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cobertura_f2pg9c1w\"/>
    </mc:Choice>
  </mc:AlternateContent>
  <xr:revisionPtr revIDLastSave="0" documentId="13_ncr:1_{A5D757D4-AA3C-4690-8EDB-3614B1577980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5" state="hidden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MEMORIA_RESULTADOS" sheetId="11" state="hidden" r:id="rId14"/>
    <sheet name="RESULTADOS" sheetId="17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1" l="1"/>
  <c r="C13" i="11"/>
  <c r="C12" i="11"/>
  <c r="C11" i="11"/>
  <c r="C10" i="11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N253" i="11"/>
  <c r="M253" i="11"/>
  <c r="L253" i="11"/>
  <c r="K253" i="11"/>
  <c r="J253" i="11"/>
  <c r="O202" i="9"/>
  <c r="N202" i="9"/>
  <c r="L202" i="9"/>
  <c r="K202" i="9"/>
  <c r="I202" i="9"/>
  <c r="H202" i="9"/>
  <c r="F202" i="9"/>
  <c r="E202" i="9"/>
  <c r="C202" i="9"/>
  <c r="B202" i="9"/>
  <c r="A202" i="9"/>
  <c r="U201" i="4"/>
  <c r="R201" i="4"/>
  <c r="P201" i="4"/>
  <c r="N201" i="4"/>
  <c r="L201" i="4"/>
  <c r="J201" i="4"/>
  <c r="H201" i="4"/>
  <c r="F201" i="4"/>
  <c r="D201" i="4"/>
  <c r="B2" i="4"/>
  <c r="D2" i="4" s="1"/>
  <c r="B3" i="4"/>
  <c r="D3" i="4" s="1"/>
  <c r="B4" i="4"/>
  <c r="D4" i="4" s="1"/>
  <c r="B5" i="4"/>
  <c r="D5" i="4" s="1"/>
  <c r="B6" i="4"/>
  <c r="D6" i="4" s="1"/>
  <c r="B7" i="4"/>
  <c r="D7" i="4" s="1"/>
  <c r="B8" i="4"/>
  <c r="D8" i="4" s="1"/>
  <c r="B9" i="4"/>
  <c r="D9" i="4" s="1"/>
  <c r="B10" i="4"/>
  <c r="D10" i="4" s="1"/>
  <c r="B11" i="4"/>
  <c r="D11" i="4" s="1"/>
  <c r="B12" i="4"/>
  <c r="D12" i="4" s="1"/>
  <c r="B13" i="4"/>
  <c r="D13" i="4" s="1"/>
  <c r="B14" i="4"/>
  <c r="D14" i="4" s="1"/>
  <c r="B15" i="4"/>
  <c r="D15" i="4" s="1"/>
  <c r="B16" i="4"/>
  <c r="D16" i="4" s="1"/>
  <c r="B17" i="4"/>
  <c r="D17" i="4" s="1"/>
  <c r="B18" i="4"/>
  <c r="D18" i="4" s="1"/>
  <c r="B19" i="4"/>
  <c r="D19" i="4" s="1"/>
  <c r="B20" i="4"/>
  <c r="D20" i="4" s="1"/>
  <c r="B21" i="4"/>
  <c r="D21" i="4" s="1"/>
  <c r="B22" i="4"/>
  <c r="D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D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D45" i="4" s="1"/>
  <c r="B46" i="4"/>
  <c r="D46" i="4" s="1"/>
  <c r="B47" i="4"/>
  <c r="D47" i="4" s="1"/>
  <c r="B48" i="4"/>
  <c r="D48" i="4" s="1"/>
  <c r="B49" i="4"/>
  <c r="D49" i="4" s="1"/>
  <c r="B50" i="4"/>
  <c r="D50" i="4" s="1"/>
  <c r="B51" i="4"/>
  <c r="D51" i="4" s="1"/>
  <c r="B52" i="4"/>
  <c r="D52" i="4" s="1"/>
  <c r="B53" i="4"/>
  <c r="D53" i="4" s="1"/>
  <c r="B54" i="4"/>
  <c r="D54" i="4" s="1"/>
  <c r="B55" i="4"/>
  <c r="D55" i="4" s="1"/>
  <c r="B56" i="4"/>
  <c r="D56" i="4" s="1"/>
  <c r="B57" i="4"/>
  <c r="D57" i="4" s="1"/>
  <c r="B58" i="4"/>
  <c r="D58" i="4" s="1"/>
  <c r="B59" i="4"/>
  <c r="D59" i="4" s="1"/>
  <c r="B60" i="4"/>
  <c r="D60" i="4" s="1"/>
  <c r="B61" i="4"/>
  <c r="D61" i="4" s="1"/>
  <c r="B62" i="4"/>
  <c r="D62" i="4" s="1"/>
  <c r="B63" i="4"/>
  <c r="D63" i="4" s="1"/>
  <c r="B64" i="4"/>
  <c r="D64" i="4" s="1"/>
  <c r="B65" i="4"/>
  <c r="D65" i="4" s="1"/>
  <c r="B66" i="4"/>
  <c r="D66" i="4" s="1"/>
  <c r="B67" i="4"/>
  <c r="D67" i="4" s="1"/>
  <c r="B68" i="4"/>
  <c r="D68" i="4" s="1"/>
  <c r="B69" i="4"/>
  <c r="D69" i="4" s="1"/>
  <c r="B70" i="4"/>
  <c r="D70" i="4" s="1"/>
  <c r="B71" i="4"/>
  <c r="D71" i="4" s="1"/>
  <c r="B72" i="4"/>
  <c r="D72" i="4" s="1"/>
  <c r="B73" i="4"/>
  <c r="D73" i="4" s="1"/>
  <c r="B74" i="4"/>
  <c r="D74" i="4" s="1"/>
  <c r="B75" i="4"/>
  <c r="D75" i="4" s="1"/>
  <c r="B76" i="4"/>
  <c r="D76" i="4" s="1"/>
  <c r="B77" i="4"/>
  <c r="D77" i="4" s="1"/>
  <c r="B78" i="4"/>
  <c r="D78" i="4" s="1"/>
  <c r="B79" i="4"/>
  <c r="D79" i="4" s="1"/>
  <c r="B80" i="4"/>
  <c r="D80" i="4" s="1"/>
  <c r="B81" i="4"/>
  <c r="D81" i="4" s="1"/>
  <c r="B82" i="4"/>
  <c r="D82" i="4" s="1"/>
  <c r="B83" i="4"/>
  <c r="D83" i="4" s="1"/>
  <c r="B84" i="4"/>
  <c r="D84" i="4" s="1"/>
  <c r="B85" i="4"/>
  <c r="D85" i="4" s="1"/>
  <c r="B86" i="4"/>
  <c r="D86" i="4" s="1"/>
  <c r="B87" i="4"/>
  <c r="D87" i="4" s="1"/>
  <c r="B88" i="4"/>
  <c r="D88" i="4" s="1"/>
  <c r="B89" i="4"/>
  <c r="D89" i="4" s="1"/>
  <c r="B90" i="4"/>
  <c r="D90" i="4" s="1"/>
  <c r="B91" i="4"/>
  <c r="D91" i="4" s="1"/>
  <c r="B92" i="4"/>
  <c r="D92" i="4" s="1"/>
  <c r="B93" i="4"/>
  <c r="D93" i="4" s="1"/>
  <c r="B94" i="4"/>
  <c r="D94" i="4" s="1"/>
  <c r="B95" i="4"/>
  <c r="D95" i="4" s="1"/>
  <c r="B96" i="4"/>
  <c r="D96" i="4" s="1"/>
  <c r="B97" i="4"/>
  <c r="D97" i="4" s="1"/>
  <c r="B98" i="4"/>
  <c r="D98" i="4" s="1"/>
  <c r="B99" i="4"/>
  <c r="D99" i="4" s="1"/>
  <c r="B100" i="4"/>
  <c r="D100" i="4" s="1"/>
  <c r="B101" i="4"/>
  <c r="D101" i="4" s="1"/>
  <c r="B102" i="4"/>
  <c r="D102" i="4" s="1"/>
  <c r="B103" i="4"/>
  <c r="D103" i="4" s="1"/>
  <c r="B104" i="4"/>
  <c r="D104" i="4" s="1"/>
  <c r="B105" i="4"/>
  <c r="D105" i="4" s="1"/>
  <c r="B106" i="4"/>
  <c r="D106" i="4" s="1"/>
  <c r="B107" i="4"/>
  <c r="D107" i="4" s="1"/>
  <c r="B108" i="4"/>
  <c r="D108" i="4" s="1"/>
  <c r="B109" i="4"/>
  <c r="D109" i="4" s="1"/>
  <c r="B110" i="4"/>
  <c r="D110" i="4" s="1"/>
  <c r="B111" i="4"/>
  <c r="D111" i="4" s="1"/>
  <c r="B112" i="4"/>
  <c r="D112" i="4" s="1"/>
  <c r="B113" i="4"/>
  <c r="D113" i="4" s="1"/>
  <c r="B114" i="4"/>
  <c r="D114" i="4" s="1"/>
  <c r="B115" i="4"/>
  <c r="D115" i="4" s="1"/>
  <c r="B116" i="4"/>
  <c r="D116" i="4" s="1"/>
  <c r="B117" i="4"/>
  <c r="D117" i="4" s="1"/>
  <c r="B118" i="4"/>
  <c r="D118" i="4" s="1"/>
  <c r="B119" i="4"/>
  <c r="D119" i="4" s="1"/>
  <c r="B120" i="4"/>
  <c r="D120" i="4" s="1"/>
  <c r="B121" i="4"/>
  <c r="D121" i="4" s="1"/>
  <c r="B122" i="4"/>
  <c r="D122" i="4" s="1"/>
  <c r="B123" i="4"/>
  <c r="D123" i="4" s="1"/>
  <c r="B124" i="4"/>
  <c r="D124" i="4" s="1"/>
  <c r="B125" i="4"/>
  <c r="D125" i="4" s="1"/>
  <c r="B126" i="4"/>
  <c r="D126" i="4" s="1"/>
  <c r="B127" i="4"/>
  <c r="D127" i="4" s="1"/>
  <c r="B128" i="4"/>
  <c r="D128" i="4" s="1"/>
  <c r="B129" i="4"/>
  <c r="D129" i="4" s="1"/>
  <c r="B130" i="4"/>
  <c r="D130" i="4" s="1"/>
  <c r="B131" i="4"/>
  <c r="D131" i="4" s="1"/>
  <c r="B132" i="4"/>
  <c r="D132" i="4" s="1"/>
  <c r="B133" i="4"/>
  <c r="D133" i="4" s="1"/>
  <c r="B134" i="4"/>
  <c r="D134" i="4" s="1"/>
  <c r="B135" i="4"/>
  <c r="D135" i="4" s="1"/>
  <c r="B136" i="4"/>
  <c r="D136" i="4" s="1"/>
  <c r="B137" i="4"/>
  <c r="D137" i="4" s="1"/>
  <c r="B138" i="4"/>
  <c r="D138" i="4" s="1"/>
  <c r="B139" i="4"/>
  <c r="D139" i="4" s="1"/>
  <c r="B140" i="4"/>
  <c r="D140" i="4" s="1"/>
  <c r="B141" i="4"/>
  <c r="D141" i="4" s="1"/>
  <c r="B142" i="4"/>
  <c r="D142" i="4" s="1"/>
  <c r="B143" i="4"/>
  <c r="D143" i="4" s="1"/>
  <c r="B144" i="4"/>
  <c r="D144" i="4" s="1"/>
  <c r="B145" i="4"/>
  <c r="D145" i="4" s="1"/>
  <c r="B146" i="4"/>
  <c r="D146" i="4" s="1"/>
  <c r="B147" i="4"/>
  <c r="D147" i="4" s="1"/>
  <c r="B148" i="4"/>
  <c r="D148" i="4" s="1"/>
  <c r="B149" i="4"/>
  <c r="D149" i="4" s="1"/>
  <c r="B150" i="4"/>
  <c r="D150" i="4" s="1"/>
  <c r="B151" i="4"/>
  <c r="D151" i="4" s="1"/>
  <c r="B152" i="4"/>
  <c r="D152" i="4" s="1"/>
  <c r="B153" i="4"/>
  <c r="D153" i="4" s="1"/>
  <c r="B154" i="4"/>
  <c r="D154" i="4" s="1"/>
  <c r="B155" i="4"/>
  <c r="D155" i="4" s="1"/>
  <c r="B156" i="4"/>
  <c r="D156" i="4" s="1"/>
  <c r="B157" i="4"/>
  <c r="D157" i="4" s="1"/>
  <c r="B158" i="4"/>
  <c r="D158" i="4" s="1"/>
  <c r="B159" i="4"/>
  <c r="D159" i="4" s="1"/>
  <c r="B160" i="4"/>
  <c r="D160" i="4" s="1"/>
  <c r="B161" i="4"/>
  <c r="D161" i="4" s="1"/>
  <c r="B162" i="4"/>
  <c r="D162" i="4" s="1"/>
  <c r="B163" i="4"/>
  <c r="D163" i="4" s="1"/>
  <c r="B164" i="4"/>
  <c r="D164" i="4" s="1"/>
  <c r="B165" i="4"/>
  <c r="D165" i="4" s="1"/>
  <c r="B166" i="4"/>
  <c r="D166" i="4" s="1"/>
  <c r="B167" i="4"/>
  <c r="D167" i="4" s="1"/>
  <c r="B168" i="4"/>
  <c r="D168" i="4" s="1"/>
  <c r="B169" i="4"/>
  <c r="D169" i="4" s="1"/>
  <c r="B170" i="4"/>
  <c r="D170" i="4" s="1"/>
  <c r="B171" i="4"/>
  <c r="D171" i="4" s="1"/>
  <c r="B172" i="4"/>
  <c r="D172" i="4" s="1"/>
  <c r="B173" i="4"/>
  <c r="D173" i="4" s="1"/>
  <c r="B174" i="4"/>
  <c r="D174" i="4" s="1"/>
  <c r="B175" i="4"/>
  <c r="D175" i="4" s="1"/>
  <c r="B176" i="4"/>
  <c r="D176" i="4" s="1"/>
  <c r="B177" i="4"/>
  <c r="D177" i="4" s="1"/>
  <c r="B178" i="4"/>
  <c r="D178" i="4" s="1"/>
  <c r="B179" i="4"/>
  <c r="D179" i="4" s="1"/>
  <c r="B180" i="4"/>
  <c r="D180" i="4" s="1"/>
  <c r="B181" i="4"/>
  <c r="D181" i="4" s="1"/>
  <c r="B182" i="4"/>
  <c r="D182" i="4" s="1"/>
  <c r="B183" i="4"/>
  <c r="D183" i="4" s="1"/>
  <c r="B184" i="4"/>
  <c r="D184" i="4" s="1"/>
  <c r="B185" i="4"/>
  <c r="D185" i="4" s="1"/>
  <c r="B186" i="4"/>
  <c r="D186" i="4" s="1"/>
  <c r="B187" i="4"/>
  <c r="D187" i="4" s="1"/>
  <c r="B188" i="4"/>
  <c r="D188" i="4" s="1"/>
  <c r="B189" i="4"/>
  <c r="D189" i="4" s="1"/>
  <c r="B190" i="4"/>
  <c r="D190" i="4" s="1"/>
  <c r="B191" i="4"/>
  <c r="D191" i="4" s="1"/>
  <c r="B192" i="4"/>
  <c r="D192" i="4" s="1"/>
  <c r="B193" i="4"/>
  <c r="D193" i="4" s="1"/>
  <c r="B194" i="4"/>
  <c r="D194" i="4" s="1"/>
  <c r="B195" i="4"/>
  <c r="D195" i="4" s="1"/>
  <c r="B196" i="4"/>
  <c r="D196" i="4" s="1"/>
  <c r="B197" i="4"/>
  <c r="D197" i="4" s="1"/>
  <c r="B198" i="4"/>
  <c r="D198" i="4" s="1"/>
  <c r="B199" i="4"/>
  <c r="D199" i="4" s="1"/>
  <c r="B200" i="4"/>
  <c r="D200" i="4" s="1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X201" i="11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T29" i="11"/>
  <c r="T30" i="11" s="1"/>
  <c r="T28" i="11"/>
  <c r="C32" i="11"/>
  <c r="B14" i="1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1" i="6"/>
  <c r="L1122" i="6"/>
  <c r="L1123" i="6"/>
  <c r="L1124" i="6"/>
  <c r="L1125" i="6"/>
  <c r="L1126" i="6"/>
  <c r="L1127" i="6"/>
  <c r="L1128" i="6"/>
  <c r="L1129" i="6"/>
  <c r="L1130" i="6"/>
  <c r="L1131" i="6"/>
  <c r="L1132" i="6"/>
  <c r="L1133" i="6"/>
  <c r="L1134" i="6"/>
  <c r="L1135" i="6"/>
  <c r="L1136" i="6"/>
  <c r="L1137" i="6"/>
  <c r="L1138" i="6"/>
  <c r="L1139" i="6"/>
  <c r="L1140" i="6"/>
  <c r="L1141" i="6"/>
  <c r="L1142" i="6"/>
  <c r="L1143" i="6"/>
  <c r="L1144" i="6"/>
  <c r="L1145" i="6"/>
  <c r="L1146" i="6"/>
  <c r="L1147" i="6"/>
  <c r="L1148" i="6"/>
  <c r="L1149" i="6"/>
  <c r="L1150" i="6"/>
  <c r="L1151" i="6"/>
  <c r="L1152" i="6"/>
  <c r="L1153" i="6"/>
  <c r="L1154" i="6"/>
  <c r="L1155" i="6"/>
  <c r="L1156" i="6"/>
  <c r="L1157" i="6"/>
  <c r="L1158" i="6"/>
  <c r="L1159" i="6"/>
  <c r="L1160" i="6"/>
  <c r="L1161" i="6"/>
  <c r="L1162" i="6"/>
  <c r="L1163" i="6"/>
  <c r="L1164" i="6"/>
  <c r="L1165" i="6"/>
  <c r="L1166" i="6"/>
  <c r="L1167" i="6"/>
  <c r="L1168" i="6"/>
  <c r="L1169" i="6"/>
  <c r="L1170" i="6"/>
  <c r="L1171" i="6"/>
  <c r="L1172" i="6"/>
  <c r="L1173" i="6"/>
  <c r="L1174" i="6"/>
  <c r="L1175" i="6"/>
  <c r="L1176" i="6"/>
  <c r="L1177" i="6"/>
  <c r="L1178" i="6"/>
  <c r="L1179" i="6"/>
  <c r="L1180" i="6"/>
  <c r="L1181" i="6"/>
  <c r="L1182" i="6"/>
  <c r="L1183" i="6"/>
  <c r="L1184" i="6"/>
  <c r="L1185" i="6"/>
  <c r="L1186" i="6"/>
  <c r="L1187" i="6"/>
  <c r="L1188" i="6"/>
  <c r="L1189" i="6"/>
  <c r="L1190" i="6"/>
  <c r="L1191" i="6"/>
  <c r="L1192" i="6"/>
  <c r="L1193" i="6"/>
  <c r="L1194" i="6"/>
  <c r="L1195" i="6"/>
  <c r="L1196" i="6"/>
  <c r="L1197" i="6"/>
  <c r="L1198" i="6"/>
  <c r="L1199" i="6"/>
  <c r="L1200" i="6"/>
  <c r="L1201" i="6"/>
  <c r="L1202" i="6"/>
  <c r="L1203" i="6"/>
  <c r="L1204" i="6"/>
  <c r="L1205" i="6"/>
  <c r="L1206" i="6"/>
  <c r="L1207" i="6"/>
  <c r="L1208" i="6"/>
  <c r="L1209" i="6"/>
  <c r="L1210" i="6"/>
  <c r="L1211" i="6"/>
  <c r="L1212" i="6"/>
  <c r="L1213" i="6"/>
  <c r="L1214" i="6"/>
  <c r="L1215" i="6"/>
  <c r="L1216" i="6"/>
  <c r="L1217" i="6"/>
  <c r="L1218" i="6"/>
  <c r="L1219" i="6"/>
  <c r="L1220" i="6"/>
  <c r="L1221" i="6"/>
  <c r="L1222" i="6"/>
  <c r="L1223" i="6"/>
  <c r="L1224" i="6"/>
  <c r="L1225" i="6"/>
  <c r="L1226" i="6"/>
  <c r="L1227" i="6"/>
  <c r="L1228" i="6"/>
  <c r="L1229" i="6"/>
  <c r="L1230" i="6"/>
  <c r="L1231" i="6"/>
  <c r="L1232" i="6"/>
  <c r="L1233" i="6"/>
  <c r="L1234" i="6"/>
  <c r="L1235" i="6"/>
  <c r="L1236" i="6"/>
  <c r="L1237" i="6"/>
  <c r="L1238" i="6"/>
  <c r="L1239" i="6"/>
  <c r="L1240" i="6"/>
  <c r="L1241" i="6"/>
  <c r="L1242" i="6"/>
  <c r="L1243" i="6"/>
  <c r="L1244" i="6"/>
  <c r="L1245" i="6"/>
  <c r="L1246" i="6"/>
  <c r="L1247" i="6"/>
  <c r="L1248" i="6"/>
  <c r="L1249" i="6"/>
  <c r="L1250" i="6"/>
  <c r="L1251" i="6"/>
  <c r="L1252" i="6"/>
  <c r="L1253" i="6"/>
  <c r="L1254" i="6"/>
  <c r="L1255" i="6"/>
  <c r="L1256" i="6"/>
  <c r="L1257" i="6"/>
  <c r="L1258" i="6"/>
  <c r="L1259" i="6"/>
  <c r="L1260" i="6"/>
  <c r="L1261" i="6"/>
  <c r="L1262" i="6"/>
  <c r="L1263" i="6"/>
  <c r="L1264" i="6"/>
  <c r="L1265" i="6"/>
  <c r="L1266" i="6"/>
  <c r="L1267" i="6"/>
  <c r="L1268" i="6"/>
  <c r="L1269" i="6"/>
  <c r="L1270" i="6"/>
  <c r="L1271" i="6"/>
  <c r="L1272" i="6"/>
  <c r="L1273" i="6"/>
  <c r="L1274" i="6"/>
  <c r="L1275" i="6"/>
  <c r="L1276" i="6"/>
  <c r="L1277" i="6"/>
  <c r="L1278" i="6"/>
  <c r="L1279" i="6"/>
  <c r="L1280" i="6"/>
  <c r="L1281" i="6"/>
  <c r="L1282" i="6"/>
  <c r="L1283" i="6"/>
  <c r="L1284" i="6"/>
  <c r="L1285" i="6"/>
  <c r="L1286" i="6"/>
  <c r="L1287" i="6"/>
  <c r="L1288" i="6"/>
  <c r="L1289" i="6"/>
  <c r="L1290" i="6"/>
  <c r="L1291" i="6"/>
  <c r="L1292" i="6"/>
  <c r="L1293" i="6"/>
  <c r="L1294" i="6"/>
  <c r="L1295" i="6"/>
  <c r="L1296" i="6"/>
  <c r="L1297" i="6"/>
  <c r="L1298" i="6"/>
  <c r="L1299" i="6"/>
  <c r="L1300" i="6"/>
  <c r="L1301" i="6"/>
  <c r="L1302" i="6"/>
  <c r="L1303" i="6"/>
  <c r="L1304" i="6"/>
  <c r="L1305" i="6"/>
  <c r="L1306" i="6"/>
  <c r="L1307" i="6"/>
  <c r="L1308" i="6"/>
  <c r="L1309" i="6"/>
  <c r="L1310" i="6"/>
  <c r="L1311" i="6"/>
  <c r="L1312" i="6"/>
  <c r="L1313" i="6"/>
  <c r="L1314" i="6"/>
  <c r="L1315" i="6"/>
  <c r="L1316" i="6"/>
  <c r="L1317" i="6"/>
  <c r="L1318" i="6"/>
  <c r="L1319" i="6"/>
  <c r="L1320" i="6"/>
  <c r="L1321" i="6"/>
  <c r="L1322" i="6"/>
  <c r="L1323" i="6"/>
  <c r="L1324" i="6"/>
  <c r="L1325" i="6"/>
  <c r="L1326" i="6"/>
  <c r="L1327" i="6"/>
  <c r="L1328" i="6"/>
  <c r="L1329" i="6"/>
  <c r="L1330" i="6"/>
  <c r="L1331" i="6"/>
  <c r="L1332" i="6"/>
  <c r="L1333" i="6"/>
  <c r="L1334" i="6"/>
  <c r="L1335" i="6"/>
  <c r="L1336" i="6"/>
  <c r="L1337" i="6"/>
  <c r="L1338" i="6"/>
  <c r="L1339" i="6"/>
  <c r="L1340" i="6"/>
  <c r="L1341" i="6"/>
  <c r="L1342" i="6"/>
  <c r="L1343" i="6"/>
  <c r="L1344" i="6"/>
  <c r="L1345" i="6"/>
  <c r="L1346" i="6"/>
  <c r="L1347" i="6"/>
  <c r="L1348" i="6"/>
  <c r="L1349" i="6"/>
  <c r="L1350" i="6"/>
  <c r="L1351" i="6"/>
  <c r="L1352" i="6"/>
  <c r="L1353" i="6"/>
  <c r="L1354" i="6"/>
  <c r="L1355" i="6"/>
  <c r="L1356" i="6"/>
  <c r="L1357" i="6"/>
  <c r="L1358" i="6"/>
  <c r="L1359" i="6"/>
  <c r="L1360" i="6"/>
  <c r="L1361" i="6"/>
  <c r="L1362" i="6"/>
  <c r="L1363" i="6"/>
  <c r="L1364" i="6"/>
  <c r="L1365" i="6"/>
  <c r="L1366" i="6"/>
  <c r="L1367" i="6"/>
  <c r="L1368" i="6"/>
  <c r="L1369" i="6"/>
  <c r="L1370" i="6"/>
  <c r="L1371" i="6"/>
  <c r="L1372" i="6"/>
  <c r="L1373" i="6"/>
  <c r="L1374" i="6"/>
  <c r="L1375" i="6"/>
  <c r="L1376" i="6"/>
  <c r="L1377" i="6"/>
  <c r="L1378" i="6"/>
  <c r="L1379" i="6"/>
  <c r="L1380" i="6"/>
  <c r="L1381" i="6"/>
  <c r="L1382" i="6"/>
  <c r="L1383" i="6"/>
  <c r="L1384" i="6"/>
  <c r="L1385" i="6"/>
  <c r="L1386" i="6"/>
  <c r="L1387" i="6"/>
  <c r="L1388" i="6"/>
  <c r="L1389" i="6"/>
  <c r="L1390" i="6"/>
  <c r="L1391" i="6"/>
  <c r="L1392" i="6"/>
  <c r="L1393" i="6"/>
  <c r="L1394" i="6"/>
  <c r="L1395" i="6"/>
  <c r="L1396" i="6"/>
  <c r="L1397" i="6"/>
  <c r="L1398" i="6"/>
  <c r="L1399" i="6"/>
  <c r="L1400" i="6"/>
  <c r="L1401" i="6"/>
  <c r="L1402" i="6"/>
  <c r="L1403" i="6"/>
  <c r="L1404" i="6"/>
  <c r="L1405" i="6"/>
  <c r="L1406" i="6"/>
  <c r="L1407" i="6"/>
  <c r="L1408" i="6"/>
  <c r="L1409" i="6"/>
  <c r="L1410" i="6"/>
  <c r="L1411" i="6"/>
  <c r="L1412" i="6"/>
  <c r="L1413" i="6"/>
  <c r="L1414" i="6"/>
  <c r="L1415" i="6"/>
  <c r="L1416" i="6"/>
  <c r="L1417" i="6"/>
  <c r="L1418" i="6"/>
  <c r="L1419" i="6"/>
  <c r="L1420" i="6"/>
  <c r="L1421" i="6"/>
  <c r="L1422" i="6"/>
  <c r="L1423" i="6"/>
  <c r="L1424" i="6"/>
  <c r="L1425" i="6"/>
  <c r="L1426" i="6"/>
  <c r="L1427" i="6"/>
  <c r="L1428" i="6"/>
  <c r="L1429" i="6"/>
  <c r="L1430" i="6"/>
  <c r="L1431" i="6"/>
  <c r="L1432" i="6"/>
  <c r="L1433" i="6"/>
  <c r="L1434" i="6"/>
  <c r="L1435" i="6"/>
  <c r="L1436" i="6"/>
  <c r="L1437" i="6"/>
  <c r="L1438" i="6"/>
  <c r="L1439" i="6"/>
  <c r="L1440" i="6"/>
  <c r="L1441" i="6"/>
  <c r="L1442" i="6"/>
  <c r="L1443" i="6"/>
  <c r="L1444" i="6"/>
  <c r="L1445" i="6"/>
  <c r="L1446" i="6"/>
  <c r="L1447" i="6"/>
  <c r="L1448" i="6"/>
  <c r="L1449" i="6"/>
  <c r="L1450" i="6"/>
  <c r="L1451" i="6"/>
  <c r="L1452" i="6"/>
  <c r="L1453" i="6"/>
  <c r="L1454" i="6"/>
  <c r="L1455" i="6"/>
  <c r="L1456" i="6"/>
  <c r="L1457" i="6"/>
  <c r="L1458" i="6"/>
  <c r="L1459" i="6"/>
  <c r="L1460" i="6"/>
  <c r="L1461" i="6"/>
  <c r="L1462" i="6"/>
  <c r="L1463" i="6"/>
  <c r="L1464" i="6"/>
  <c r="L1465" i="6"/>
  <c r="L1466" i="6"/>
  <c r="L1467" i="6"/>
  <c r="L1468" i="6"/>
  <c r="L1469" i="6"/>
  <c r="L1470" i="6"/>
  <c r="L1471" i="6"/>
  <c r="L1472" i="6"/>
  <c r="L1473" i="6"/>
  <c r="L1474" i="6"/>
  <c r="L1475" i="6"/>
  <c r="L1476" i="6"/>
  <c r="L1477" i="6"/>
  <c r="L1478" i="6"/>
  <c r="L1479" i="6"/>
  <c r="L1480" i="6"/>
  <c r="L1481" i="6"/>
  <c r="L1482" i="6"/>
  <c r="L1483" i="6"/>
  <c r="L1484" i="6"/>
  <c r="L1485" i="6"/>
  <c r="L1486" i="6"/>
  <c r="L1487" i="6"/>
  <c r="L1488" i="6"/>
  <c r="L1489" i="6"/>
  <c r="L1490" i="6"/>
  <c r="L1491" i="6"/>
  <c r="L1492" i="6"/>
  <c r="L1493" i="6"/>
  <c r="L1494" i="6"/>
  <c r="L1495" i="6"/>
  <c r="L1496" i="6"/>
  <c r="L1497" i="6"/>
  <c r="L1498" i="6"/>
  <c r="L1499" i="6"/>
  <c r="L1500" i="6"/>
  <c r="L1501" i="6"/>
  <c r="L1502" i="6"/>
  <c r="L1503" i="6"/>
  <c r="L1504" i="6"/>
  <c r="L1505" i="6"/>
  <c r="L1506" i="6"/>
  <c r="L1507" i="6"/>
  <c r="L1508" i="6"/>
  <c r="L1509" i="6"/>
  <c r="L1510" i="6"/>
  <c r="L1511" i="6"/>
  <c r="L1512" i="6"/>
  <c r="L1513" i="6"/>
  <c r="L1514" i="6"/>
  <c r="L1515" i="6"/>
  <c r="L1516" i="6"/>
  <c r="L1517" i="6"/>
  <c r="L1518" i="6"/>
  <c r="L1519" i="6"/>
  <c r="L1520" i="6"/>
  <c r="L1521" i="6"/>
  <c r="L1522" i="6"/>
  <c r="L1523" i="6"/>
  <c r="L1524" i="6"/>
  <c r="L1525" i="6"/>
  <c r="L1526" i="6"/>
  <c r="L1527" i="6"/>
  <c r="L1528" i="6"/>
  <c r="L1529" i="6"/>
  <c r="L1530" i="6"/>
  <c r="L1531" i="6"/>
  <c r="L1532" i="6"/>
  <c r="L1533" i="6"/>
  <c r="L1534" i="6"/>
  <c r="L1535" i="6"/>
  <c r="L1536" i="6"/>
  <c r="L1537" i="6"/>
  <c r="L1538" i="6"/>
  <c r="L1539" i="6"/>
  <c r="L1540" i="6"/>
  <c r="L1541" i="6"/>
  <c r="L1542" i="6"/>
  <c r="L1543" i="6"/>
  <c r="L1544" i="6"/>
  <c r="L1545" i="6"/>
  <c r="L1546" i="6"/>
  <c r="L1547" i="6"/>
  <c r="L1548" i="6"/>
  <c r="L1549" i="6"/>
  <c r="L1550" i="6"/>
  <c r="L1551" i="6"/>
  <c r="L1552" i="6"/>
  <c r="L1553" i="6"/>
  <c r="L1554" i="6"/>
  <c r="L1555" i="6"/>
  <c r="L1556" i="6"/>
  <c r="L1557" i="6"/>
  <c r="L1558" i="6"/>
  <c r="L1559" i="6"/>
  <c r="L1560" i="6"/>
  <c r="L1561" i="6"/>
  <c r="L1562" i="6"/>
  <c r="L1563" i="6"/>
  <c r="L1564" i="6"/>
  <c r="L1565" i="6"/>
  <c r="L1566" i="6"/>
  <c r="L1567" i="6"/>
  <c r="L1568" i="6"/>
  <c r="L1569" i="6"/>
  <c r="L1570" i="6"/>
  <c r="L1571" i="6"/>
  <c r="L1572" i="6"/>
  <c r="L1573" i="6"/>
  <c r="L1574" i="6"/>
  <c r="L1575" i="6"/>
  <c r="L1576" i="6"/>
  <c r="L1577" i="6"/>
  <c r="L1578" i="6"/>
  <c r="L1579" i="6"/>
  <c r="L1580" i="6"/>
  <c r="L1581" i="6"/>
  <c r="L1582" i="6"/>
  <c r="L1583" i="6"/>
  <c r="L1584" i="6"/>
  <c r="L1585" i="6"/>
  <c r="L1586" i="6"/>
  <c r="L1587" i="6"/>
  <c r="L1588" i="6"/>
  <c r="L1589" i="6"/>
  <c r="L1590" i="6"/>
  <c r="L1591" i="6"/>
  <c r="L1592" i="6"/>
  <c r="L1593" i="6"/>
  <c r="L1594" i="6"/>
  <c r="L1595" i="6"/>
  <c r="L1596" i="6"/>
  <c r="L1597" i="6"/>
  <c r="L1598" i="6"/>
  <c r="L1599" i="6"/>
  <c r="L1600" i="6"/>
  <c r="L1601" i="6"/>
  <c r="L1602" i="6"/>
  <c r="L1603" i="6"/>
  <c r="L1604" i="6"/>
  <c r="L1605" i="6"/>
  <c r="L1606" i="6"/>
  <c r="L1607" i="6"/>
  <c r="L1608" i="6"/>
  <c r="L1609" i="6"/>
  <c r="L1610" i="6"/>
  <c r="L1611" i="6"/>
  <c r="L1612" i="6"/>
  <c r="L1613" i="6"/>
  <c r="L1614" i="6"/>
  <c r="L1615" i="6"/>
  <c r="L1616" i="6"/>
  <c r="L1617" i="6"/>
  <c r="L1618" i="6"/>
  <c r="L1619" i="6"/>
  <c r="L1620" i="6"/>
  <c r="L1621" i="6"/>
  <c r="L1622" i="6"/>
  <c r="L1623" i="6"/>
  <c r="L1624" i="6"/>
  <c r="L1625" i="6"/>
  <c r="L1626" i="6"/>
  <c r="L1627" i="6"/>
  <c r="L1628" i="6"/>
  <c r="L1629" i="6"/>
  <c r="L1630" i="6"/>
  <c r="L1631" i="6"/>
  <c r="L1632" i="6"/>
  <c r="L1633" i="6"/>
  <c r="L1634" i="6"/>
  <c r="L1635" i="6"/>
  <c r="L1636" i="6"/>
  <c r="L1637" i="6"/>
  <c r="L1638" i="6"/>
  <c r="L1639" i="6"/>
  <c r="L1640" i="6"/>
  <c r="L1641" i="6"/>
  <c r="L1642" i="6"/>
  <c r="L1643" i="6"/>
  <c r="L1644" i="6"/>
  <c r="L1645" i="6"/>
  <c r="L1646" i="6"/>
  <c r="L1647" i="6"/>
  <c r="L1648" i="6"/>
  <c r="L1649" i="6"/>
  <c r="L1650" i="6"/>
  <c r="L1651" i="6"/>
  <c r="L1652" i="6"/>
  <c r="L1653" i="6"/>
  <c r="L1654" i="6"/>
  <c r="L1655" i="6"/>
  <c r="L1656" i="6"/>
  <c r="L1657" i="6"/>
  <c r="L1658" i="6"/>
  <c r="L1659" i="6"/>
  <c r="L1660" i="6"/>
  <c r="L1661" i="6"/>
  <c r="L1662" i="6"/>
  <c r="L1663" i="6"/>
  <c r="L1664" i="6"/>
  <c r="L1665" i="6"/>
  <c r="L1666" i="6"/>
  <c r="L1667" i="6"/>
  <c r="L1668" i="6"/>
  <c r="L1669" i="6"/>
  <c r="L1670" i="6"/>
  <c r="L1671" i="6"/>
  <c r="L1672" i="6"/>
  <c r="L1673" i="6"/>
  <c r="L1674" i="6"/>
  <c r="L1675" i="6"/>
  <c r="L1676" i="6"/>
  <c r="L1677" i="6"/>
  <c r="L1678" i="6"/>
  <c r="L1679" i="6"/>
  <c r="L1680" i="6"/>
  <c r="L1681" i="6"/>
  <c r="L1682" i="6"/>
  <c r="L1683" i="6"/>
  <c r="L1684" i="6"/>
  <c r="L1685" i="6"/>
  <c r="L1686" i="6"/>
  <c r="L1687" i="6"/>
  <c r="L1688" i="6"/>
  <c r="L1689" i="6"/>
  <c r="L1690" i="6"/>
  <c r="L1691" i="6"/>
  <c r="L1692" i="6"/>
  <c r="L1693" i="6"/>
  <c r="L1694" i="6"/>
  <c r="L1695" i="6"/>
  <c r="L1696" i="6"/>
  <c r="L1697" i="6"/>
  <c r="L1698" i="6"/>
  <c r="L1699" i="6"/>
  <c r="L1700" i="6"/>
  <c r="L1701" i="6"/>
  <c r="L1702" i="6"/>
  <c r="L1703" i="6"/>
  <c r="L1704" i="6"/>
  <c r="L1705" i="6"/>
  <c r="L1706" i="6"/>
  <c r="L1707" i="6"/>
  <c r="L1708" i="6"/>
  <c r="L1709" i="6"/>
  <c r="L1710" i="6"/>
  <c r="L1711" i="6"/>
  <c r="L1712" i="6"/>
  <c r="L1713" i="6"/>
  <c r="L1714" i="6"/>
  <c r="L1715" i="6"/>
  <c r="L1716" i="6"/>
  <c r="L1717" i="6"/>
  <c r="L1718" i="6"/>
  <c r="L1719" i="6"/>
  <c r="L1720" i="6"/>
  <c r="L1721" i="6"/>
  <c r="L1722" i="6"/>
  <c r="L1723" i="6"/>
  <c r="L1724" i="6"/>
  <c r="L1725" i="6"/>
  <c r="L1726" i="6"/>
  <c r="L1727" i="6"/>
  <c r="L1728" i="6"/>
  <c r="L1729" i="6"/>
  <c r="L1730" i="6"/>
  <c r="L1731" i="6"/>
  <c r="L1732" i="6"/>
  <c r="L1733" i="6"/>
  <c r="L1734" i="6"/>
  <c r="L1735" i="6"/>
  <c r="L1736" i="6"/>
  <c r="L1737" i="6"/>
  <c r="L1738" i="6"/>
  <c r="L1739" i="6"/>
  <c r="L1740" i="6"/>
  <c r="L1741" i="6"/>
  <c r="L1742" i="6"/>
  <c r="L1743" i="6"/>
  <c r="L1744" i="6"/>
  <c r="L1745" i="6"/>
  <c r="L1746" i="6"/>
  <c r="L1747" i="6"/>
  <c r="L1748" i="6"/>
  <c r="L1749" i="6"/>
  <c r="L1750" i="6"/>
  <c r="L1751" i="6"/>
  <c r="L1752" i="6"/>
  <c r="L1753" i="6"/>
  <c r="L1754" i="6"/>
  <c r="L1755" i="6"/>
  <c r="L1756" i="6"/>
  <c r="L1757" i="6"/>
  <c r="L1758" i="6"/>
  <c r="L1759" i="6"/>
  <c r="L1760" i="6"/>
  <c r="L1761" i="6"/>
  <c r="L1762" i="6"/>
  <c r="L1763" i="6"/>
  <c r="L1764" i="6"/>
  <c r="L1765" i="6"/>
  <c r="L1766" i="6"/>
  <c r="L1767" i="6"/>
  <c r="L1768" i="6"/>
  <c r="L1769" i="6"/>
  <c r="L1770" i="6"/>
  <c r="L1771" i="6"/>
  <c r="L1772" i="6"/>
  <c r="L1773" i="6"/>
  <c r="L1774" i="6"/>
  <c r="L1775" i="6"/>
  <c r="L1776" i="6"/>
  <c r="L1777" i="6"/>
  <c r="L1778" i="6"/>
  <c r="L1779" i="6"/>
  <c r="L1780" i="6"/>
  <c r="L1781" i="6"/>
  <c r="L1782" i="6"/>
  <c r="L1783" i="6"/>
  <c r="L1784" i="6"/>
  <c r="L1785" i="6"/>
  <c r="L1786" i="6"/>
  <c r="L1787" i="6"/>
  <c r="L1788" i="6"/>
  <c r="L1789" i="6"/>
  <c r="L1790" i="6"/>
  <c r="L1791" i="6"/>
  <c r="L1792" i="6"/>
  <c r="L1793" i="6"/>
  <c r="L1794" i="6"/>
  <c r="L1795" i="6"/>
  <c r="L1796" i="6"/>
  <c r="L1797" i="6"/>
  <c r="L1798" i="6"/>
  <c r="L1799" i="6"/>
  <c r="L1800" i="6"/>
  <c r="L1801" i="6"/>
  <c r="L1802" i="6"/>
  <c r="L1803" i="6"/>
  <c r="L1804" i="6"/>
  <c r="L1805" i="6"/>
  <c r="L1806" i="6"/>
  <c r="L1807" i="6"/>
  <c r="L1808" i="6"/>
  <c r="L1809" i="6"/>
  <c r="L1810" i="6"/>
  <c r="L1811" i="6"/>
  <c r="L1812" i="6"/>
  <c r="L1813" i="6"/>
  <c r="L1814" i="6"/>
  <c r="L1815" i="6"/>
  <c r="L1816" i="6"/>
  <c r="L1817" i="6"/>
  <c r="L1818" i="6"/>
  <c r="L1819" i="6"/>
  <c r="L1820" i="6"/>
  <c r="L1821" i="6"/>
  <c r="L1822" i="6"/>
  <c r="L1823" i="6"/>
  <c r="L1824" i="6"/>
  <c r="L1825" i="6"/>
  <c r="L1826" i="6"/>
  <c r="L1827" i="6"/>
  <c r="L1828" i="6"/>
  <c r="L1829" i="6"/>
  <c r="L1830" i="6"/>
  <c r="L1831" i="6"/>
  <c r="L1832" i="6"/>
  <c r="L1833" i="6"/>
  <c r="L1834" i="6"/>
  <c r="L1835" i="6"/>
  <c r="L1836" i="6"/>
  <c r="L1837" i="6"/>
  <c r="L1838" i="6"/>
  <c r="L1839" i="6"/>
  <c r="L1840" i="6"/>
  <c r="L1841" i="6"/>
  <c r="L1842" i="6"/>
  <c r="L1843" i="6"/>
  <c r="L1844" i="6"/>
  <c r="L1845" i="6"/>
  <c r="L1846" i="6"/>
  <c r="L1847" i="6"/>
  <c r="L1848" i="6"/>
  <c r="L1849" i="6"/>
  <c r="L1850" i="6"/>
  <c r="L1851" i="6"/>
  <c r="L1852" i="6"/>
  <c r="L1853" i="6"/>
  <c r="L1854" i="6"/>
  <c r="L1855" i="6"/>
  <c r="L1856" i="6"/>
  <c r="L1857" i="6"/>
  <c r="L1858" i="6"/>
  <c r="L1859" i="6"/>
  <c r="L1860" i="6"/>
  <c r="L1861" i="6"/>
  <c r="L1862" i="6"/>
  <c r="L1863" i="6"/>
  <c r="L1864" i="6"/>
  <c r="L1865" i="6"/>
  <c r="L1866" i="6"/>
  <c r="L1867" i="6"/>
  <c r="L1868" i="6"/>
  <c r="L1869" i="6"/>
  <c r="L1870" i="6"/>
  <c r="L1871" i="6"/>
  <c r="L1872" i="6"/>
  <c r="L1873" i="6"/>
  <c r="L1874" i="6"/>
  <c r="L1875" i="6"/>
  <c r="L1876" i="6"/>
  <c r="L1877" i="6"/>
  <c r="L1878" i="6"/>
  <c r="L1879" i="6"/>
  <c r="L1880" i="6"/>
  <c r="L1881" i="6"/>
  <c r="L1882" i="6"/>
  <c r="L1883" i="6"/>
  <c r="L1884" i="6"/>
  <c r="L1885" i="6"/>
  <c r="L1886" i="6"/>
  <c r="L1887" i="6"/>
  <c r="L1888" i="6"/>
  <c r="L1889" i="6"/>
  <c r="L1890" i="6"/>
  <c r="L1891" i="6"/>
  <c r="L1892" i="6"/>
  <c r="L1893" i="6"/>
  <c r="L1894" i="6"/>
  <c r="L1895" i="6"/>
  <c r="L1896" i="6"/>
  <c r="L1897" i="6"/>
  <c r="L1898" i="6"/>
  <c r="L1899" i="6"/>
  <c r="L1900" i="6"/>
  <c r="L1901" i="6"/>
  <c r="L1902" i="6"/>
  <c r="L1903" i="6"/>
  <c r="L1904" i="6"/>
  <c r="L1905" i="6"/>
  <c r="L1906" i="6"/>
  <c r="L1907" i="6"/>
  <c r="L1908" i="6"/>
  <c r="L1909" i="6"/>
  <c r="L1910" i="6"/>
  <c r="L1911" i="6"/>
  <c r="L1912" i="6"/>
  <c r="L1913" i="6"/>
  <c r="L1914" i="6"/>
  <c r="L1915" i="6"/>
  <c r="L1916" i="6"/>
  <c r="L1917" i="6"/>
  <c r="L1918" i="6"/>
  <c r="L1919" i="6"/>
  <c r="L1920" i="6"/>
  <c r="L1921" i="6"/>
  <c r="L1922" i="6"/>
  <c r="L1923" i="6"/>
  <c r="L1924" i="6"/>
  <c r="L1925" i="6"/>
  <c r="L1926" i="6"/>
  <c r="L1927" i="6"/>
  <c r="L1928" i="6"/>
  <c r="L1929" i="6"/>
  <c r="L1930" i="6"/>
  <c r="L1931" i="6"/>
  <c r="L1932" i="6"/>
  <c r="L1933" i="6"/>
  <c r="L1934" i="6"/>
  <c r="L1935" i="6"/>
  <c r="L1936" i="6"/>
  <c r="L1937" i="6"/>
  <c r="L1938" i="6"/>
  <c r="L1939" i="6"/>
  <c r="L1940" i="6"/>
  <c r="L1941" i="6"/>
  <c r="L1942" i="6"/>
  <c r="L1943" i="6"/>
  <c r="L1944" i="6"/>
  <c r="L1945" i="6"/>
  <c r="L1946" i="6"/>
  <c r="L1947" i="6"/>
  <c r="L1948" i="6"/>
  <c r="L1949" i="6"/>
  <c r="L1950" i="6"/>
  <c r="L1951" i="6"/>
  <c r="L1952" i="6"/>
  <c r="L1953" i="6"/>
  <c r="L1954" i="6"/>
  <c r="L1955" i="6"/>
  <c r="L1956" i="6"/>
  <c r="L1957" i="6"/>
  <c r="L1958" i="6"/>
  <c r="L1959" i="6"/>
  <c r="L1960" i="6"/>
  <c r="L1961" i="6"/>
  <c r="L1962" i="6"/>
  <c r="L1963" i="6"/>
  <c r="L1964" i="6"/>
  <c r="L1965" i="6"/>
  <c r="L1966" i="6"/>
  <c r="L1967" i="6"/>
  <c r="L1968" i="6"/>
  <c r="L1969" i="6"/>
  <c r="L1970" i="6"/>
  <c r="L1971" i="6"/>
  <c r="L1972" i="6"/>
  <c r="L1973" i="6"/>
  <c r="L1974" i="6"/>
  <c r="L1975" i="6"/>
  <c r="L1976" i="6"/>
  <c r="L1977" i="6"/>
  <c r="L1978" i="6"/>
  <c r="L1979" i="6"/>
  <c r="L1980" i="6"/>
  <c r="L1981" i="6"/>
  <c r="L1982" i="6"/>
  <c r="L1983" i="6"/>
  <c r="L1984" i="6"/>
  <c r="L1985" i="6"/>
  <c r="L1986" i="6"/>
  <c r="L1987" i="6"/>
  <c r="L1988" i="6"/>
  <c r="L1989" i="6"/>
  <c r="L1990" i="6"/>
  <c r="L1991" i="6"/>
  <c r="L1992" i="6"/>
  <c r="L1993" i="6"/>
  <c r="L1994" i="6"/>
  <c r="L1995" i="6"/>
  <c r="L1996" i="6"/>
  <c r="L1997" i="6"/>
  <c r="L1998" i="6"/>
  <c r="L1999" i="6"/>
  <c r="L2000" i="6"/>
  <c r="L2001" i="6"/>
  <c r="L2002" i="6"/>
  <c r="L2003" i="6"/>
  <c r="L2004" i="6"/>
  <c r="L2005" i="6"/>
  <c r="L2006" i="6"/>
  <c r="L2007" i="6"/>
  <c r="L2008" i="6"/>
  <c r="L2009" i="6"/>
  <c r="L2010" i="6"/>
  <c r="L2011" i="6"/>
  <c r="L2012" i="6"/>
  <c r="L2013" i="6"/>
  <c r="L2014" i="6"/>
  <c r="L2015" i="6"/>
  <c r="L2016" i="6"/>
  <c r="L2017" i="6"/>
  <c r="L2018" i="6"/>
  <c r="L2019" i="6"/>
  <c r="L2020" i="6"/>
  <c r="L2021" i="6"/>
  <c r="L2022" i="6"/>
  <c r="L2023" i="6"/>
  <c r="L2024" i="6"/>
  <c r="L2025" i="6"/>
  <c r="L2026" i="6"/>
  <c r="L2027" i="6"/>
  <c r="L2028" i="6"/>
  <c r="L2029" i="6"/>
  <c r="L2030" i="6"/>
  <c r="L2031" i="6"/>
  <c r="L2032" i="6"/>
  <c r="L2033" i="6"/>
  <c r="L2034" i="6"/>
  <c r="L2035" i="6"/>
  <c r="L2036" i="6"/>
  <c r="L2037" i="6"/>
  <c r="L2038" i="6"/>
  <c r="L2039" i="6"/>
  <c r="L2040" i="6"/>
  <c r="L2041" i="6"/>
  <c r="L2042" i="6"/>
  <c r="L2043" i="6"/>
  <c r="L2044" i="6"/>
  <c r="L2045" i="6"/>
  <c r="L2046" i="6"/>
  <c r="L2047" i="6"/>
  <c r="L2048" i="6"/>
  <c r="L2049" i="6"/>
  <c r="L2050" i="6"/>
  <c r="L2051" i="6"/>
  <c r="L2052" i="6"/>
  <c r="L2053" i="6"/>
  <c r="L2054" i="6"/>
  <c r="L2055" i="6"/>
  <c r="L2056" i="6"/>
  <c r="L2057" i="6"/>
  <c r="L2058" i="6"/>
  <c r="L2059" i="6"/>
  <c r="L2060" i="6"/>
  <c r="L2061" i="6"/>
  <c r="L2062" i="6"/>
  <c r="L2063" i="6"/>
  <c r="L2064" i="6"/>
  <c r="L2065" i="6"/>
  <c r="L2066" i="6"/>
  <c r="L2067" i="6"/>
  <c r="L2068" i="6"/>
  <c r="L2069" i="6"/>
  <c r="L2070" i="6"/>
  <c r="L2071" i="6"/>
  <c r="L2072" i="6"/>
  <c r="L2073" i="6"/>
  <c r="L2074" i="6"/>
  <c r="L2075" i="6"/>
  <c r="L2076" i="6"/>
  <c r="L2077" i="6"/>
  <c r="L2078" i="6"/>
  <c r="L2079" i="6"/>
  <c r="L2080" i="6"/>
  <c r="L2081" i="6"/>
  <c r="L2082" i="6"/>
  <c r="L2083" i="6"/>
  <c r="L2084" i="6"/>
  <c r="L2085" i="6"/>
  <c r="L2086" i="6"/>
  <c r="L2087" i="6"/>
  <c r="L2088" i="6"/>
  <c r="L2089" i="6"/>
  <c r="L2090" i="6"/>
  <c r="L2091" i="6"/>
  <c r="L2092" i="6"/>
  <c r="L2093" i="6"/>
  <c r="L2094" i="6"/>
  <c r="L2095" i="6"/>
  <c r="L2096" i="6"/>
  <c r="L2097" i="6"/>
  <c r="L2098" i="6"/>
  <c r="L2099" i="6"/>
  <c r="L2100" i="6"/>
  <c r="L2101" i="6"/>
  <c r="L2102" i="6"/>
  <c r="L2103" i="6"/>
  <c r="L2104" i="6"/>
  <c r="L2105" i="6"/>
  <c r="L2106" i="6"/>
  <c r="L2107" i="6"/>
  <c r="L2108" i="6"/>
  <c r="L2109" i="6"/>
  <c r="L2110" i="6"/>
  <c r="L2111" i="6"/>
  <c r="L2112" i="6"/>
  <c r="L2113" i="6"/>
  <c r="L2114" i="6"/>
  <c r="L2115" i="6"/>
  <c r="L2116" i="6"/>
  <c r="L2117" i="6"/>
  <c r="L2118" i="6"/>
  <c r="L2119" i="6"/>
  <c r="L2120" i="6"/>
  <c r="L2121" i="6"/>
  <c r="L2122" i="6"/>
  <c r="L2123" i="6"/>
  <c r="L2124" i="6"/>
  <c r="L2125" i="6"/>
  <c r="L2126" i="6"/>
  <c r="L2127" i="6"/>
  <c r="L2128" i="6"/>
  <c r="L2129" i="6"/>
  <c r="L2130" i="6"/>
  <c r="L2131" i="6"/>
  <c r="L2132" i="6"/>
  <c r="L2133" i="6"/>
  <c r="L2134" i="6"/>
  <c r="L2135" i="6"/>
  <c r="L2136" i="6"/>
  <c r="L2137" i="6"/>
  <c r="L2138" i="6"/>
  <c r="L2139" i="6"/>
  <c r="L2140" i="6"/>
  <c r="L2141" i="6"/>
  <c r="L2142" i="6"/>
  <c r="L2143" i="6"/>
  <c r="L2144" i="6"/>
  <c r="L2145" i="6"/>
  <c r="L2146" i="6"/>
  <c r="L2147" i="6"/>
  <c r="L2148" i="6"/>
  <c r="L2149" i="6"/>
  <c r="L2150" i="6"/>
  <c r="L2151" i="6"/>
  <c r="L2152" i="6"/>
  <c r="L2153" i="6"/>
  <c r="L2154" i="6"/>
  <c r="L2155" i="6"/>
  <c r="L2156" i="6"/>
  <c r="L2157" i="6"/>
  <c r="L2158" i="6"/>
  <c r="L2159" i="6"/>
  <c r="L2160" i="6"/>
  <c r="L2161" i="6"/>
  <c r="L2162" i="6"/>
  <c r="L2163" i="6"/>
  <c r="L2164" i="6"/>
  <c r="L2165" i="6"/>
  <c r="L2166" i="6"/>
  <c r="L2167" i="6"/>
  <c r="L2168" i="6"/>
  <c r="L2169" i="6"/>
  <c r="L2170" i="6"/>
  <c r="L2171" i="6"/>
  <c r="L2172" i="6"/>
  <c r="L2173" i="6"/>
  <c r="L2174" i="6"/>
  <c r="L2175" i="6"/>
  <c r="L2176" i="6"/>
  <c r="L2177" i="6"/>
  <c r="L2178" i="6"/>
  <c r="L2179" i="6"/>
  <c r="L2180" i="6"/>
  <c r="L2181" i="6"/>
  <c r="L2182" i="6"/>
  <c r="L2183" i="6"/>
  <c r="L2184" i="6"/>
  <c r="L2185" i="6"/>
  <c r="L2186" i="6"/>
  <c r="L2187" i="6"/>
  <c r="L2188" i="6"/>
  <c r="L2189" i="6"/>
  <c r="L2190" i="6"/>
  <c r="L2191" i="6"/>
  <c r="L2192" i="6"/>
  <c r="L2193" i="6"/>
  <c r="L2194" i="6"/>
  <c r="L2195" i="6"/>
  <c r="L2196" i="6"/>
  <c r="L2197" i="6"/>
  <c r="L2198" i="6"/>
  <c r="L2199" i="6"/>
  <c r="L2200" i="6"/>
  <c r="L2201" i="6"/>
  <c r="L2202" i="6"/>
  <c r="L2203" i="6"/>
  <c r="L2204" i="6"/>
  <c r="L2205" i="6"/>
  <c r="L2206" i="6"/>
  <c r="L2207" i="6"/>
  <c r="L2208" i="6"/>
  <c r="L2209" i="6"/>
  <c r="L2210" i="6"/>
  <c r="L2211" i="6"/>
  <c r="L2212" i="6"/>
  <c r="L2213" i="6"/>
  <c r="L2214" i="6"/>
  <c r="L2215" i="6"/>
  <c r="L2216" i="6"/>
  <c r="L2217" i="6"/>
  <c r="L2218" i="6"/>
  <c r="L2219" i="6"/>
  <c r="L2220" i="6"/>
  <c r="L2221" i="6"/>
  <c r="L2222" i="6"/>
  <c r="L2223" i="6"/>
  <c r="L2224" i="6"/>
  <c r="L2225" i="6"/>
  <c r="L2226" i="6"/>
  <c r="L2227" i="6"/>
  <c r="L2228" i="6"/>
  <c r="L2229" i="6"/>
  <c r="L2230" i="6"/>
  <c r="L2231" i="6"/>
  <c r="L2232" i="6"/>
  <c r="L2233" i="6"/>
  <c r="L2234" i="6"/>
  <c r="L2235" i="6"/>
  <c r="L2236" i="6"/>
  <c r="L2237" i="6"/>
  <c r="L2238" i="6"/>
  <c r="L2239" i="6"/>
  <c r="L2240" i="6"/>
  <c r="L2241" i="6"/>
  <c r="L2242" i="6"/>
  <c r="L2243" i="6"/>
  <c r="L2244" i="6"/>
  <c r="L2245" i="6"/>
  <c r="L2246" i="6"/>
  <c r="L2247" i="6"/>
  <c r="L2248" i="6"/>
  <c r="L2249" i="6"/>
  <c r="L2250" i="6"/>
  <c r="L2251" i="6"/>
  <c r="L2252" i="6"/>
  <c r="L2253" i="6"/>
  <c r="L2254" i="6"/>
  <c r="L2255" i="6"/>
  <c r="L2256" i="6"/>
  <c r="L2257" i="6"/>
  <c r="L2258" i="6"/>
  <c r="L2259" i="6"/>
  <c r="L2260" i="6"/>
  <c r="L2261" i="6"/>
  <c r="L2262" i="6"/>
  <c r="L2263" i="6"/>
  <c r="L2264" i="6"/>
  <c r="L2265" i="6"/>
  <c r="L2266" i="6"/>
  <c r="L2267" i="6"/>
  <c r="L2268" i="6"/>
  <c r="L2269" i="6"/>
  <c r="L2270" i="6"/>
  <c r="L2271" i="6"/>
  <c r="L2272" i="6"/>
  <c r="L2273" i="6"/>
  <c r="L2274" i="6"/>
  <c r="L2275" i="6"/>
  <c r="L2276" i="6"/>
  <c r="L2277" i="6"/>
  <c r="L2278" i="6"/>
  <c r="L2279" i="6"/>
  <c r="L2280" i="6"/>
  <c r="L2281" i="6"/>
  <c r="L2282" i="6"/>
  <c r="L2283" i="6"/>
  <c r="L2284" i="6"/>
  <c r="L2285" i="6"/>
  <c r="L2286" i="6"/>
  <c r="L2287" i="6"/>
  <c r="L2288" i="6"/>
  <c r="L2289" i="6"/>
  <c r="L2290" i="6"/>
  <c r="L2291" i="6"/>
  <c r="L2292" i="6"/>
  <c r="L2293" i="6"/>
  <c r="L2294" i="6"/>
  <c r="L2295" i="6"/>
  <c r="L2296" i="6"/>
  <c r="L2297" i="6"/>
  <c r="L2298" i="6"/>
  <c r="L2299" i="6"/>
  <c r="L2300" i="6"/>
  <c r="L2301" i="6"/>
  <c r="L2302" i="6"/>
  <c r="L2303" i="6"/>
  <c r="L2304" i="6"/>
  <c r="L2305" i="6"/>
  <c r="L2306" i="6"/>
  <c r="L2307" i="6"/>
  <c r="L2308" i="6"/>
  <c r="L2309" i="6"/>
  <c r="L2310" i="6"/>
  <c r="L2311" i="6"/>
  <c r="L2312" i="6"/>
  <c r="L2313" i="6"/>
  <c r="L2314" i="6"/>
  <c r="L2315" i="6"/>
  <c r="L2316" i="6"/>
  <c r="L2317" i="6"/>
  <c r="L2318" i="6"/>
  <c r="L2319" i="6"/>
  <c r="L2320" i="6"/>
  <c r="L2321" i="6"/>
  <c r="L2322" i="6"/>
  <c r="L2323" i="6"/>
  <c r="L2324" i="6"/>
  <c r="L2325" i="6"/>
  <c r="L2326" i="6"/>
  <c r="L2327" i="6"/>
  <c r="L2328" i="6"/>
  <c r="L2329" i="6"/>
  <c r="L2330" i="6"/>
  <c r="L2331" i="6"/>
  <c r="L2332" i="6"/>
  <c r="L2333" i="6"/>
  <c r="L2334" i="6"/>
  <c r="L2335" i="6"/>
  <c r="L2336" i="6"/>
  <c r="L2337" i="6"/>
  <c r="L2338" i="6"/>
  <c r="L2339" i="6"/>
  <c r="L2340" i="6"/>
  <c r="L2341" i="6"/>
  <c r="L2342" i="6"/>
  <c r="L2343" i="6"/>
  <c r="L2344" i="6"/>
  <c r="L2345" i="6"/>
  <c r="L2346" i="6"/>
  <c r="L2347" i="6"/>
  <c r="L2348" i="6"/>
  <c r="L2349" i="6"/>
  <c r="L2350" i="6"/>
  <c r="L2351" i="6"/>
  <c r="L2352" i="6"/>
  <c r="L2353" i="6"/>
  <c r="L2354" i="6"/>
  <c r="L2355" i="6"/>
  <c r="L2356" i="6"/>
  <c r="L2357" i="6"/>
  <c r="L2358" i="6"/>
  <c r="L2359" i="6"/>
  <c r="L2360" i="6"/>
  <c r="L2361" i="6"/>
  <c r="L2362" i="6"/>
  <c r="L2363" i="6"/>
  <c r="L2364" i="6"/>
  <c r="L2365" i="6"/>
  <c r="L2366" i="6"/>
  <c r="L2367" i="6"/>
  <c r="L2368" i="6"/>
  <c r="L2369" i="6"/>
  <c r="L2370" i="6"/>
  <c r="L2371" i="6"/>
  <c r="L2372" i="6"/>
  <c r="L2373" i="6"/>
  <c r="L2374" i="6"/>
  <c r="L2375" i="6"/>
  <c r="L2376" i="6"/>
  <c r="L2377" i="6"/>
  <c r="L2378" i="6"/>
  <c r="L2379" i="6"/>
  <c r="L2380" i="6"/>
  <c r="L2381" i="6"/>
  <c r="L2382" i="6"/>
  <c r="L2383" i="6"/>
  <c r="L2384" i="6"/>
  <c r="L2385" i="6"/>
  <c r="L2386" i="6"/>
  <c r="L2387" i="6"/>
  <c r="L2388" i="6"/>
  <c r="L2389" i="6"/>
  <c r="L2390" i="6"/>
  <c r="L2391" i="6"/>
  <c r="L2392" i="6"/>
  <c r="L2393" i="6"/>
  <c r="L2394" i="6"/>
  <c r="L2395" i="6"/>
  <c r="L2396" i="6"/>
  <c r="L2397" i="6"/>
  <c r="L2398" i="6"/>
  <c r="L2399" i="6"/>
  <c r="L2400" i="6"/>
  <c r="L2401" i="6"/>
  <c r="L2402" i="6"/>
  <c r="L2403" i="6"/>
  <c r="L2404" i="6"/>
  <c r="L2405" i="6"/>
  <c r="L2406" i="6"/>
  <c r="L2407" i="6"/>
  <c r="L2408" i="6"/>
  <c r="L2409" i="6"/>
  <c r="L2410" i="6"/>
  <c r="L2411" i="6"/>
  <c r="L2412" i="6"/>
  <c r="L2413" i="6"/>
  <c r="L2414" i="6"/>
  <c r="L2415" i="6"/>
  <c r="L2416" i="6"/>
  <c r="L2417" i="6"/>
  <c r="L2418" i="6"/>
  <c r="L2419" i="6"/>
  <c r="L2420" i="6"/>
  <c r="L2421" i="6"/>
  <c r="L2422" i="6"/>
  <c r="L2423" i="6"/>
  <c r="L2424" i="6"/>
  <c r="L2425" i="6"/>
  <c r="L2426" i="6"/>
  <c r="L2427" i="6"/>
  <c r="L2428" i="6"/>
  <c r="L2429" i="6"/>
  <c r="L2430" i="6"/>
  <c r="L2431" i="6"/>
  <c r="L2432" i="6"/>
  <c r="L2433" i="6"/>
  <c r="L2434" i="6"/>
  <c r="L2435" i="6"/>
  <c r="L2436" i="6"/>
  <c r="L2437" i="6"/>
  <c r="L2438" i="6"/>
  <c r="L2439" i="6"/>
  <c r="L2440" i="6"/>
  <c r="L2441" i="6"/>
  <c r="L2442" i="6"/>
  <c r="L2443" i="6"/>
  <c r="L2444" i="6"/>
  <c r="L2445" i="6"/>
  <c r="L2446" i="6"/>
  <c r="L2447" i="6"/>
  <c r="L2448" i="6"/>
  <c r="L2449" i="6"/>
  <c r="L2450" i="6"/>
  <c r="L2451" i="6"/>
  <c r="L2452" i="6"/>
  <c r="L2453" i="6"/>
  <c r="L2454" i="6"/>
  <c r="L2455" i="6"/>
  <c r="L2456" i="6"/>
  <c r="L2457" i="6"/>
  <c r="L2458" i="6"/>
  <c r="L2459" i="6"/>
  <c r="L2460" i="6"/>
  <c r="L2461" i="6"/>
  <c r="L2462" i="6"/>
  <c r="L2463" i="6"/>
  <c r="L2464" i="6"/>
  <c r="L2465" i="6"/>
  <c r="L2466" i="6"/>
  <c r="L2467" i="6"/>
  <c r="L2468" i="6"/>
  <c r="L2469" i="6"/>
  <c r="L2470" i="6"/>
  <c r="L2471" i="6"/>
  <c r="L2472" i="6"/>
  <c r="L2473" i="6"/>
  <c r="L2474" i="6"/>
  <c r="L2475" i="6"/>
  <c r="L2476" i="6"/>
  <c r="L2477" i="6"/>
  <c r="L2478" i="6"/>
  <c r="L2479" i="6"/>
  <c r="L2480" i="6"/>
  <c r="L2481" i="6"/>
  <c r="L2482" i="6"/>
  <c r="L2483" i="6"/>
  <c r="L2484" i="6"/>
  <c r="L2485" i="6"/>
  <c r="L2486" i="6"/>
  <c r="L2487" i="6"/>
  <c r="L2488" i="6"/>
  <c r="L2489" i="6"/>
  <c r="L2490" i="6"/>
  <c r="L2491" i="6"/>
  <c r="L2492" i="6"/>
  <c r="L2493" i="6"/>
  <c r="L2494" i="6"/>
  <c r="L2495" i="6"/>
  <c r="L2496" i="6"/>
  <c r="L2497" i="6"/>
  <c r="L2498" i="6"/>
  <c r="L2499" i="6"/>
  <c r="L2500" i="6"/>
  <c r="L2501" i="6"/>
  <c r="L2502" i="6"/>
  <c r="L2503" i="6"/>
  <c r="L2504" i="6"/>
  <c r="L2505" i="6"/>
  <c r="L2506" i="6"/>
  <c r="L2507" i="6"/>
  <c r="L2508" i="6"/>
  <c r="L2509" i="6"/>
  <c r="L2510" i="6"/>
  <c r="L2511" i="6"/>
  <c r="L2512" i="6"/>
  <c r="L2513" i="6"/>
  <c r="L2514" i="6"/>
  <c r="L2515" i="6"/>
  <c r="L2516" i="6"/>
  <c r="L2517" i="6"/>
  <c r="L2518" i="6"/>
  <c r="L2519" i="6"/>
  <c r="L2520" i="6"/>
  <c r="L2521" i="6"/>
  <c r="L2522" i="6"/>
  <c r="L2523" i="6"/>
  <c r="L2524" i="6"/>
  <c r="L2525" i="6"/>
  <c r="L2526" i="6"/>
  <c r="L2527" i="6"/>
  <c r="L2528" i="6"/>
  <c r="L2529" i="6"/>
  <c r="L2530" i="6"/>
  <c r="L2531" i="6"/>
  <c r="L2532" i="6"/>
  <c r="L2533" i="6"/>
  <c r="L2534" i="6"/>
  <c r="L2535" i="6"/>
  <c r="L2536" i="6"/>
  <c r="L2537" i="6"/>
  <c r="L2538" i="6"/>
  <c r="L2539" i="6"/>
  <c r="L2540" i="6"/>
  <c r="L2541" i="6"/>
  <c r="L2542" i="6"/>
  <c r="L2543" i="6"/>
  <c r="L2544" i="6"/>
  <c r="L2545" i="6"/>
  <c r="L2546" i="6"/>
  <c r="L2547" i="6"/>
  <c r="L2548" i="6"/>
  <c r="L2549" i="6"/>
  <c r="L2550" i="6"/>
  <c r="L2551" i="6"/>
  <c r="L2552" i="6"/>
  <c r="L2553" i="6"/>
  <c r="L2554" i="6"/>
  <c r="L2555" i="6"/>
  <c r="L2556" i="6"/>
  <c r="L2557" i="6"/>
  <c r="L2558" i="6"/>
  <c r="L2559" i="6"/>
  <c r="L2560" i="6"/>
  <c r="L2561" i="6"/>
  <c r="L2562" i="6"/>
  <c r="L2563" i="6"/>
  <c r="L2564" i="6"/>
  <c r="L2565" i="6"/>
  <c r="L2566" i="6"/>
  <c r="L2567" i="6"/>
  <c r="L2568" i="6"/>
  <c r="L2569" i="6"/>
  <c r="L2570" i="6"/>
  <c r="L2571" i="6"/>
  <c r="L2572" i="6"/>
  <c r="L2573" i="6"/>
  <c r="L2574" i="6"/>
  <c r="L2575" i="6"/>
  <c r="L2576" i="6"/>
  <c r="L2577" i="6"/>
  <c r="L2578" i="6"/>
  <c r="L2579" i="6"/>
  <c r="L2580" i="6"/>
  <c r="L2581" i="6"/>
  <c r="L2582" i="6"/>
  <c r="L2583" i="6"/>
  <c r="L2584" i="6"/>
  <c r="L2585" i="6"/>
  <c r="L2586" i="6"/>
  <c r="L2587" i="6"/>
  <c r="L2588" i="6"/>
  <c r="L2589" i="6"/>
  <c r="L2590" i="6"/>
  <c r="L2591" i="6"/>
  <c r="L2592" i="6"/>
  <c r="L2593" i="6"/>
  <c r="L2594" i="6"/>
  <c r="L2595" i="6"/>
  <c r="L2596" i="6"/>
  <c r="L2597" i="6"/>
  <c r="L2598" i="6"/>
  <c r="L2599" i="6"/>
  <c r="L2600" i="6"/>
  <c r="L2601" i="6"/>
  <c r="L2602" i="6"/>
  <c r="L2603" i="6"/>
  <c r="L2604" i="6"/>
  <c r="L2605" i="6"/>
  <c r="L2606" i="6"/>
  <c r="L2607" i="6"/>
  <c r="L2608" i="6"/>
  <c r="L2609" i="6"/>
  <c r="L2610" i="6"/>
  <c r="L2611" i="6"/>
  <c r="L2612" i="6"/>
  <c r="L2613" i="6"/>
  <c r="L2614" i="6"/>
  <c r="L2615" i="6"/>
  <c r="L2616" i="6"/>
  <c r="L2617" i="6"/>
  <c r="L2618" i="6"/>
  <c r="L2619" i="6"/>
  <c r="L2620" i="6"/>
  <c r="L2621" i="6"/>
  <c r="L2622" i="6"/>
  <c r="L2623" i="6"/>
  <c r="L2624" i="6"/>
  <c r="L2625" i="6"/>
  <c r="L2626" i="6"/>
  <c r="L2627" i="6"/>
  <c r="L2628" i="6"/>
  <c r="L2629" i="6"/>
  <c r="L2630" i="6"/>
  <c r="L2631" i="6"/>
  <c r="L2632" i="6"/>
  <c r="L2633" i="6"/>
  <c r="L2634" i="6"/>
  <c r="L2635" i="6"/>
  <c r="L2636" i="6"/>
  <c r="L2637" i="6"/>
  <c r="L2638" i="6"/>
  <c r="L2639" i="6"/>
  <c r="L2640" i="6"/>
  <c r="L2641" i="6"/>
  <c r="L2642" i="6"/>
  <c r="L2643" i="6"/>
  <c r="L2644" i="6"/>
  <c r="L2645" i="6"/>
  <c r="L2646" i="6"/>
  <c r="L2647" i="6"/>
  <c r="L2648" i="6"/>
  <c r="L2649" i="6"/>
  <c r="L2650" i="6"/>
  <c r="L2651" i="6"/>
  <c r="L2652" i="6"/>
  <c r="L2653" i="6"/>
  <c r="L2654" i="6"/>
  <c r="L2655" i="6"/>
  <c r="L2656" i="6"/>
  <c r="L2657" i="6"/>
  <c r="L2658" i="6"/>
  <c r="L2659" i="6"/>
  <c r="L2660" i="6"/>
  <c r="L2661" i="6"/>
  <c r="L2662" i="6"/>
  <c r="L2663" i="6"/>
  <c r="L2664" i="6"/>
  <c r="L2665" i="6"/>
  <c r="L2666" i="6"/>
  <c r="L2667" i="6"/>
  <c r="L2668" i="6"/>
  <c r="L2669" i="6"/>
  <c r="L2670" i="6"/>
  <c r="L2671" i="6"/>
  <c r="L2672" i="6"/>
  <c r="L2673" i="6"/>
  <c r="L2674" i="6"/>
  <c r="L2675" i="6"/>
  <c r="L2676" i="6"/>
  <c r="L2677" i="6"/>
  <c r="L2678" i="6"/>
  <c r="L2679" i="6"/>
  <c r="L2680" i="6"/>
  <c r="L2681" i="6"/>
  <c r="L2682" i="6"/>
  <c r="L2683" i="6"/>
  <c r="L2684" i="6"/>
  <c r="L2685" i="6"/>
  <c r="L2686" i="6"/>
  <c r="L2687" i="6"/>
  <c r="L2688" i="6"/>
  <c r="L2689" i="6"/>
  <c r="L2690" i="6"/>
  <c r="L2691" i="6"/>
  <c r="L2692" i="6"/>
  <c r="L2693" i="6"/>
  <c r="L2694" i="6"/>
  <c r="L2695" i="6"/>
  <c r="L2696" i="6"/>
  <c r="L2697" i="6"/>
  <c r="L2698" i="6"/>
  <c r="L2699" i="6"/>
  <c r="L2700" i="6"/>
  <c r="L2701" i="6"/>
  <c r="L2702" i="6"/>
  <c r="L2703" i="6"/>
  <c r="L2704" i="6"/>
  <c r="L2705" i="6"/>
  <c r="L2706" i="6"/>
  <c r="L2707" i="6"/>
  <c r="L2708" i="6"/>
  <c r="L2709" i="6"/>
  <c r="L2710" i="6"/>
  <c r="L2711" i="6"/>
  <c r="L2712" i="6"/>
  <c r="L2713" i="6"/>
  <c r="L2714" i="6"/>
  <c r="L2715" i="6"/>
  <c r="L2716" i="6"/>
  <c r="L2717" i="6"/>
  <c r="L2718" i="6"/>
  <c r="L2719" i="6"/>
  <c r="L2720" i="6"/>
  <c r="L2721" i="6"/>
  <c r="L2722" i="6"/>
  <c r="L2723" i="6"/>
  <c r="L2724" i="6"/>
  <c r="L2725" i="6"/>
  <c r="L2726" i="6"/>
  <c r="L2727" i="6"/>
  <c r="L2728" i="6"/>
  <c r="L2729" i="6"/>
  <c r="L2730" i="6"/>
  <c r="L2731" i="6"/>
  <c r="L2732" i="6"/>
  <c r="L2733" i="6"/>
  <c r="L2734" i="6"/>
  <c r="L2735" i="6"/>
  <c r="L2736" i="6"/>
  <c r="L2737" i="6"/>
  <c r="L2738" i="6"/>
  <c r="L2739" i="6"/>
  <c r="L2740" i="6"/>
  <c r="L2741" i="6"/>
  <c r="L2742" i="6"/>
  <c r="L2743" i="6"/>
  <c r="L2744" i="6"/>
  <c r="L2745" i="6"/>
  <c r="L2746" i="6"/>
  <c r="L2747" i="6"/>
  <c r="L2748" i="6"/>
  <c r="L2749" i="6"/>
  <c r="L2750" i="6"/>
  <c r="L2751" i="6"/>
  <c r="L2752" i="6"/>
  <c r="L2753" i="6"/>
  <c r="L2754" i="6"/>
  <c r="L2755" i="6"/>
  <c r="L2756" i="6"/>
  <c r="L2757" i="6"/>
  <c r="L2758" i="6"/>
  <c r="L2759" i="6"/>
  <c r="L2760" i="6"/>
  <c r="L2761" i="6"/>
  <c r="L2762" i="6"/>
  <c r="L2763" i="6"/>
  <c r="L2764" i="6"/>
  <c r="L2765" i="6"/>
  <c r="L2766" i="6"/>
  <c r="L2767" i="6"/>
  <c r="L2768" i="6"/>
  <c r="L2769" i="6"/>
  <c r="L2770" i="6"/>
  <c r="L2771" i="6"/>
  <c r="L2772" i="6"/>
  <c r="L2773" i="6"/>
  <c r="L2774" i="6"/>
  <c r="L2775" i="6"/>
  <c r="L2776" i="6"/>
  <c r="L2777" i="6"/>
  <c r="L2778" i="6"/>
  <c r="L2779" i="6"/>
  <c r="L2780" i="6"/>
  <c r="L2781" i="6"/>
  <c r="L2782" i="6"/>
  <c r="L2783" i="6"/>
  <c r="L2784" i="6"/>
  <c r="L2785" i="6"/>
  <c r="L2786" i="6"/>
  <c r="L2787" i="6"/>
  <c r="L2788" i="6"/>
  <c r="L2789" i="6"/>
  <c r="L2790" i="6"/>
  <c r="L2791" i="6"/>
  <c r="L2792" i="6"/>
  <c r="L2793" i="6"/>
  <c r="L2794" i="6"/>
  <c r="L2795" i="6"/>
  <c r="L2796" i="6"/>
  <c r="L2797" i="6"/>
  <c r="L2798" i="6"/>
  <c r="L2799" i="6"/>
  <c r="L2800" i="6"/>
  <c r="L2801" i="6"/>
  <c r="L2802" i="6"/>
  <c r="L2803" i="6"/>
  <c r="L2804" i="6"/>
  <c r="L2805" i="6"/>
  <c r="L2806" i="6"/>
  <c r="L2807" i="6"/>
  <c r="L2808" i="6"/>
  <c r="L2809" i="6"/>
  <c r="L2810" i="6"/>
  <c r="L2811" i="6"/>
  <c r="L2812" i="6"/>
  <c r="L2813" i="6"/>
  <c r="L2814" i="6"/>
  <c r="L2815" i="6"/>
  <c r="L2816" i="6"/>
  <c r="L2817" i="6"/>
  <c r="L2818" i="6"/>
  <c r="L2819" i="6"/>
  <c r="L2820" i="6"/>
  <c r="L2821" i="6"/>
  <c r="L2822" i="6"/>
  <c r="L2823" i="6"/>
  <c r="L2824" i="6"/>
  <c r="L2825" i="6"/>
  <c r="L2826" i="6"/>
  <c r="L2827" i="6"/>
  <c r="L2828" i="6"/>
  <c r="L2829" i="6"/>
  <c r="L2830" i="6"/>
  <c r="L2831" i="6"/>
  <c r="L2832" i="6"/>
  <c r="L2833" i="6"/>
  <c r="L2834" i="6"/>
  <c r="L2835" i="6"/>
  <c r="L2836" i="6"/>
  <c r="L2837" i="6"/>
  <c r="L2838" i="6"/>
  <c r="L2839" i="6"/>
  <c r="L2840" i="6"/>
  <c r="L2841" i="6"/>
  <c r="L2842" i="6"/>
  <c r="L2843" i="6"/>
  <c r="L2844" i="6"/>
  <c r="L2845" i="6"/>
  <c r="L2846" i="6"/>
  <c r="L2847" i="6"/>
  <c r="L2848" i="6"/>
  <c r="L2849" i="6"/>
  <c r="L2850" i="6"/>
  <c r="L2851" i="6"/>
  <c r="L2852" i="6"/>
  <c r="L2853" i="6"/>
  <c r="L2854" i="6"/>
  <c r="L2855" i="6"/>
  <c r="L2856" i="6"/>
  <c r="L2857" i="6"/>
  <c r="L2858" i="6"/>
  <c r="L2859" i="6"/>
  <c r="L2860" i="6"/>
  <c r="L2861" i="6"/>
  <c r="L2862" i="6"/>
  <c r="L2863" i="6"/>
  <c r="L2864" i="6"/>
  <c r="L2865" i="6"/>
  <c r="L2866" i="6"/>
  <c r="L2867" i="6"/>
  <c r="L2868" i="6"/>
  <c r="L2869" i="6"/>
  <c r="L2870" i="6"/>
  <c r="L2871" i="6"/>
  <c r="L2872" i="6"/>
  <c r="L2873" i="6"/>
  <c r="L2874" i="6"/>
  <c r="L2875" i="6"/>
  <c r="L2876" i="6"/>
  <c r="L2877" i="6"/>
  <c r="L2878" i="6"/>
  <c r="L2879" i="6"/>
  <c r="L2880" i="6"/>
  <c r="L2881" i="6"/>
  <c r="L2882" i="6"/>
  <c r="L2883" i="6"/>
  <c r="L2884" i="6"/>
  <c r="L2885" i="6"/>
  <c r="L2886" i="6"/>
  <c r="L2887" i="6"/>
  <c r="L2888" i="6"/>
  <c r="L2889" i="6"/>
  <c r="L2890" i="6"/>
  <c r="L2891" i="6"/>
  <c r="L2892" i="6"/>
  <c r="L2893" i="6"/>
  <c r="L2894" i="6"/>
  <c r="L2895" i="6"/>
  <c r="L2896" i="6"/>
  <c r="L2897" i="6"/>
  <c r="L2898" i="6"/>
  <c r="L2899" i="6"/>
  <c r="L2900" i="6"/>
  <c r="L2901" i="6"/>
  <c r="L2902" i="6"/>
  <c r="L2903" i="6"/>
  <c r="L2904" i="6"/>
  <c r="L2905" i="6"/>
  <c r="L2906" i="6"/>
  <c r="L2907" i="6"/>
  <c r="L2908" i="6"/>
  <c r="L2909" i="6"/>
  <c r="L2910" i="6"/>
  <c r="L2911" i="6"/>
  <c r="L2912" i="6"/>
  <c r="L2913" i="6"/>
  <c r="L2914" i="6"/>
  <c r="L2915" i="6"/>
  <c r="L2916" i="6"/>
  <c r="L2917" i="6"/>
  <c r="L2918" i="6"/>
  <c r="L2919" i="6"/>
  <c r="L2920" i="6"/>
  <c r="L2921" i="6"/>
  <c r="L2922" i="6"/>
  <c r="L2923" i="6"/>
  <c r="L2924" i="6"/>
  <c r="L2925" i="6"/>
  <c r="L2926" i="6"/>
  <c r="L2927" i="6"/>
  <c r="L2928" i="6"/>
  <c r="L2929" i="6"/>
  <c r="L2930" i="6"/>
  <c r="L2931" i="6"/>
  <c r="L2932" i="6"/>
  <c r="L2933" i="6"/>
  <c r="L2934" i="6"/>
  <c r="L2935" i="6"/>
  <c r="L2936" i="6"/>
  <c r="L2937" i="6"/>
  <c r="L2938" i="6"/>
  <c r="L2939" i="6"/>
  <c r="L2940" i="6"/>
  <c r="L2941" i="6"/>
  <c r="L2942" i="6"/>
  <c r="L2943" i="6"/>
  <c r="L2944" i="6"/>
  <c r="L2945" i="6"/>
  <c r="L2946" i="6"/>
  <c r="L2947" i="6"/>
  <c r="L2948" i="6"/>
  <c r="L2949" i="6"/>
  <c r="L2950" i="6"/>
  <c r="L2951" i="6"/>
  <c r="L2952" i="6"/>
  <c r="L2953" i="6"/>
  <c r="L2954" i="6"/>
  <c r="L2955" i="6"/>
  <c r="L2956" i="6"/>
  <c r="L2957" i="6"/>
  <c r="L2958" i="6"/>
  <c r="L2959" i="6"/>
  <c r="L2960" i="6"/>
  <c r="L2961" i="6"/>
  <c r="L2962" i="6"/>
  <c r="L2963" i="6"/>
  <c r="L2964" i="6"/>
  <c r="L2965" i="6"/>
  <c r="L2966" i="6"/>
  <c r="L2967" i="6"/>
  <c r="L2968" i="6"/>
  <c r="L2969" i="6"/>
  <c r="L2970" i="6"/>
  <c r="L2971" i="6"/>
  <c r="L2972" i="6"/>
  <c r="L2973" i="6"/>
  <c r="L2974" i="6"/>
  <c r="L2975" i="6"/>
  <c r="L2976" i="6"/>
  <c r="L2977" i="6"/>
  <c r="L2978" i="6"/>
  <c r="L2979" i="6"/>
  <c r="L2980" i="6"/>
  <c r="L2981" i="6"/>
  <c r="L2982" i="6"/>
  <c r="L2983" i="6"/>
  <c r="L2984" i="6"/>
  <c r="L2985" i="6"/>
  <c r="L2986" i="6"/>
  <c r="L2987" i="6"/>
  <c r="L2988" i="6"/>
  <c r="L2989" i="6"/>
  <c r="L2990" i="6"/>
  <c r="L2991" i="6"/>
  <c r="L2992" i="6"/>
  <c r="L2993" i="6"/>
  <c r="L2994" i="6"/>
  <c r="L2995" i="6"/>
  <c r="L2996" i="6"/>
  <c r="L2997" i="6"/>
  <c r="L2998" i="6"/>
  <c r="L2999" i="6"/>
  <c r="L3000" i="6"/>
  <c r="L3001" i="6"/>
  <c r="L3002" i="6"/>
  <c r="L3003" i="6"/>
  <c r="L3004" i="6"/>
  <c r="L3005" i="6"/>
  <c r="L3006" i="6"/>
  <c r="L3007" i="6"/>
  <c r="L3008" i="6"/>
  <c r="L3009" i="6"/>
  <c r="L3010" i="6"/>
  <c r="L3011" i="6"/>
  <c r="L3012" i="6"/>
  <c r="L3013" i="6"/>
  <c r="L3014" i="6"/>
  <c r="L3015" i="6"/>
  <c r="L3016" i="6"/>
  <c r="L3017" i="6"/>
  <c r="L3018" i="6"/>
  <c r="L3019" i="6"/>
  <c r="L3020" i="6"/>
  <c r="L3021" i="6"/>
  <c r="L3022" i="6"/>
  <c r="L3023" i="6"/>
  <c r="L3024" i="6"/>
  <c r="L3025" i="6"/>
  <c r="L3026" i="6"/>
  <c r="L3027" i="6"/>
  <c r="L3028" i="6"/>
  <c r="L3029" i="6"/>
  <c r="L3030" i="6"/>
  <c r="L3031" i="6"/>
  <c r="L3032" i="6"/>
  <c r="L3033" i="6"/>
  <c r="L3034" i="6"/>
  <c r="L3035" i="6"/>
  <c r="L3036" i="6"/>
  <c r="L3037" i="6"/>
  <c r="L3038" i="6"/>
  <c r="L3039" i="6"/>
  <c r="L3040" i="6"/>
  <c r="L3041" i="6"/>
  <c r="L3042" i="6"/>
  <c r="L3043" i="6"/>
  <c r="L3044" i="6"/>
  <c r="L3045" i="6"/>
  <c r="L3046" i="6"/>
  <c r="L3047" i="6"/>
  <c r="L3048" i="6"/>
  <c r="L3049" i="6"/>
  <c r="L3050" i="6"/>
  <c r="L3051" i="6"/>
  <c r="L3052" i="6"/>
  <c r="L3053" i="6"/>
  <c r="L3054" i="6"/>
  <c r="L3055" i="6"/>
  <c r="L3056" i="6"/>
  <c r="L3057" i="6"/>
  <c r="L3058" i="6"/>
  <c r="L3059" i="6"/>
  <c r="L3060" i="6"/>
  <c r="L3061" i="6"/>
  <c r="L3062" i="6"/>
  <c r="L3063" i="6"/>
  <c r="L3064" i="6"/>
  <c r="L3065" i="6"/>
  <c r="L3066" i="6"/>
  <c r="L3067" i="6"/>
  <c r="L3068" i="6"/>
  <c r="L3069" i="6"/>
  <c r="L3070" i="6"/>
  <c r="L3071" i="6"/>
  <c r="L3072" i="6"/>
  <c r="L3073" i="6"/>
  <c r="L3074" i="6"/>
  <c r="L3075" i="6"/>
  <c r="L3076" i="6"/>
  <c r="L3077" i="6"/>
  <c r="L3078" i="6"/>
  <c r="L3079" i="6"/>
  <c r="L3080" i="6"/>
  <c r="L3081" i="6"/>
  <c r="L3082" i="6"/>
  <c r="L3083" i="6"/>
  <c r="L3084" i="6"/>
  <c r="L3085" i="6"/>
  <c r="L3086" i="6"/>
  <c r="L3087" i="6"/>
  <c r="L3088" i="6"/>
  <c r="L3089" i="6"/>
  <c r="L3090" i="6"/>
  <c r="L3091" i="6"/>
  <c r="L3092" i="6"/>
  <c r="L3093" i="6"/>
  <c r="L3094" i="6"/>
  <c r="L3095" i="6"/>
  <c r="L3096" i="6"/>
  <c r="L3097" i="6"/>
  <c r="L3098" i="6"/>
  <c r="L3099" i="6"/>
  <c r="L3100" i="6"/>
  <c r="L3101" i="6"/>
  <c r="L3102" i="6"/>
  <c r="L3103" i="6"/>
  <c r="L3104" i="6"/>
  <c r="L3105" i="6"/>
  <c r="L3106" i="6"/>
  <c r="L3107" i="6"/>
  <c r="L3108" i="6"/>
  <c r="L3109" i="6"/>
  <c r="L3110" i="6"/>
  <c r="L3111" i="6"/>
  <c r="L3112" i="6"/>
  <c r="L3113" i="6"/>
  <c r="L3114" i="6"/>
  <c r="L3115" i="6"/>
  <c r="L3116" i="6"/>
  <c r="L3117" i="6"/>
  <c r="L3118" i="6"/>
  <c r="L3119" i="6"/>
  <c r="L3120" i="6"/>
  <c r="L3121" i="6"/>
  <c r="L3122" i="6"/>
  <c r="L3123" i="6"/>
  <c r="L3124" i="6"/>
  <c r="L3125" i="6"/>
  <c r="L3126" i="6"/>
  <c r="L3127" i="6"/>
  <c r="L3128" i="6"/>
  <c r="L3129" i="6"/>
  <c r="L3130" i="6"/>
  <c r="L3131" i="6"/>
  <c r="L3132" i="6"/>
  <c r="L3133" i="6"/>
  <c r="L3134" i="6"/>
  <c r="L3135" i="6"/>
  <c r="L3136" i="6"/>
  <c r="L3137" i="6"/>
  <c r="L3138" i="6"/>
  <c r="L3139" i="6"/>
  <c r="L3140" i="6"/>
  <c r="L3141" i="6"/>
  <c r="L3142" i="6"/>
  <c r="L3143" i="6"/>
  <c r="L3144" i="6"/>
  <c r="L3145" i="6"/>
  <c r="L3146" i="6"/>
  <c r="L3147" i="6"/>
  <c r="L3148" i="6"/>
  <c r="L3149" i="6"/>
  <c r="L3150" i="6"/>
  <c r="L3151" i="6"/>
  <c r="L3152" i="6"/>
  <c r="L3153" i="6"/>
  <c r="L3154" i="6"/>
  <c r="L3155" i="6"/>
  <c r="L3156" i="6"/>
  <c r="L3157" i="6"/>
  <c r="L3158" i="6"/>
  <c r="L3159" i="6"/>
  <c r="L3160" i="6"/>
  <c r="L3161" i="6"/>
  <c r="L3162" i="6"/>
  <c r="L3163" i="6"/>
  <c r="L3164" i="6"/>
  <c r="L3165" i="6"/>
  <c r="L3166" i="6"/>
  <c r="L3167" i="6"/>
  <c r="L3168" i="6"/>
  <c r="L3169" i="6"/>
  <c r="L3170" i="6"/>
  <c r="L3171" i="6"/>
  <c r="L3172" i="6"/>
  <c r="L3173" i="6"/>
  <c r="L3174" i="6"/>
  <c r="L3175" i="6"/>
  <c r="L3176" i="6"/>
  <c r="L3177" i="6"/>
  <c r="L3178" i="6"/>
  <c r="L3179" i="6"/>
  <c r="L3180" i="6"/>
  <c r="L3181" i="6"/>
  <c r="L3182" i="6"/>
  <c r="L3183" i="6"/>
  <c r="L3184" i="6"/>
  <c r="L3185" i="6"/>
  <c r="L3186" i="6"/>
  <c r="L3187" i="6"/>
  <c r="L3188" i="6"/>
  <c r="L3189" i="6"/>
  <c r="L3190" i="6"/>
  <c r="L3191" i="6"/>
  <c r="L3192" i="6"/>
  <c r="L3193" i="6"/>
  <c r="L3194" i="6"/>
  <c r="L3195" i="6"/>
  <c r="L3196" i="6"/>
  <c r="L3197" i="6"/>
  <c r="L3198" i="6"/>
  <c r="L3199" i="6"/>
  <c r="L3200" i="6"/>
  <c r="L3201" i="6"/>
  <c r="L3202" i="6"/>
  <c r="L3203" i="6"/>
  <c r="L3204" i="6"/>
  <c r="L3205" i="6"/>
  <c r="L3206" i="6"/>
  <c r="L3207" i="6"/>
  <c r="L3208" i="6"/>
  <c r="L3209" i="6"/>
  <c r="L3210" i="6"/>
  <c r="L3211" i="6"/>
  <c r="L3212" i="6"/>
  <c r="L3213" i="6"/>
  <c r="L3214" i="6"/>
  <c r="L3215" i="6"/>
  <c r="L3216" i="6"/>
  <c r="L3217" i="6"/>
  <c r="L3218" i="6"/>
  <c r="L3219" i="6"/>
  <c r="L3220" i="6"/>
  <c r="L3221" i="6"/>
  <c r="L3222" i="6"/>
  <c r="L3223" i="6"/>
  <c r="L3224" i="6"/>
  <c r="L3225" i="6"/>
  <c r="L3226" i="6"/>
  <c r="L3227" i="6"/>
  <c r="L3228" i="6"/>
  <c r="L3229" i="6"/>
  <c r="L3230" i="6"/>
  <c r="L3231" i="6"/>
  <c r="L3232" i="6"/>
  <c r="L3233" i="6"/>
  <c r="L3234" i="6"/>
  <c r="L3235" i="6"/>
  <c r="L3236" i="6"/>
  <c r="L3237" i="6"/>
  <c r="L3238" i="6"/>
  <c r="L3239" i="6"/>
  <c r="L3240" i="6"/>
  <c r="L3241" i="6"/>
  <c r="L3242" i="6"/>
  <c r="L3243" i="6"/>
  <c r="L3244" i="6"/>
  <c r="L3245" i="6"/>
  <c r="L3246" i="6"/>
  <c r="L3247" i="6"/>
  <c r="L3248" i="6"/>
  <c r="L3249" i="6"/>
  <c r="L3250" i="6"/>
  <c r="L3251" i="6"/>
  <c r="L3252" i="6"/>
  <c r="L3253" i="6"/>
  <c r="L3254" i="6"/>
  <c r="L3255" i="6"/>
  <c r="L3256" i="6"/>
  <c r="L3257" i="6"/>
  <c r="L3258" i="6"/>
  <c r="L3259" i="6"/>
  <c r="L3260" i="6"/>
  <c r="L3261" i="6"/>
  <c r="L3262" i="6"/>
  <c r="L3263" i="6"/>
  <c r="L3264" i="6"/>
  <c r="L3265" i="6"/>
  <c r="L3266" i="6"/>
  <c r="L3267" i="6"/>
  <c r="L3268" i="6"/>
  <c r="L3269" i="6"/>
  <c r="L3270" i="6"/>
  <c r="L3271" i="6"/>
  <c r="L3272" i="6"/>
  <c r="L3273" i="6"/>
  <c r="L3274" i="6"/>
  <c r="L3275" i="6"/>
  <c r="L3276" i="6"/>
  <c r="L3277" i="6"/>
  <c r="L3278" i="6"/>
  <c r="L3279" i="6"/>
  <c r="L3280" i="6"/>
  <c r="L3281" i="6"/>
  <c r="L3282" i="6"/>
  <c r="L3283" i="6"/>
  <c r="L3284" i="6"/>
  <c r="L3285" i="6"/>
  <c r="L3286" i="6"/>
  <c r="L3287" i="6"/>
  <c r="L3288" i="6"/>
  <c r="L3289" i="6"/>
  <c r="L3290" i="6"/>
  <c r="L3291" i="6"/>
  <c r="L3292" i="6"/>
  <c r="L3293" i="6"/>
  <c r="L3294" i="6"/>
  <c r="L3295" i="6"/>
  <c r="L3296" i="6"/>
  <c r="L3297" i="6"/>
  <c r="L3298" i="6"/>
  <c r="L3299" i="6"/>
  <c r="L3300" i="6"/>
  <c r="L3301" i="6"/>
  <c r="L3302" i="6"/>
  <c r="L3303" i="6"/>
  <c r="L3304" i="6"/>
  <c r="L3305" i="6"/>
  <c r="L3306" i="6"/>
  <c r="L3307" i="6"/>
  <c r="L3308" i="6"/>
  <c r="L3309" i="6"/>
  <c r="L3310" i="6"/>
  <c r="L3311" i="6"/>
  <c r="L3312" i="6"/>
  <c r="L3313" i="6"/>
  <c r="L3314" i="6"/>
  <c r="L3315" i="6"/>
  <c r="L3316" i="6"/>
  <c r="L3317" i="6"/>
  <c r="L3318" i="6"/>
  <c r="L3319" i="6"/>
  <c r="L3320" i="6"/>
  <c r="L3321" i="6"/>
  <c r="L3322" i="6"/>
  <c r="L3323" i="6"/>
  <c r="L3324" i="6"/>
  <c r="L3325" i="6"/>
  <c r="L3326" i="6"/>
  <c r="L3327" i="6"/>
  <c r="L3328" i="6"/>
  <c r="L3329" i="6"/>
  <c r="L3330" i="6"/>
  <c r="L3331" i="6"/>
  <c r="L3332" i="6"/>
  <c r="L3333" i="6"/>
  <c r="L3334" i="6"/>
  <c r="L3335" i="6"/>
  <c r="L3336" i="6"/>
  <c r="L3337" i="6"/>
  <c r="L3338" i="6"/>
  <c r="L3339" i="6"/>
  <c r="L3340" i="6"/>
  <c r="L3341" i="6"/>
  <c r="L3342" i="6"/>
  <c r="L3343" i="6"/>
  <c r="L3344" i="6"/>
  <c r="L3345" i="6"/>
  <c r="L3346" i="6"/>
  <c r="L3347" i="6"/>
  <c r="L3348" i="6"/>
  <c r="L3349" i="6"/>
  <c r="L3350" i="6"/>
  <c r="L3351" i="6"/>
  <c r="L3352" i="6"/>
  <c r="L3353" i="6"/>
  <c r="L3354" i="6"/>
  <c r="L3355" i="6"/>
  <c r="L3356" i="6"/>
  <c r="L3357" i="6"/>
  <c r="L3358" i="6"/>
  <c r="L3359" i="6"/>
  <c r="L3360" i="6"/>
  <c r="L3361" i="6"/>
  <c r="L3362" i="6"/>
  <c r="L3363" i="6"/>
  <c r="L3364" i="6"/>
  <c r="L3365" i="6"/>
  <c r="L3366" i="6"/>
  <c r="L3367" i="6"/>
  <c r="L3368" i="6"/>
  <c r="L3369" i="6"/>
  <c r="L3370" i="6"/>
  <c r="L3371" i="6"/>
  <c r="L3372" i="6"/>
  <c r="L3373" i="6"/>
  <c r="L3374" i="6"/>
  <c r="L3375" i="6"/>
  <c r="L3376" i="6"/>
  <c r="L3377" i="6"/>
  <c r="L3378" i="6"/>
  <c r="L3379" i="6"/>
  <c r="L3380" i="6"/>
  <c r="L3381" i="6"/>
  <c r="L3382" i="6"/>
  <c r="L3383" i="6"/>
  <c r="L3384" i="6"/>
  <c r="L3385" i="6"/>
  <c r="L3386" i="6"/>
  <c r="L3387" i="6"/>
  <c r="L3388" i="6"/>
  <c r="L3389" i="6"/>
  <c r="L3390" i="6"/>
  <c r="L3391" i="6"/>
  <c r="L3392" i="6"/>
  <c r="L3393" i="6"/>
  <c r="L3394" i="6"/>
  <c r="L3395" i="6"/>
  <c r="L3396" i="6"/>
  <c r="L3397" i="6"/>
  <c r="L3398" i="6"/>
  <c r="L3399" i="6"/>
  <c r="L3400" i="6"/>
  <c r="L3401" i="6"/>
  <c r="L3402" i="6"/>
  <c r="L3403" i="6"/>
  <c r="L3404" i="6"/>
  <c r="L3405" i="6"/>
  <c r="L3406" i="6"/>
  <c r="L3407" i="6"/>
  <c r="L3408" i="6"/>
  <c r="L3409" i="6"/>
  <c r="L3410" i="6"/>
  <c r="L3411" i="6"/>
  <c r="L3412" i="6"/>
  <c r="L3413" i="6"/>
  <c r="L3414" i="6"/>
  <c r="L3415" i="6"/>
  <c r="L3416" i="6"/>
  <c r="L3417" i="6"/>
  <c r="L3418" i="6"/>
  <c r="L3419" i="6"/>
  <c r="L3420" i="6"/>
  <c r="L3421" i="6"/>
  <c r="L3422" i="6"/>
  <c r="L3423" i="6"/>
  <c r="L3424" i="6"/>
  <c r="L3425" i="6"/>
  <c r="L3426" i="6"/>
  <c r="L3427" i="6"/>
  <c r="L3428" i="6"/>
  <c r="L3429" i="6"/>
  <c r="L3430" i="6"/>
  <c r="L3431" i="6"/>
  <c r="L3432" i="6"/>
  <c r="L3433" i="6"/>
  <c r="L3434" i="6"/>
  <c r="L3435" i="6"/>
  <c r="L3436" i="6"/>
  <c r="L3437" i="6"/>
  <c r="L3438" i="6"/>
  <c r="L3439" i="6"/>
  <c r="L3440" i="6"/>
  <c r="L3441" i="6"/>
  <c r="L3442" i="6"/>
  <c r="L3443" i="6"/>
  <c r="L3444" i="6"/>
  <c r="L3445" i="6"/>
  <c r="L3446" i="6"/>
  <c r="L3447" i="6"/>
  <c r="L3448" i="6"/>
  <c r="L3449" i="6"/>
  <c r="L3450" i="6"/>
  <c r="L3451" i="6"/>
  <c r="L3452" i="6"/>
  <c r="L3453" i="6"/>
  <c r="L3454" i="6"/>
  <c r="L3455" i="6"/>
  <c r="L3456" i="6"/>
  <c r="L3457" i="6"/>
  <c r="L3458" i="6"/>
  <c r="L3459" i="6"/>
  <c r="L3460" i="6"/>
  <c r="L3461" i="6"/>
  <c r="L3462" i="6"/>
  <c r="L3463" i="6"/>
  <c r="L3464" i="6"/>
  <c r="L3465" i="6"/>
  <c r="L3466" i="6"/>
  <c r="L3467" i="6"/>
  <c r="L3468" i="6"/>
  <c r="L3469" i="6"/>
  <c r="L3470" i="6"/>
  <c r="L3471" i="6"/>
  <c r="L3472" i="6"/>
  <c r="L3473" i="6"/>
  <c r="L3474" i="6"/>
  <c r="L3475" i="6"/>
  <c r="L3476" i="6"/>
  <c r="L3477" i="6"/>
  <c r="L3478" i="6"/>
  <c r="L3479" i="6"/>
  <c r="L3480" i="6"/>
  <c r="L3481" i="6"/>
  <c r="L3482" i="6"/>
  <c r="L3483" i="6"/>
  <c r="L3484" i="6"/>
  <c r="L3485" i="6"/>
  <c r="L3486" i="6"/>
  <c r="L3487" i="6"/>
  <c r="L3488" i="6"/>
  <c r="L3489" i="6"/>
  <c r="L3490" i="6"/>
  <c r="L3491" i="6"/>
  <c r="L3492" i="6"/>
  <c r="L3493" i="6"/>
  <c r="L3494" i="6"/>
  <c r="L3495" i="6"/>
  <c r="L3496" i="6"/>
  <c r="L3497" i="6"/>
  <c r="L3498" i="6"/>
  <c r="L3499" i="6"/>
  <c r="L3500" i="6"/>
  <c r="L3501" i="6"/>
  <c r="L3502" i="6"/>
  <c r="L3503" i="6"/>
  <c r="L3504" i="6"/>
  <c r="L3505" i="6"/>
  <c r="L3506" i="6"/>
  <c r="L3507" i="6"/>
  <c r="L3508" i="6"/>
  <c r="L3509" i="6"/>
  <c r="L3510" i="6"/>
  <c r="L3511" i="6"/>
  <c r="L3512" i="6"/>
  <c r="L3513" i="6"/>
  <c r="L3514" i="6"/>
  <c r="L3515" i="6"/>
  <c r="L3516" i="6"/>
  <c r="L3517" i="6"/>
  <c r="L3518" i="6"/>
  <c r="L3519" i="6"/>
  <c r="L3520" i="6"/>
  <c r="L3521" i="6"/>
  <c r="L3522" i="6"/>
  <c r="L3523" i="6"/>
  <c r="L3524" i="6"/>
  <c r="L3525" i="6"/>
  <c r="L3526" i="6"/>
  <c r="L3527" i="6"/>
  <c r="L3528" i="6"/>
  <c r="L3529" i="6"/>
  <c r="L3530" i="6"/>
  <c r="L3531" i="6"/>
  <c r="L3532" i="6"/>
  <c r="L3533" i="6"/>
  <c r="L3534" i="6"/>
  <c r="L3535" i="6"/>
  <c r="L3536" i="6"/>
  <c r="L3537" i="6"/>
  <c r="L3538" i="6"/>
  <c r="L3539" i="6"/>
  <c r="L3540" i="6"/>
  <c r="L3541" i="6"/>
  <c r="L3542" i="6"/>
  <c r="L3543" i="6"/>
  <c r="L3544" i="6"/>
  <c r="L3545" i="6"/>
  <c r="L3546" i="6"/>
  <c r="L3547" i="6"/>
  <c r="L3548" i="6"/>
  <c r="L3549" i="6"/>
  <c r="L3550" i="6"/>
  <c r="L3551" i="6"/>
  <c r="L3552" i="6"/>
  <c r="L3553" i="6"/>
  <c r="L3554" i="6"/>
  <c r="L3555" i="6"/>
  <c r="L3556" i="6"/>
  <c r="L3557" i="6"/>
  <c r="L3558" i="6"/>
  <c r="L3559" i="6"/>
  <c r="L3560" i="6"/>
  <c r="L3561" i="6"/>
  <c r="L3562" i="6"/>
  <c r="L3563" i="6"/>
  <c r="L3564" i="6"/>
  <c r="L3565" i="6"/>
  <c r="L3566" i="6"/>
  <c r="L3567" i="6"/>
  <c r="L3568" i="6"/>
  <c r="L3569" i="6"/>
  <c r="L3570" i="6"/>
  <c r="L3571" i="6"/>
  <c r="L3572" i="6"/>
  <c r="L3573" i="6"/>
  <c r="L3574" i="6"/>
  <c r="L3575" i="6"/>
  <c r="L3576" i="6"/>
  <c r="L3577" i="6"/>
  <c r="L3578" i="6"/>
  <c r="L3579" i="6"/>
  <c r="L3580" i="6"/>
  <c r="L3581" i="6"/>
  <c r="L3582" i="6"/>
  <c r="L3583" i="6"/>
  <c r="L3584" i="6"/>
  <c r="L3585" i="6"/>
  <c r="L3586" i="6"/>
  <c r="L3587" i="6"/>
  <c r="L3588" i="6"/>
  <c r="L3589" i="6"/>
  <c r="L3590" i="6"/>
  <c r="L3591" i="6"/>
  <c r="L3592" i="6"/>
  <c r="L3593" i="6"/>
  <c r="L3594" i="6"/>
  <c r="L3595" i="6"/>
  <c r="L3596" i="6"/>
  <c r="L3597" i="6"/>
  <c r="L3598" i="6"/>
  <c r="L3599" i="6"/>
  <c r="L3600" i="6"/>
  <c r="L3601" i="6"/>
  <c r="L3602" i="6"/>
  <c r="L3603" i="6"/>
  <c r="L3604" i="6"/>
  <c r="L3605" i="6"/>
  <c r="L3606" i="6"/>
  <c r="L3607" i="6"/>
  <c r="L3608" i="6"/>
  <c r="L3609" i="6"/>
  <c r="L3610" i="6"/>
  <c r="L3611" i="6"/>
  <c r="L3612" i="6"/>
  <c r="L3613" i="6"/>
  <c r="L3614" i="6"/>
  <c r="L3615" i="6"/>
  <c r="L3616" i="6"/>
  <c r="L3617" i="6"/>
  <c r="L3618" i="6"/>
  <c r="L3619" i="6"/>
  <c r="L3620" i="6"/>
  <c r="L3621" i="6"/>
  <c r="L3622" i="6"/>
  <c r="L3623" i="6"/>
  <c r="L3624" i="6"/>
  <c r="L3625" i="6"/>
  <c r="L3626" i="6"/>
  <c r="L3627" i="6"/>
  <c r="L3628" i="6"/>
  <c r="L3629" i="6"/>
  <c r="L3630" i="6"/>
  <c r="L3631" i="6"/>
  <c r="L3632" i="6"/>
  <c r="L3633" i="6"/>
  <c r="L3634" i="6"/>
  <c r="L3635" i="6"/>
  <c r="L3636" i="6"/>
  <c r="L3637" i="6"/>
  <c r="L3638" i="6"/>
  <c r="L3639" i="6"/>
  <c r="L3640" i="6"/>
  <c r="L3641" i="6"/>
  <c r="L3642" i="6"/>
  <c r="L3643" i="6"/>
  <c r="L3644" i="6"/>
  <c r="L3645" i="6"/>
  <c r="L3646" i="6"/>
  <c r="L3647" i="6"/>
  <c r="L3648" i="6"/>
  <c r="L3649" i="6"/>
  <c r="L3650" i="6"/>
  <c r="L3651" i="6"/>
  <c r="L3652" i="6"/>
  <c r="L3653" i="6"/>
  <c r="L3654" i="6"/>
  <c r="L3655" i="6"/>
  <c r="L3656" i="6"/>
  <c r="L3657" i="6"/>
  <c r="L3658" i="6"/>
  <c r="L3659" i="6"/>
  <c r="L3660" i="6"/>
  <c r="L3661" i="6"/>
  <c r="L3662" i="6"/>
  <c r="L3663" i="6"/>
  <c r="L3664" i="6"/>
  <c r="L3665" i="6"/>
  <c r="L3666" i="6"/>
  <c r="L3667" i="6"/>
  <c r="L3668" i="6"/>
  <c r="L3669" i="6"/>
  <c r="L3670" i="6"/>
  <c r="L3671" i="6"/>
  <c r="L3672" i="6"/>
  <c r="L3673" i="6"/>
  <c r="L3674" i="6"/>
  <c r="L3675" i="6"/>
  <c r="L3676" i="6"/>
  <c r="L3677" i="6"/>
  <c r="L3678" i="6"/>
  <c r="L3679" i="6"/>
  <c r="L3680" i="6"/>
  <c r="L3681" i="6"/>
  <c r="L3682" i="6"/>
  <c r="L3683" i="6"/>
  <c r="L3684" i="6"/>
  <c r="L3685" i="6"/>
  <c r="L3686" i="6"/>
  <c r="L3687" i="6"/>
  <c r="L3688" i="6"/>
  <c r="L3689" i="6"/>
  <c r="L3690" i="6"/>
  <c r="L3691" i="6"/>
  <c r="L3692" i="6"/>
  <c r="L3693" i="6"/>
  <c r="L3694" i="6"/>
  <c r="L3695" i="6"/>
  <c r="L3696" i="6"/>
  <c r="L3697" i="6"/>
  <c r="L3698" i="6"/>
  <c r="L3699" i="6"/>
  <c r="L3700" i="6"/>
  <c r="L3701" i="6"/>
  <c r="L3702" i="6"/>
  <c r="L3703" i="6"/>
  <c r="L3704" i="6"/>
  <c r="L3705" i="6"/>
  <c r="L3706" i="6"/>
  <c r="L3707" i="6"/>
  <c r="L3708" i="6"/>
  <c r="L3709" i="6"/>
  <c r="L3710" i="6"/>
  <c r="L3711" i="6"/>
  <c r="L3712" i="6"/>
  <c r="L3713" i="6"/>
  <c r="L3714" i="6"/>
  <c r="L3715" i="6"/>
  <c r="L3716" i="6"/>
  <c r="L3717" i="6"/>
  <c r="L3718" i="6"/>
  <c r="L3719" i="6"/>
  <c r="L3720" i="6"/>
  <c r="L3721" i="6"/>
  <c r="L3722" i="6"/>
  <c r="L3723" i="6"/>
  <c r="L3724" i="6"/>
  <c r="L3725" i="6"/>
  <c r="L3726" i="6"/>
  <c r="L3727" i="6"/>
  <c r="L3728" i="6"/>
  <c r="L3729" i="6"/>
  <c r="L3730" i="6"/>
  <c r="L3731" i="6"/>
  <c r="L3732" i="6"/>
  <c r="L3733" i="6"/>
  <c r="L3734" i="6"/>
  <c r="L3735" i="6"/>
  <c r="L3736" i="6"/>
  <c r="L3737" i="6"/>
  <c r="L3738" i="6"/>
  <c r="L3739" i="6"/>
  <c r="L3740" i="6"/>
  <c r="L3741" i="6"/>
  <c r="L3742" i="6"/>
  <c r="L3743" i="6"/>
  <c r="L3744" i="6"/>
  <c r="L3745" i="6"/>
  <c r="L3746" i="6"/>
  <c r="L3747" i="6"/>
  <c r="L3748" i="6"/>
  <c r="L3749" i="6"/>
  <c r="L3750" i="6"/>
  <c r="L3751" i="6"/>
  <c r="L3752" i="6"/>
  <c r="L3753" i="6"/>
  <c r="L3754" i="6"/>
  <c r="L3755" i="6"/>
  <c r="L3756" i="6"/>
  <c r="L3757" i="6"/>
  <c r="L3758" i="6"/>
  <c r="L3759" i="6"/>
  <c r="L3760" i="6"/>
  <c r="L3761" i="6"/>
  <c r="L3762" i="6"/>
  <c r="L3763" i="6"/>
  <c r="L3764" i="6"/>
  <c r="L3765" i="6"/>
  <c r="L3766" i="6"/>
  <c r="L3767" i="6"/>
  <c r="L3768" i="6"/>
  <c r="L3769" i="6"/>
  <c r="L3770" i="6"/>
  <c r="L3771" i="6"/>
  <c r="L3772" i="6"/>
  <c r="L3773" i="6"/>
  <c r="L3774" i="6"/>
  <c r="L3775" i="6"/>
  <c r="L3776" i="6"/>
  <c r="L3777" i="6"/>
  <c r="L3778" i="6"/>
  <c r="L3779" i="6"/>
  <c r="L3780" i="6"/>
  <c r="L3781" i="6"/>
  <c r="L3782" i="6"/>
  <c r="L3783" i="6"/>
  <c r="L3784" i="6"/>
  <c r="L3785" i="6"/>
  <c r="L3786" i="6"/>
  <c r="L3787" i="6"/>
  <c r="L3788" i="6"/>
  <c r="L3789" i="6"/>
  <c r="L3790" i="6"/>
  <c r="L3791" i="6"/>
  <c r="L3792" i="6"/>
  <c r="L3793" i="6"/>
  <c r="L3794" i="6"/>
  <c r="L3795" i="6"/>
  <c r="L3796" i="6"/>
  <c r="L3797" i="6"/>
  <c r="L3798" i="6"/>
  <c r="L3799" i="6"/>
  <c r="L3800" i="6"/>
  <c r="L3801" i="6"/>
  <c r="L3802" i="6"/>
  <c r="L3803" i="6"/>
  <c r="L3804" i="6"/>
  <c r="L3805" i="6"/>
  <c r="L3806" i="6"/>
  <c r="L3807" i="6"/>
  <c r="L3808" i="6"/>
  <c r="L3809" i="6"/>
  <c r="L3810" i="6"/>
  <c r="L3811" i="6"/>
  <c r="L3812" i="6"/>
  <c r="L3813" i="6"/>
  <c r="L3814" i="6"/>
  <c r="L3815" i="6"/>
  <c r="L3816" i="6"/>
  <c r="L3817" i="6"/>
  <c r="L3818" i="6"/>
  <c r="L3819" i="6"/>
  <c r="L3820" i="6"/>
  <c r="L3821" i="6"/>
  <c r="L3822" i="6"/>
  <c r="L3823" i="6"/>
  <c r="L3824" i="6"/>
  <c r="L3825" i="6"/>
  <c r="L3826" i="6"/>
  <c r="L3827" i="6"/>
  <c r="L3828" i="6"/>
  <c r="L3829" i="6"/>
  <c r="L3830" i="6"/>
  <c r="L3831" i="6"/>
  <c r="L3832" i="6"/>
  <c r="L3833" i="6"/>
  <c r="L3834" i="6"/>
  <c r="L3835" i="6"/>
  <c r="L3836" i="6"/>
  <c r="L3837" i="6"/>
  <c r="L3838" i="6"/>
  <c r="L3839" i="6"/>
  <c r="L3840" i="6"/>
  <c r="L3841" i="6"/>
  <c r="L3842" i="6"/>
  <c r="L3843" i="6"/>
  <c r="L3844" i="6"/>
  <c r="L3845" i="6"/>
  <c r="L3846" i="6"/>
  <c r="L3847" i="6"/>
  <c r="L3848" i="6"/>
  <c r="L3849" i="6"/>
  <c r="L3850" i="6"/>
  <c r="L3851" i="6"/>
  <c r="L3852" i="6"/>
  <c r="L3853" i="6"/>
  <c r="L3854" i="6"/>
  <c r="L3855" i="6"/>
  <c r="L3856" i="6"/>
  <c r="L3857" i="6"/>
  <c r="L3858" i="6"/>
  <c r="L3859" i="6"/>
  <c r="L3860" i="6"/>
  <c r="L3861" i="6"/>
  <c r="L3862" i="6"/>
  <c r="L3863" i="6"/>
  <c r="L3864" i="6"/>
  <c r="L3865" i="6"/>
  <c r="L3866" i="6"/>
  <c r="L3867" i="6"/>
  <c r="L3868" i="6"/>
  <c r="L3869" i="6"/>
  <c r="L3870" i="6"/>
  <c r="L3871" i="6"/>
  <c r="L3872" i="6"/>
  <c r="L3873" i="6"/>
  <c r="L3874" i="6"/>
  <c r="L3875" i="6"/>
  <c r="L3876" i="6"/>
  <c r="L3877" i="6"/>
  <c r="L3878" i="6"/>
  <c r="L3879" i="6"/>
  <c r="L3880" i="6"/>
  <c r="L3881" i="6"/>
  <c r="L3882" i="6"/>
  <c r="L3883" i="6"/>
  <c r="L3884" i="6"/>
  <c r="L3885" i="6"/>
  <c r="L3886" i="6"/>
  <c r="L3887" i="6"/>
  <c r="L3888" i="6"/>
  <c r="L3889" i="6"/>
  <c r="L3890" i="6"/>
  <c r="L3891" i="6"/>
  <c r="L3892" i="6"/>
  <c r="L3893" i="6"/>
  <c r="L3894" i="6"/>
  <c r="L3895" i="6"/>
  <c r="L3896" i="6"/>
  <c r="L3897" i="6"/>
  <c r="L3898" i="6"/>
  <c r="L3899" i="6"/>
  <c r="L3900" i="6"/>
  <c r="L3901" i="6"/>
  <c r="L3902" i="6"/>
  <c r="L3903" i="6"/>
  <c r="L3904" i="6"/>
  <c r="L3905" i="6"/>
  <c r="L3906" i="6"/>
  <c r="L3907" i="6"/>
  <c r="L3908" i="6"/>
  <c r="L3909" i="6"/>
  <c r="L3910" i="6"/>
  <c r="L3911" i="6"/>
  <c r="L3912" i="6"/>
  <c r="L3913" i="6"/>
  <c r="L3914" i="6"/>
  <c r="L3915" i="6"/>
  <c r="L3916" i="6"/>
  <c r="L3917" i="6"/>
  <c r="L3918" i="6"/>
  <c r="L3919" i="6"/>
  <c r="L3920" i="6"/>
  <c r="L3921" i="6"/>
  <c r="L3922" i="6"/>
  <c r="L3923" i="6"/>
  <c r="L3924" i="6"/>
  <c r="L3925" i="6"/>
  <c r="L3926" i="6"/>
  <c r="L3927" i="6"/>
  <c r="L3928" i="6"/>
  <c r="L3929" i="6"/>
  <c r="L3930" i="6"/>
  <c r="L3931" i="6"/>
  <c r="L3932" i="6"/>
  <c r="L3933" i="6"/>
  <c r="L3934" i="6"/>
  <c r="L3935" i="6"/>
  <c r="L3936" i="6"/>
  <c r="L3937" i="6"/>
  <c r="L3938" i="6"/>
  <c r="L3939" i="6"/>
  <c r="L3940" i="6"/>
  <c r="L3941" i="6"/>
  <c r="L3942" i="6"/>
  <c r="L3943" i="6"/>
  <c r="L3944" i="6"/>
  <c r="L3945" i="6"/>
  <c r="L3946" i="6"/>
  <c r="L3947" i="6"/>
  <c r="L3948" i="6"/>
  <c r="L3949" i="6"/>
  <c r="L3950" i="6"/>
  <c r="L3951" i="6"/>
  <c r="L3952" i="6"/>
  <c r="L3953" i="6"/>
  <c r="L3954" i="6"/>
  <c r="L3955" i="6"/>
  <c r="L3956" i="6"/>
  <c r="L3957" i="6"/>
  <c r="L3958" i="6"/>
  <c r="L3959" i="6"/>
  <c r="L3960" i="6"/>
  <c r="L3961" i="6"/>
  <c r="L3962" i="6"/>
  <c r="L3963" i="6"/>
  <c r="L3964" i="6"/>
  <c r="L3965" i="6"/>
  <c r="L3966" i="6"/>
  <c r="L3967" i="6"/>
  <c r="L3968" i="6"/>
  <c r="L3969" i="6"/>
  <c r="L3970" i="6"/>
  <c r="L3971" i="6"/>
  <c r="L3972" i="6"/>
  <c r="L3973" i="6"/>
  <c r="L3974" i="6"/>
  <c r="L3975" i="6"/>
  <c r="L3976" i="6"/>
  <c r="L3977" i="6"/>
  <c r="L3978" i="6"/>
  <c r="L3979" i="6"/>
  <c r="L3980" i="6"/>
  <c r="L3981" i="6"/>
  <c r="L3982" i="6"/>
  <c r="L3983" i="6"/>
  <c r="L3984" i="6"/>
  <c r="L3985" i="6"/>
  <c r="L3986" i="6"/>
  <c r="L3987" i="6"/>
  <c r="L3988" i="6"/>
  <c r="L3989" i="6"/>
  <c r="L3990" i="6"/>
  <c r="L3991" i="6"/>
  <c r="L3992" i="6"/>
  <c r="L3993" i="6"/>
  <c r="L3994" i="6"/>
  <c r="L3995" i="6"/>
  <c r="L3996" i="6"/>
  <c r="L3997" i="6"/>
  <c r="L3998" i="6"/>
  <c r="L3999" i="6"/>
  <c r="L4000" i="6"/>
  <c r="L4001" i="6"/>
  <c r="L4002" i="6"/>
  <c r="L4003" i="6"/>
  <c r="L4004" i="6"/>
  <c r="L4005" i="6"/>
  <c r="L4006" i="6"/>
  <c r="L4007" i="6"/>
  <c r="L4008" i="6"/>
  <c r="L4009" i="6"/>
  <c r="L4010" i="6"/>
  <c r="L4011" i="6"/>
  <c r="L4012" i="6"/>
  <c r="L4013" i="6"/>
  <c r="L4014" i="6"/>
  <c r="L4015" i="6"/>
  <c r="L4016" i="6"/>
  <c r="L4017" i="6"/>
  <c r="L4018" i="6"/>
  <c r="L4019" i="6"/>
  <c r="L4020" i="6"/>
  <c r="L4021" i="6"/>
  <c r="L4022" i="6"/>
  <c r="L4023" i="6"/>
  <c r="L4024" i="6"/>
  <c r="L4025" i="6"/>
  <c r="L4026" i="6"/>
  <c r="L4027" i="6"/>
  <c r="L4028" i="6"/>
  <c r="L4029" i="6"/>
  <c r="L4030" i="6"/>
  <c r="L4031" i="6"/>
  <c r="L4032" i="6"/>
  <c r="L4033" i="6"/>
  <c r="L4034" i="6"/>
  <c r="L4035" i="6"/>
  <c r="L4036" i="6"/>
  <c r="L4037" i="6"/>
  <c r="L4038" i="6"/>
  <c r="L4039" i="6"/>
  <c r="L4040" i="6"/>
  <c r="L4041" i="6"/>
  <c r="L4042" i="6"/>
  <c r="L4043" i="6"/>
  <c r="L4044" i="6"/>
  <c r="L4045" i="6"/>
  <c r="L4046" i="6"/>
  <c r="L4047" i="6"/>
  <c r="L4048" i="6"/>
  <c r="L4049" i="6"/>
  <c r="L4050" i="6"/>
  <c r="L4051" i="6"/>
  <c r="L4052" i="6"/>
  <c r="L4053" i="6"/>
  <c r="L4054" i="6"/>
  <c r="L4055" i="6"/>
  <c r="L4056" i="6"/>
  <c r="L4057" i="6"/>
  <c r="L4058" i="6"/>
  <c r="L4059" i="6"/>
  <c r="L4060" i="6"/>
  <c r="L4061" i="6"/>
  <c r="L4062" i="6"/>
  <c r="L4063" i="6"/>
  <c r="L4064" i="6"/>
  <c r="L4065" i="6"/>
  <c r="L4066" i="6"/>
  <c r="L4067" i="6"/>
  <c r="L4068" i="6"/>
  <c r="L4069" i="6"/>
  <c r="L4070" i="6"/>
  <c r="L4071" i="6"/>
  <c r="L4072" i="6"/>
  <c r="L4073" i="6"/>
  <c r="L4074" i="6"/>
  <c r="L4075" i="6"/>
  <c r="L4076" i="6"/>
  <c r="L4077" i="6"/>
  <c r="L4078" i="6"/>
  <c r="L4079" i="6"/>
  <c r="L4080" i="6"/>
  <c r="L4081" i="6"/>
  <c r="L4082" i="6"/>
  <c r="L4083" i="6"/>
  <c r="L4084" i="6"/>
  <c r="L4085" i="6"/>
  <c r="L4086" i="6"/>
  <c r="L4087" i="6"/>
  <c r="L4088" i="6"/>
  <c r="L4089" i="6"/>
  <c r="L4090" i="6"/>
  <c r="L4091" i="6"/>
  <c r="L4092" i="6"/>
  <c r="L4093" i="6"/>
  <c r="L4094" i="6"/>
  <c r="L4095" i="6"/>
  <c r="L4096" i="6"/>
  <c r="L4097" i="6"/>
  <c r="L4098" i="6"/>
  <c r="L4099" i="6"/>
  <c r="L4100" i="6"/>
  <c r="L4101" i="6"/>
  <c r="L4102" i="6"/>
  <c r="L4103" i="6"/>
  <c r="L4104" i="6"/>
  <c r="L4105" i="6"/>
  <c r="L4106" i="6"/>
  <c r="L4107" i="6"/>
  <c r="L4108" i="6"/>
  <c r="L4109" i="6"/>
  <c r="L4110" i="6"/>
  <c r="L4111" i="6"/>
  <c r="L4112" i="6"/>
  <c r="L4113" i="6"/>
  <c r="L4114" i="6"/>
  <c r="L4115" i="6"/>
  <c r="L4116" i="6"/>
  <c r="L4117" i="6"/>
  <c r="L4118" i="6"/>
  <c r="L4119" i="6"/>
  <c r="L4120" i="6"/>
  <c r="L4121" i="6"/>
  <c r="L4122" i="6"/>
  <c r="L4123" i="6"/>
  <c r="L4124" i="6"/>
  <c r="L4125" i="6"/>
  <c r="L4126" i="6"/>
  <c r="L4127" i="6"/>
  <c r="L4128" i="6"/>
  <c r="L4129" i="6"/>
  <c r="L4130" i="6"/>
  <c r="L4131" i="6"/>
  <c r="L4132" i="6"/>
  <c r="L4133" i="6"/>
  <c r="L4134" i="6"/>
  <c r="L4135" i="6"/>
  <c r="L4136" i="6"/>
  <c r="L4137" i="6"/>
  <c r="L4138" i="6"/>
  <c r="L4139" i="6"/>
  <c r="L4140" i="6"/>
  <c r="L4141" i="6"/>
  <c r="L4142" i="6"/>
  <c r="L4143" i="6"/>
  <c r="L4144" i="6"/>
  <c r="L4145" i="6"/>
  <c r="L4146" i="6"/>
  <c r="L4147" i="6"/>
  <c r="L4148" i="6"/>
  <c r="L4149" i="6"/>
  <c r="L4150" i="6"/>
  <c r="L4151" i="6"/>
  <c r="L4152" i="6"/>
  <c r="L4153" i="6"/>
  <c r="L4154" i="6"/>
  <c r="L4155" i="6"/>
  <c r="L4156" i="6"/>
  <c r="L4157" i="6"/>
  <c r="L4158" i="6"/>
  <c r="L4159" i="6"/>
  <c r="L4160" i="6"/>
  <c r="L4161" i="6"/>
  <c r="L4162" i="6"/>
  <c r="L4163" i="6"/>
  <c r="L4164" i="6"/>
  <c r="L4165" i="6"/>
  <c r="L4166" i="6"/>
  <c r="L4167" i="6"/>
  <c r="L4168" i="6"/>
  <c r="L4169" i="6"/>
  <c r="L4170" i="6"/>
  <c r="L4171" i="6"/>
  <c r="L4172" i="6"/>
  <c r="L4173" i="6"/>
  <c r="L4174" i="6"/>
  <c r="L4175" i="6"/>
  <c r="L4176" i="6"/>
  <c r="L4177" i="6"/>
  <c r="L4178" i="6"/>
  <c r="L4179" i="6"/>
  <c r="L4180" i="6"/>
  <c r="L4181" i="6"/>
  <c r="L4182" i="6"/>
  <c r="L4183" i="6"/>
  <c r="L4184" i="6"/>
  <c r="L4185" i="6"/>
  <c r="L4186" i="6"/>
  <c r="L4187" i="6"/>
  <c r="L4188" i="6"/>
  <c r="L4189" i="6"/>
  <c r="L4190" i="6"/>
  <c r="L4191" i="6"/>
  <c r="L4192" i="6"/>
  <c r="L4193" i="6"/>
  <c r="L4194" i="6"/>
  <c r="L4195" i="6"/>
  <c r="L4196" i="6"/>
  <c r="L4197" i="6"/>
  <c r="L4198" i="6"/>
  <c r="L4199" i="6"/>
  <c r="L4200" i="6"/>
  <c r="L4201" i="6"/>
  <c r="L4202" i="6"/>
  <c r="L4203" i="6"/>
  <c r="L4204" i="6"/>
  <c r="L4205" i="6"/>
  <c r="L4206" i="6"/>
  <c r="L4207" i="6"/>
  <c r="L4208" i="6"/>
  <c r="L4209" i="6"/>
  <c r="L4210" i="6"/>
  <c r="L4211" i="6"/>
  <c r="L4212" i="6"/>
  <c r="L4213" i="6"/>
  <c r="L4214" i="6"/>
  <c r="L4215" i="6"/>
  <c r="L4216" i="6"/>
  <c r="L4217" i="6"/>
  <c r="L4218" i="6"/>
  <c r="L4219" i="6"/>
  <c r="L4220" i="6"/>
  <c r="L4221" i="6"/>
  <c r="L4222" i="6"/>
  <c r="L4223" i="6"/>
  <c r="L4224" i="6"/>
  <c r="L4225" i="6"/>
  <c r="L4226" i="6"/>
  <c r="L4227" i="6"/>
  <c r="L4228" i="6"/>
  <c r="L4229" i="6"/>
  <c r="L4230" i="6"/>
  <c r="L4231" i="6"/>
  <c r="L4232" i="6"/>
  <c r="L4233" i="6"/>
  <c r="L4234" i="6"/>
  <c r="L4235" i="6"/>
  <c r="L4236" i="6"/>
  <c r="L4237" i="6"/>
  <c r="L4238" i="6"/>
  <c r="L4239" i="6"/>
  <c r="L4240" i="6"/>
  <c r="L4241" i="6"/>
  <c r="L4242" i="6"/>
  <c r="L4243" i="6"/>
  <c r="L4244" i="6"/>
  <c r="L4245" i="6"/>
  <c r="L4246" i="6"/>
  <c r="L4247" i="6"/>
  <c r="L4248" i="6"/>
  <c r="L4249" i="6"/>
  <c r="L4250" i="6"/>
  <c r="L4251" i="6"/>
  <c r="L4252" i="6"/>
  <c r="L4253" i="6"/>
  <c r="L4254" i="6"/>
  <c r="L4255" i="6"/>
  <c r="L4256" i="6"/>
  <c r="L4257" i="6"/>
  <c r="L4258" i="6"/>
  <c r="L4259" i="6"/>
  <c r="L4260" i="6"/>
  <c r="L4261" i="6"/>
  <c r="L4262" i="6"/>
  <c r="L4263" i="6"/>
  <c r="L4264" i="6"/>
  <c r="L4265" i="6"/>
  <c r="L4266" i="6"/>
  <c r="L4267" i="6"/>
  <c r="L4268" i="6"/>
  <c r="L4269" i="6"/>
  <c r="L4270" i="6"/>
  <c r="L4271" i="6"/>
  <c r="L4272" i="6"/>
  <c r="L4273" i="6"/>
  <c r="L4274" i="6"/>
  <c r="L4275" i="6"/>
  <c r="L4276" i="6"/>
  <c r="L4277" i="6"/>
  <c r="L4278" i="6"/>
  <c r="L4279" i="6"/>
  <c r="L4280" i="6"/>
  <c r="L4281" i="6"/>
  <c r="L4282" i="6"/>
  <c r="L4283" i="6"/>
  <c r="L4284" i="6"/>
  <c r="L4285" i="6"/>
  <c r="L4286" i="6"/>
  <c r="L4287" i="6"/>
  <c r="L4288" i="6"/>
  <c r="L4289" i="6"/>
  <c r="L4290" i="6"/>
  <c r="L4291" i="6"/>
  <c r="L4292" i="6"/>
  <c r="L4293" i="6"/>
  <c r="L4294" i="6"/>
  <c r="L4295" i="6"/>
  <c r="L4296" i="6"/>
  <c r="L4297" i="6"/>
  <c r="L4298" i="6"/>
  <c r="L4299" i="6"/>
  <c r="L4300" i="6"/>
  <c r="L4301" i="6"/>
  <c r="L4302" i="6"/>
  <c r="L4303" i="6"/>
  <c r="L4304" i="6"/>
  <c r="L4305" i="6"/>
  <c r="L4306" i="6"/>
  <c r="L4307" i="6"/>
  <c r="L4308" i="6"/>
  <c r="L4309" i="6"/>
  <c r="L4310" i="6"/>
  <c r="L4311" i="6"/>
  <c r="L4312" i="6"/>
  <c r="L4313" i="6"/>
  <c r="L4314" i="6"/>
  <c r="L4315" i="6"/>
  <c r="L4316" i="6"/>
  <c r="L4317" i="6"/>
  <c r="L4318" i="6"/>
  <c r="L4319" i="6"/>
  <c r="L4320" i="6"/>
  <c r="L4321" i="6"/>
  <c r="L4322" i="6"/>
  <c r="L4323" i="6"/>
  <c r="L4324" i="6"/>
  <c r="L4325" i="6"/>
  <c r="L4326" i="6"/>
  <c r="L4327" i="6"/>
  <c r="L4328" i="6"/>
  <c r="L4329" i="6"/>
  <c r="L4330" i="6"/>
  <c r="L4331" i="6"/>
  <c r="L4332" i="6"/>
  <c r="L4333" i="6"/>
  <c r="L4334" i="6"/>
  <c r="L4335" i="6"/>
  <c r="L4336" i="6"/>
  <c r="L4337" i="6"/>
  <c r="L4338" i="6"/>
  <c r="L4339" i="6"/>
  <c r="L4340" i="6"/>
  <c r="L4341" i="6"/>
  <c r="L4342" i="6"/>
  <c r="L4343" i="6"/>
  <c r="L4344" i="6"/>
  <c r="L4345" i="6"/>
  <c r="L4346" i="6"/>
  <c r="L4347" i="6"/>
  <c r="L4348" i="6"/>
  <c r="L4349" i="6"/>
  <c r="L4350" i="6"/>
  <c r="L4351" i="6"/>
  <c r="L4352" i="6"/>
  <c r="L4353" i="6"/>
  <c r="L4354" i="6"/>
  <c r="L4355" i="6"/>
  <c r="L4356" i="6"/>
  <c r="L4357" i="6"/>
  <c r="L4358" i="6"/>
  <c r="L4359" i="6"/>
  <c r="L4360" i="6"/>
  <c r="L4361" i="6"/>
  <c r="L4362" i="6"/>
  <c r="L4363" i="6"/>
  <c r="L4364" i="6"/>
  <c r="L4365" i="6"/>
  <c r="L4366" i="6"/>
  <c r="L4367" i="6"/>
  <c r="L4368" i="6"/>
  <c r="L4369" i="6"/>
  <c r="L4370" i="6"/>
  <c r="L4371" i="6"/>
  <c r="L4372" i="6"/>
  <c r="L4373" i="6"/>
  <c r="L4374" i="6"/>
  <c r="L4375" i="6"/>
  <c r="L4376" i="6"/>
  <c r="L4377" i="6"/>
  <c r="L4378" i="6"/>
  <c r="L4379" i="6"/>
  <c r="L4380" i="6"/>
  <c r="L4381" i="6"/>
  <c r="L4382" i="6"/>
  <c r="L4383" i="6"/>
  <c r="L4384" i="6"/>
  <c r="L4385" i="6"/>
  <c r="L4386" i="6"/>
  <c r="L4387" i="6"/>
  <c r="L4388" i="6"/>
  <c r="L4389" i="6"/>
  <c r="L4390" i="6"/>
  <c r="L4391" i="6"/>
  <c r="L4392" i="6"/>
  <c r="L4393" i="6"/>
  <c r="L4394" i="6"/>
  <c r="L4395" i="6"/>
  <c r="L4396" i="6"/>
  <c r="L4397" i="6"/>
  <c r="L4398" i="6"/>
  <c r="L4399" i="6"/>
  <c r="L4400" i="6"/>
  <c r="L4401" i="6"/>
  <c r="L4402" i="6"/>
  <c r="L4403" i="6"/>
  <c r="L4404" i="6"/>
  <c r="L4405" i="6"/>
  <c r="L4406" i="6"/>
  <c r="L4407" i="6"/>
  <c r="L4408" i="6"/>
  <c r="L4409" i="6"/>
  <c r="L4410" i="6"/>
  <c r="L4411" i="6"/>
  <c r="L4412" i="6"/>
  <c r="L4413" i="6"/>
  <c r="L4414" i="6"/>
  <c r="L4415" i="6"/>
  <c r="L4416" i="6"/>
  <c r="L4417" i="6"/>
  <c r="L4418" i="6"/>
  <c r="L4419" i="6"/>
  <c r="L4420" i="6"/>
  <c r="L4421" i="6"/>
  <c r="L4422" i="6"/>
  <c r="L4423" i="6"/>
  <c r="L4424" i="6"/>
  <c r="L4425" i="6"/>
  <c r="L4426" i="6"/>
  <c r="L4427" i="6"/>
  <c r="L4428" i="6"/>
  <c r="L4429" i="6"/>
  <c r="L4430" i="6"/>
  <c r="L4431" i="6"/>
  <c r="L4432" i="6"/>
  <c r="L4433" i="6"/>
  <c r="L4434" i="6"/>
  <c r="L4435" i="6"/>
  <c r="L4436" i="6"/>
  <c r="L4437" i="6"/>
  <c r="L4438" i="6"/>
  <c r="L4439" i="6"/>
  <c r="L4440" i="6"/>
  <c r="L4441" i="6"/>
  <c r="L4442" i="6"/>
  <c r="L4443" i="6"/>
  <c r="L4444" i="6"/>
  <c r="L4445" i="6"/>
  <c r="L4446" i="6"/>
  <c r="L4447" i="6"/>
  <c r="L4448" i="6"/>
  <c r="L4449" i="6"/>
  <c r="L4450" i="6"/>
  <c r="L4451" i="6"/>
  <c r="L4452" i="6"/>
  <c r="L4453" i="6"/>
  <c r="L4454" i="6"/>
  <c r="L4455" i="6"/>
  <c r="L4456" i="6"/>
  <c r="L4457" i="6"/>
  <c r="L4458" i="6"/>
  <c r="L4459" i="6"/>
  <c r="L4460" i="6"/>
  <c r="L4461" i="6"/>
  <c r="L4462" i="6"/>
  <c r="L4463" i="6"/>
  <c r="L4464" i="6"/>
  <c r="L4465" i="6"/>
  <c r="L4466" i="6"/>
  <c r="L4467" i="6"/>
  <c r="L4468" i="6"/>
  <c r="L4469" i="6"/>
  <c r="L4470" i="6"/>
  <c r="L4471" i="6"/>
  <c r="L4472" i="6"/>
  <c r="L4473" i="6"/>
  <c r="L4474" i="6"/>
  <c r="L4475" i="6"/>
  <c r="L4476" i="6"/>
  <c r="L4477" i="6"/>
  <c r="L4478" i="6"/>
  <c r="L4479" i="6"/>
  <c r="L4480" i="6"/>
  <c r="L4481" i="6"/>
  <c r="L4482" i="6"/>
  <c r="L4483" i="6"/>
  <c r="L4484" i="6"/>
  <c r="L4485" i="6"/>
  <c r="L4486" i="6"/>
  <c r="L4487" i="6"/>
  <c r="L4488" i="6"/>
  <c r="L4489" i="6"/>
  <c r="L4490" i="6"/>
  <c r="L4491" i="6"/>
  <c r="L4492" i="6"/>
  <c r="L4493" i="6"/>
  <c r="L4494" i="6"/>
  <c r="L4495" i="6"/>
  <c r="L4496" i="6"/>
  <c r="L4497" i="6"/>
  <c r="L4498" i="6"/>
  <c r="L4499" i="6"/>
  <c r="L4500" i="6"/>
  <c r="L4501" i="6"/>
  <c r="L4502" i="6"/>
  <c r="L4503" i="6"/>
  <c r="L4504" i="6"/>
  <c r="L4505" i="6"/>
  <c r="L4506" i="6"/>
  <c r="L4507" i="6"/>
  <c r="L4508" i="6"/>
  <c r="L4509" i="6"/>
  <c r="L4510" i="6"/>
  <c r="L4511" i="6"/>
  <c r="L4512" i="6"/>
  <c r="L4513" i="6"/>
  <c r="L4514" i="6"/>
  <c r="L4515" i="6"/>
  <c r="L4516" i="6"/>
  <c r="L4517" i="6"/>
  <c r="L4518" i="6"/>
  <c r="L4519" i="6"/>
  <c r="L4520" i="6"/>
  <c r="L4521" i="6"/>
  <c r="L4522" i="6"/>
  <c r="L4523" i="6"/>
  <c r="L4524" i="6"/>
  <c r="L4525" i="6"/>
  <c r="L4526" i="6"/>
  <c r="L4527" i="6"/>
  <c r="L4528" i="6"/>
  <c r="L4529" i="6"/>
  <c r="L4530" i="6"/>
  <c r="L4531" i="6"/>
  <c r="L4532" i="6"/>
  <c r="L4533" i="6"/>
  <c r="L4534" i="6"/>
  <c r="L4535" i="6"/>
  <c r="L4536" i="6"/>
  <c r="L4537" i="6"/>
  <c r="L4538" i="6"/>
  <c r="L4539" i="6"/>
  <c r="L4540" i="6"/>
  <c r="L4541" i="6"/>
  <c r="L4542" i="6"/>
  <c r="L4543" i="6"/>
  <c r="L4544" i="6"/>
  <c r="L4545" i="6"/>
  <c r="L4546" i="6"/>
  <c r="L4547" i="6"/>
  <c r="L4548" i="6"/>
  <c r="L4549" i="6"/>
  <c r="L4550" i="6"/>
  <c r="L4551" i="6"/>
  <c r="L4552" i="6"/>
  <c r="L4553" i="6"/>
  <c r="L4554" i="6"/>
  <c r="L4555" i="6"/>
  <c r="L4556" i="6"/>
  <c r="L4557" i="6"/>
  <c r="L4558" i="6"/>
  <c r="L4559" i="6"/>
  <c r="L4560" i="6"/>
  <c r="L4561" i="6"/>
  <c r="L4562" i="6"/>
  <c r="L4563" i="6"/>
  <c r="L4564" i="6"/>
  <c r="L4565" i="6"/>
  <c r="L4566" i="6"/>
  <c r="L4567" i="6"/>
  <c r="L4568" i="6"/>
  <c r="L4569" i="6"/>
  <c r="L4570" i="6"/>
  <c r="L4571" i="6"/>
  <c r="L4572" i="6"/>
  <c r="L4573" i="6"/>
  <c r="L4574" i="6"/>
  <c r="L4575" i="6"/>
  <c r="L4576" i="6"/>
  <c r="L4577" i="6"/>
  <c r="L4578" i="6"/>
  <c r="L4579" i="6"/>
  <c r="L4580" i="6"/>
  <c r="L4581" i="6"/>
  <c r="L4582" i="6"/>
  <c r="L4583" i="6"/>
  <c r="L4584" i="6"/>
  <c r="L4585" i="6"/>
  <c r="L4586" i="6"/>
  <c r="L4587" i="6"/>
  <c r="L4588" i="6"/>
  <c r="L4589" i="6"/>
  <c r="L4590" i="6"/>
  <c r="L4591" i="6"/>
  <c r="L4592" i="6"/>
  <c r="L4593" i="6"/>
  <c r="L4594" i="6"/>
  <c r="L4595" i="6"/>
  <c r="L4596" i="6"/>
  <c r="L4597" i="6"/>
  <c r="L4598" i="6"/>
  <c r="L4599" i="6"/>
  <c r="L4600" i="6"/>
  <c r="L4601" i="6"/>
  <c r="L4602" i="6"/>
  <c r="L4603" i="6"/>
  <c r="L4604" i="6"/>
  <c r="L4605" i="6"/>
  <c r="L4606" i="6"/>
  <c r="L4607" i="6"/>
  <c r="L4608" i="6"/>
  <c r="L4609" i="6"/>
  <c r="L4610" i="6"/>
  <c r="L4611" i="6"/>
  <c r="L4612" i="6"/>
  <c r="L4613" i="6"/>
  <c r="L4614" i="6"/>
  <c r="L4615" i="6"/>
  <c r="L4616" i="6"/>
  <c r="L4617" i="6"/>
  <c r="L4618" i="6"/>
  <c r="L4619" i="6"/>
  <c r="L4620" i="6"/>
  <c r="L4621" i="6"/>
  <c r="L4622" i="6"/>
  <c r="L4623" i="6"/>
  <c r="L4624" i="6"/>
  <c r="L4625" i="6"/>
  <c r="L4626" i="6"/>
  <c r="L4627" i="6"/>
  <c r="L4628" i="6"/>
  <c r="L4629" i="6"/>
  <c r="L4630" i="6"/>
  <c r="L4631" i="6"/>
  <c r="L4632" i="6"/>
  <c r="L4633" i="6"/>
  <c r="L4634" i="6"/>
  <c r="L4635" i="6"/>
  <c r="L4636" i="6"/>
  <c r="L4637" i="6"/>
  <c r="L4638" i="6"/>
  <c r="L4639" i="6"/>
  <c r="L4640" i="6"/>
  <c r="L4641" i="6"/>
  <c r="L4642" i="6"/>
  <c r="L4643" i="6"/>
  <c r="L4644" i="6"/>
  <c r="L4645" i="6"/>
  <c r="L4646" i="6"/>
  <c r="L4647" i="6"/>
  <c r="L4648" i="6"/>
  <c r="L4649" i="6"/>
  <c r="L4650" i="6"/>
  <c r="L4651" i="6"/>
  <c r="L4652" i="6"/>
  <c r="L4653" i="6"/>
  <c r="L4654" i="6"/>
  <c r="L4655" i="6"/>
  <c r="L4656" i="6"/>
  <c r="L4657" i="6"/>
  <c r="L4658" i="6"/>
  <c r="L4659" i="6"/>
  <c r="L4660" i="6"/>
  <c r="L4661" i="6"/>
  <c r="L4662" i="6"/>
  <c r="L4663" i="6"/>
  <c r="L4664" i="6"/>
  <c r="L4665" i="6"/>
  <c r="L4666" i="6"/>
  <c r="L4667" i="6"/>
  <c r="L4668" i="6"/>
  <c r="L4669" i="6"/>
  <c r="L4670" i="6"/>
  <c r="L4671" i="6"/>
  <c r="L4672" i="6"/>
  <c r="L4673" i="6"/>
  <c r="L4674" i="6"/>
  <c r="L4675" i="6"/>
  <c r="L4676" i="6"/>
  <c r="L4677" i="6"/>
  <c r="L4678" i="6"/>
  <c r="L4679" i="6"/>
  <c r="L4680" i="6"/>
  <c r="L4681" i="6"/>
  <c r="L4682" i="6"/>
  <c r="L4683" i="6"/>
  <c r="L4684" i="6"/>
  <c r="L4685" i="6"/>
  <c r="L4686" i="6"/>
  <c r="L4687" i="6"/>
  <c r="L4688" i="6"/>
  <c r="L4689" i="6"/>
  <c r="L4690" i="6"/>
  <c r="L4691" i="6"/>
  <c r="L4692" i="6"/>
  <c r="L4693" i="6"/>
  <c r="L4694" i="6"/>
  <c r="L4695" i="6"/>
  <c r="L4696" i="6"/>
  <c r="L4697" i="6"/>
  <c r="L4698" i="6"/>
  <c r="L4699" i="6"/>
  <c r="L4700" i="6"/>
  <c r="L4701" i="6"/>
  <c r="L4702" i="6"/>
  <c r="L4703" i="6"/>
  <c r="L4704" i="6"/>
  <c r="L4705" i="6"/>
  <c r="L4706" i="6"/>
  <c r="L4707" i="6"/>
  <c r="L4708" i="6"/>
  <c r="L4709" i="6"/>
  <c r="L4710" i="6"/>
  <c r="L4711" i="6"/>
  <c r="L4712" i="6"/>
  <c r="L4713" i="6"/>
  <c r="L4714" i="6"/>
  <c r="L4715" i="6"/>
  <c r="L4716" i="6"/>
  <c r="L4717" i="6"/>
  <c r="L4718" i="6"/>
  <c r="L4719" i="6"/>
  <c r="L4720" i="6"/>
  <c r="L4721" i="6"/>
  <c r="L4722" i="6"/>
  <c r="L4723" i="6"/>
  <c r="L4724" i="6"/>
  <c r="L4725" i="6"/>
  <c r="L4726" i="6"/>
  <c r="L4727" i="6"/>
  <c r="L4728" i="6"/>
  <c r="L4729" i="6"/>
  <c r="L4730" i="6"/>
  <c r="L4731" i="6"/>
  <c r="L4732" i="6"/>
  <c r="L4733" i="6"/>
  <c r="L4734" i="6"/>
  <c r="L4735" i="6"/>
  <c r="L4736" i="6"/>
  <c r="L4737" i="6"/>
  <c r="L4738" i="6"/>
  <c r="L4739" i="6"/>
  <c r="L4740" i="6"/>
  <c r="L4741" i="6"/>
  <c r="L4742" i="6"/>
  <c r="L4743" i="6"/>
  <c r="L4744" i="6"/>
  <c r="L4745" i="6"/>
  <c r="L4746" i="6"/>
  <c r="L4747" i="6"/>
  <c r="L4748" i="6"/>
  <c r="L4749" i="6"/>
  <c r="L4750" i="6"/>
  <c r="L4751" i="6"/>
  <c r="L4752" i="6"/>
  <c r="L4753" i="6"/>
  <c r="L4754" i="6"/>
  <c r="L4755" i="6"/>
  <c r="L4756" i="6"/>
  <c r="L4757" i="6"/>
  <c r="L4758" i="6"/>
  <c r="L4759" i="6"/>
  <c r="L4760" i="6"/>
  <c r="L4761" i="6"/>
  <c r="L4762" i="6"/>
  <c r="L4763" i="6"/>
  <c r="L4764" i="6"/>
  <c r="L4765" i="6"/>
  <c r="L4766" i="6"/>
  <c r="L4767" i="6"/>
  <c r="L4768" i="6"/>
  <c r="L4769" i="6"/>
  <c r="L4770" i="6"/>
  <c r="L4771" i="6"/>
  <c r="L4772" i="6"/>
  <c r="L4773" i="6"/>
  <c r="L4774" i="6"/>
  <c r="L4775" i="6"/>
  <c r="L4776" i="6"/>
  <c r="L4777" i="6"/>
  <c r="L4778" i="6"/>
  <c r="L4779" i="6"/>
  <c r="L4780" i="6"/>
  <c r="L4781" i="6"/>
  <c r="L4782" i="6"/>
  <c r="L4783" i="6"/>
  <c r="L4784" i="6"/>
  <c r="L4785" i="6"/>
  <c r="L4786" i="6"/>
  <c r="L4787" i="6"/>
  <c r="L4788" i="6"/>
  <c r="L4789" i="6"/>
  <c r="L4790" i="6"/>
  <c r="L4791" i="6"/>
  <c r="L4792" i="6"/>
  <c r="L4793" i="6"/>
  <c r="L4794" i="6"/>
  <c r="L4795" i="6"/>
  <c r="L4796" i="6"/>
  <c r="L4797" i="6"/>
  <c r="L4798" i="6"/>
  <c r="L4799" i="6"/>
  <c r="L4800" i="6"/>
  <c r="L4801" i="6"/>
  <c r="L4802" i="6"/>
  <c r="L4803" i="6"/>
  <c r="L4804" i="6"/>
  <c r="L4805" i="6"/>
  <c r="L4806" i="6"/>
  <c r="L4807" i="6"/>
  <c r="L4808" i="6"/>
  <c r="L4809" i="6"/>
  <c r="L4810" i="6"/>
  <c r="L4811" i="6"/>
  <c r="L4812" i="6"/>
  <c r="L4813" i="6"/>
  <c r="L4814" i="6"/>
  <c r="L4815" i="6"/>
  <c r="L4816" i="6"/>
  <c r="L4817" i="6"/>
  <c r="L4818" i="6"/>
  <c r="L4819" i="6"/>
  <c r="L4820" i="6"/>
  <c r="L4821" i="6"/>
  <c r="L4822" i="6"/>
  <c r="L4823" i="6"/>
  <c r="L4824" i="6"/>
  <c r="L4825" i="6"/>
  <c r="L4826" i="6"/>
  <c r="L4827" i="6"/>
  <c r="L4828" i="6"/>
  <c r="L4829" i="6"/>
  <c r="L4830" i="6"/>
  <c r="L4831" i="6"/>
  <c r="L4832" i="6"/>
  <c r="L4833" i="6"/>
  <c r="L4834" i="6"/>
  <c r="L4835" i="6"/>
  <c r="L4836" i="6"/>
  <c r="L4837" i="6"/>
  <c r="L4838" i="6"/>
  <c r="L4839" i="6"/>
  <c r="L4840" i="6"/>
  <c r="L4841" i="6"/>
  <c r="L4842" i="6"/>
  <c r="L4843" i="6"/>
  <c r="L4844" i="6"/>
  <c r="L4845" i="6"/>
  <c r="L4846" i="6"/>
  <c r="L4847" i="6"/>
  <c r="L4848" i="6"/>
  <c r="L4849" i="6"/>
  <c r="L4850" i="6"/>
  <c r="L4851" i="6"/>
  <c r="L4852" i="6"/>
  <c r="L4853" i="6"/>
  <c r="L4854" i="6"/>
  <c r="L4855" i="6"/>
  <c r="L4856" i="6"/>
  <c r="L4857" i="6"/>
  <c r="L4858" i="6"/>
  <c r="L4859" i="6"/>
  <c r="L4860" i="6"/>
  <c r="L4861" i="6"/>
  <c r="L4862" i="6"/>
  <c r="L4863" i="6"/>
  <c r="L4864" i="6"/>
  <c r="L4865" i="6"/>
  <c r="L4866" i="6"/>
  <c r="L4867" i="6"/>
  <c r="L4868" i="6"/>
  <c r="L4869" i="6"/>
  <c r="L4870" i="6"/>
  <c r="L4871" i="6"/>
  <c r="L4872" i="6"/>
  <c r="L4873" i="6"/>
  <c r="L4874" i="6"/>
  <c r="L4875" i="6"/>
  <c r="L4876" i="6"/>
  <c r="L4877" i="6"/>
  <c r="L4878" i="6"/>
  <c r="L4879" i="6"/>
  <c r="L4880" i="6"/>
  <c r="L4881" i="6"/>
  <c r="L4882" i="6"/>
  <c r="L4883" i="6"/>
  <c r="L4884" i="6"/>
  <c r="L4885" i="6"/>
  <c r="L4886" i="6"/>
  <c r="L4887" i="6"/>
  <c r="L4888" i="6"/>
  <c r="L4889" i="6"/>
  <c r="L4890" i="6"/>
  <c r="L4891" i="6"/>
  <c r="L4892" i="6"/>
  <c r="L4893" i="6"/>
  <c r="L4894" i="6"/>
  <c r="L4895" i="6"/>
  <c r="L4896" i="6"/>
  <c r="L4897" i="6"/>
  <c r="L4898" i="6"/>
  <c r="L4899" i="6"/>
  <c r="L4900" i="6"/>
  <c r="L4901" i="6"/>
  <c r="L4902" i="6"/>
  <c r="L4903" i="6"/>
  <c r="L4904" i="6"/>
  <c r="L4905" i="6"/>
  <c r="L4906" i="6"/>
  <c r="L4907" i="6"/>
  <c r="L4908" i="6"/>
  <c r="L4909" i="6"/>
  <c r="L4910" i="6"/>
  <c r="L4911" i="6"/>
  <c r="L4912" i="6"/>
  <c r="L4913" i="6"/>
  <c r="L4914" i="6"/>
  <c r="L4915" i="6"/>
  <c r="L4916" i="6"/>
  <c r="L4917" i="6"/>
  <c r="L4918" i="6"/>
  <c r="L4919" i="6"/>
  <c r="L4920" i="6"/>
  <c r="L4921" i="6"/>
  <c r="L4922" i="6"/>
  <c r="L4923" i="6"/>
  <c r="L4924" i="6"/>
  <c r="L4925" i="6"/>
  <c r="L4926" i="6"/>
  <c r="L4927" i="6"/>
  <c r="L4928" i="6"/>
  <c r="L4929" i="6"/>
  <c r="L4930" i="6"/>
  <c r="L4931" i="6"/>
  <c r="L4932" i="6"/>
  <c r="L4933" i="6"/>
  <c r="L4934" i="6"/>
  <c r="L4935" i="6"/>
  <c r="L4936" i="6"/>
  <c r="L4937" i="6"/>
  <c r="L4938" i="6"/>
  <c r="L4939" i="6"/>
  <c r="L4940" i="6"/>
  <c r="L4941" i="6"/>
  <c r="L4942" i="6"/>
  <c r="L4943" i="6"/>
  <c r="L4944" i="6"/>
  <c r="L4945" i="6"/>
  <c r="L4946" i="6"/>
  <c r="L4947" i="6"/>
  <c r="L4948" i="6"/>
  <c r="L4949" i="6"/>
  <c r="L4950" i="6"/>
  <c r="L4951" i="6"/>
  <c r="L4952" i="6"/>
  <c r="L4953" i="6"/>
  <c r="L4954" i="6"/>
  <c r="L4955" i="6"/>
  <c r="L4956" i="6"/>
  <c r="L4957" i="6"/>
  <c r="L4958" i="6"/>
  <c r="L4959" i="6"/>
  <c r="L4960" i="6"/>
  <c r="L4961" i="6"/>
  <c r="L4962" i="6"/>
  <c r="L4963" i="6"/>
  <c r="L4964" i="6"/>
  <c r="L4965" i="6"/>
  <c r="L4966" i="6"/>
  <c r="L4967" i="6"/>
  <c r="L4968" i="6"/>
  <c r="L4969" i="6"/>
  <c r="L4970" i="6"/>
  <c r="L4971" i="6"/>
  <c r="L4972" i="6"/>
  <c r="L4973" i="6"/>
  <c r="L4974" i="6"/>
  <c r="L4975" i="6"/>
  <c r="L4976" i="6"/>
  <c r="L4977" i="6"/>
  <c r="L4978" i="6"/>
  <c r="L4979" i="6"/>
  <c r="L4980" i="6"/>
  <c r="L4981" i="6"/>
  <c r="L4982" i="6"/>
  <c r="L4983" i="6"/>
  <c r="L4984" i="6"/>
  <c r="L4985" i="6"/>
  <c r="L4986" i="6"/>
  <c r="L4987" i="6"/>
  <c r="L4988" i="6"/>
  <c r="L4989" i="6"/>
  <c r="L4990" i="6"/>
  <c r="L4991" i="6"/>
  <c r="L4992" i="6"/>
  <c r="L4993" i="6"/>
  <c r="L4994" i="6"/>
  <c r="L4995" i="6"/>
  <c r="L4996" i="6"/>
  <c r="L4997" i="6"/>
  <c r="L4998" i="6"/>
  <c r="L4999" i="6"/>
  <c r="L5000" i="6"/>
  <c r="L500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2" i="6"/>
  <c r="H2093" i="6"/>
  <c r="H2094" i="6"/>
  <c r="H2095" i="6"/>
  <c r="H2096" i="6"/>
  <c r="H2097" i="6"/>
  <c r="H2098" i="6"/>
  <c r="H2099" i="6"/>
  <c r="H2100" i="6"/>
  <c r="H2101" i="6"/>
  <c r="H2102" i="6"/>
  <c r="H2103" i="6"/>
  <c r="H2104" i="6"/>
  <c r="H2105" i="6"/>
  <c r="H2106" i="6"/>
  <c r="H2107" i="6"/>
  <c r="H2108" i="6"/>
  <c r="H2109" i="6"/>
  <c r="H2110" i="6"/>
  <c r="H2111" i="6"/>
  <c r="H2112" i="6"/>
  <c r="H2113" i="6"/>
  <c r="H2114" i="6"/>
  <c r="H2115" i="6"/>
  <c r="H2116" i="6"/>
  <c r="H2117" i="6"/>
  <c r="H2118" i="6"/>
  <c r="H2119" i="6"/>
  <c r="H2120" i="6"/>
  <c r="H2121" i="6"/>
  <c r="H2122" i="6"/>
  <c r="H2123" i="6"/>
  <c r="H2124" i="6"/>
  <c r="H2125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H2602" i="6"/>
  <c r="H2603" i="6"/>
  <c r="H2604" i="6"/>
  <c r="H2605" i="6"/>
  <c r="H2606" i="6"/>
  <c r="H2607" i="6"/>
  <c r="H2608" i="6"/>
  <c r="H2609" i="6"/>
  <c r="H2610" i="6"/>
  <c r="H2611" i="6"/>
  <c r="H2612" i="6"/>
  <c r="H2613" i="6"/>
  <c r="H2614" i="6"/>
  <c r="H2615" i="6"/>
  <c r="H2616" i="6"/>
  <c r="H2617" i="6"/>
  <c r="H2618" i="6"/>
  <c r="H2619" i="6"/>
  <c r="H2620" i="6"/>
  <c r="H2621" i="6"/>
  <c r="H2622" i="6"/>
  <c r="H2623" i="6"/>
  <c r="H2624" i="6"/>
  <c r="H2625" i="6"/>
  <c r="H2626" i="6"/>
  <c r="H2627" i="6"/>
  <c r="H2628" i="6"/>
  <c r="H2629" i="6"/>
  <c r="H2630" i="6"/>
  <c r="H2631" i="6"/>
  <c r="H2632" i="6"/>
  <c r="H2633" i="6"/>
  <c r="H2634" i="6"/>
  <c r="H2635" i="6"/>
  <c r="H2636" i="6"/>
  <c r="H2637" i="6"/>
  <c r="H2638" i="6"/>
  <c r="H2639" i="6"/>
  <c r="H2640" i="6"/>
  <c r="H2641" i="6"/>
  <c r="H2642" i="6"/>
  <c r="H2643" i="6"/>
  <c r="H2644" i="6"/>
  <c r="H2645" i="6"/>
  <c r="H2646" i="6"/>
  <c r="H2647" i="6"/>
  <c r="H2648" i="6"/>
  <c r="H2649" i="6"/>
  <c r="H2650" i="6"/>
  <c r="H2651" i="6"/>
  <c r="H2652" i="6"/>
  <c r="H2653" i="6"/>
  <c r="H2654" i="6"/>
  <c r="H2655" i="6"/>
  <c r="H2656" i="6"/>
  <c r="H2657" i="6"/>
  <c r="H2658" i="6"/>
  <c r="H2659" i="6"/>
  <c r="H2660" i="6"/>
  <c r="H2661" i="6"/>
  <c r="H2662" i="6"/>
  <c r="H2663" i="6"/>
  <c r="H2664" i="6"/>
  <c r="H2665" i="6"/>
  <c r="H2666" i="6"/>
  <c r="H2667" i="6"/>
  <c r="H2668" i="6"/>
  <c r="H2669" i="6"/>
  <c r="H2670" i="6"/>
  <c r="H2671" i="6"/>
  <c r="H2672" i="6"/>
  <c r="H2673" i="6"/>
  <c r="H2674" i="6"/>
  <c r="H2675" i="6"/>
  <c r="H2676" i="6"/>
  <c r="H2677" i="6"/>
  <c r="H2678" i="6"/>
  <c r="H2679" i="6"/>
  <c r="H2680" i="6"/>
  <c r="H2681" i="6"/>
  <c r="H2682" i="6"/>
  <c r="H2683" i="6"/>
  <c r="H2684" i="6"/>
  <c r="H2685" i="6"/>
  <c r="H2686" i="6"/>
  <c r="H2687" i="6"/>
  <c r="H2688" i="6"/>
  <c r="H2689" i="6"/>
  <c r="H2690" i="6"/>
  <c r="H2691" i="6"/>
  <c r="H2692" i="6"/>
  <c r="H2693" i="6"/>
  <c r="H2694" i="6"/>
  <c r="H2695" i="6"/>
  <c r="H2696" i="6"/>
  <c r="H2697" i="6"/>
  <c r="H2698" i="6"/>
  <c r="H2699" i="6"/>
  <c r="H2700" i="6"/>
  <c r="H2701" i="6"/>
  <c r="H2702" i="6"/>
  <c r="H2703" i="6"/>
  <c r="H2704" i="6"/>
  <c r="H2705" i="6"/>
  <c r="H2706" i="6"/>
  <c r="H2707" i="6"/>
  <c r="H2708" i="6"/>
  <c r="H2709" i="6"/>
  <c r="H2710" i="6"/>
  <c r="H2711" i="6"/>
  <c r="H2712" i="6"/>
  <c r="H2713" i="6"/>
  <c r="H2714" i="6"/>
  <c r="H2715" i="6"/>
  <c r="H2716" i="6"/>
  <c r="H2717" i="6"/>
  <c r="H2718" i="6"/>
  <c r="H2719" i="6"/>
  <c r="H2720" i="6"/>
  <c r="H2721" i="6"/>
  <c r="H2722" i="6"/>
  <c r="H2723" i="6"/>
  <c r="H2724" i="6"/>
  <c r="H2725" i="6"/>
  <c r="H2726" i="6"/>
  <c r="H2727" i="6"/>
  <c r="H2728" i="6"/>
  <c r="H2729" i="6"/>
  <c r="H2730" i="6"/>
  <c r="H2731" i="6"/>
  <c r="H2732" i="6"/>
  <c r="H2733" i="6"/>
  <c r="H2734" i="6"/>
  <c r="H2735" i="6"/>
  <c r="H2736" i="6"/>
  <c r="H2737" i="6"/>
  <c r="H2738" i="6"/>
  <c r="H2739" i="6"/>
  <c r="H2740" i="6"/>
  <c r="H2741" i="6"/>
  <c r="H2742" i="6"/>
  <c r="H2743" i="6"/>
  <c r="H2744" i="6"/>
  <c r="H2745" i="6"/>
  <c r="H2746" i="6"/>
  <c r="H2747" i="6"/>
  <c r="H2748" i="6"/>
  <c r="H2749" i="6"/>
  <c r="H2750" i="6"/>
  <c r="H2751" i="6"/>
  <c r="H2752" i="6"/>
  <c r="H2753" i="6"/>
  <c r="H2754" i="6"/>
  <c r="H2755" i="6"/>
  <c r="H2756" i="6"/>
  <c r="H2757" i="6"/>
  <c r="H2758" i="6"/>
  <c r="H2759" i="6"/>
  <c r="H2760" i="6"/>
  <c r="H2761" i="6"/>
  <c r="H2762" i="6"/>
  <c r="H2763" i="6"/>
  <c r="H2764" i="6"/>
  <c r="H2765" i="6"/>
  <c r="H2766" i="6"/>
  <c r="H2767" i="6"/>
  <c r="H2768" i="6"/>
  <c r="H2769" i="6"/>
  <c r="H2770" i="6"/>
  <c r="H2771" i="6"/>
  <c r="H2772" i="6"/>
  <c r="H2773" i="6"/>
  <c r="H2774" i="6"/>
  <c r="H2775" i="6"/>
  <c r="H2776" i="6"/>
  <c r="H2777" i="6"/>
  <c r="H2778" i="6"/>
  <c r="H2779" i="6"/>
  <c r="H2780" i="6"/>
  <c r="H2781" i="6"/>
  <c r="H2782" i="6"/>
  <c r="H2783" i="6"/>
  <c r="H2784" i="6"/>
  <c r="H2785" i="6"/>
  <c r="H2786" i="6"/>
  <c r="H2787" i="6"/>
  <c r="H2788" i="6"/>
  <c r="H2789" i="6"/>
  <c r="H2790" i="6"/>
  <c r="H2791" i="6"/>
  <c r="H2792" i="6"/>
  <c r="H2793" i="6"/>
  <c r="H2794" i="6"/>
  <c r="H2795" i="6"/>
  <c r="H2796" i="6"/>
  <c r="H2797" i="6"/>
  <c r="H2798" i="6"/>
  <c r="H2799" i="6"/>
  <c r="H2800" i="6"/>
  <c r="H2801" i="6"/>
  <c r="H2802" i="6"/>
  <c r="H2803" i="6"/>
  <c r="H2804" i="6"/>
  <c r="H2805" i="6"/>
  <c r="H2806" i="6"/>
  <c r="H2807" i="6"/>
  <c r="H2808" i="6"/>
  <c r="H2809" i="6"/>
  <c r="H2810" i="6"/>
  <c r="H2811" i="6"/>
  <c r="H2812" i="6"/>
  <c r="H2813" i="6"/>
  <c r="H2814" i="6"/>
  <c r="H2815" i="6"/>
  <c r="H2816" i="6"/>
  <c r="H2817" i="6"/>
  <c r="H2818" i="6"/>
  <c r="H2819" i="6"/>
  <c r="H2820" i="6"/>
  <c r="H2821" i="6"/>
  <c r="H2822" i="6"/>
  <c r="H2823" i="6"/>
  <c r="H2824" i="6"/>
  <c r="H2825" i="6"/>
  <c r="H2826" i="6"/>
  <c r="H2827" i="6"/>
  <c r="H2828" i="6"/>
  <c r="H2829" i="6"/>
  <c r="H2830" i="6"/>
  <c r="H2831" i="6"/>
  <c r="H2832" i="6"/>
  <c r="H2833" i="6"/>
  <c r="H2834" i="6"/>
  <c r="H2835" i="6"/>
  <c r="H2836" i="6"/>
  <c r="H2837" i="6"/>
  <c r="H2838" i="6"/>
  <c r="H2839" i="6"/>
  <c r="H2840" i="6"/>
  <c r="H2841" i="6"/>
  <c r="H2842" i="6"/>
  <c r="H2843" i="6"/>
  <c r="H2844" i="6"/>
  <c r="H2845" i="6"/>
  <c r="H2846" i="6"/>
  <c r="H2847" i="6"/>
  <c r="H2848" i="6"/>
  <c r="H2849" i="6"/>
  <c r="H2850" i="6"/>
  <c r="H2851" i="6"/>
  <c r="H2852" i="6"/>
  <c r="H2853" i="6"/>
  <c r="H2854" i="6"/>
  <c r="H2855" i="6"/>
  <c r="H2856" i="6"/>
  <c r="H2857" i="6"/>
  <c r="H2858" i="6"/>
  <c r="H2859" i="6"/>
  <c r="H2860" i="6"/>
  <c r="H2861" i="6"/>
  <c r="H2862" i="6"/>
  <c r="H2863" i="6"/>
  <c r="H2864" i="6"/>
  <c r="H2865" i="6"/>
  <c r="H2866" i="6"/>
  <c r="H2867" i="6"/>
  <c r="H2868" i="6"/>
  <c r="H2869" i="6"/>
  <c r="H2870" i="6"/>
  <c r="H2871" i="6"/>
  <c r="H2872" i="6"/>
  <c r="H2873" i="6"/>
  <c r="H2874" i="6"/>
  <c r="H2875" i="6"/>
  <c r="H2876" i="6"/>
  <c r="H2877" i="6"/>
  <c r="H2878" i="6"/>
  <c r="H2879" i="6"/>
  <c r="H2880" i="6"/>
  <c r="H2881" i="6"/>
  <c r="H2882" i="6"/>
  <c r="H2883" i="6"/>
  <c r="H2884" i="6"/>
  <c r="H2885" i="6"/>
  <c r="H2886" i="6"/>
  <c r="H2887" i="6"/>
  <c r="H2888" i="6"/>
  <c r="H2889" i="6"/>
  <c r="H2890" i="6"/>
  <c r="H2891" i="6"/>
  <c r="H2892" i="6"/>
  <c r="H2893" i="6"/>
  <c r="H2894" i="6"/>
  <c r="H2895" i="6"/>
  <c r="H2896" i="6"/>
  <c r="H2897" i="6"/>
  <c r="H2898" i="6"/>
  <c r="H2899" i="6"/>
  <c r="H2900" i="6"/>
  <c r="H2901" i="6"/>
  <c r="H2902" i="6"/>
  <c r="H2903" i="6"/>
  <c r="H2904" i="6"/>
  <c r="H2905" i="6"/>
  <c r="H2906" i="6"/>
  <c r="H2907" i="6"/>
  <c r="H2908" i="6"/>
  <c r="H2909" i="6"/>
  <c r="H2910" i="6"/>
  <c r="H2911" i="6"/>
  <c r="H2912" i="6"/>
  <c r="H2913" i="6"/>
  <c r="H2914" i="6"/>
  <c r="H2915" i="6"/>
  <c r="H2916" i="6"/>
  <c r="H2917" i="6"/>
  <c r="H2918" i="6"/>
  <c r="H2919" i="6"/>
  <c r="H2920" i="6"/>
  <c r="H2921" i="6"/>
  <c r="H2922" i="6"/>
  <c r="H2923" i="6"/>
  <c r="H2924" i="6"/>
  <c r="H2925" i="6"/>
  <c r="H2926" i="6"/>
  <c r="H2927" i="6"/>
  <c r="H2928" i="6"/>
  <c r="H2929" i="6"/>
  <c r="H2930" i="6"/>
  <c r="H2931" i="6"/>
  <c r="H2932" i="6"/>
  <c r="H2933" i="6"/>
  <c r="H2934" i="6"/>
  <c r="H2935" i="6"/>
  <c r="H2936" i="6"/>
  <c r="H2937" i="6"/>
  <c r="H2938" i="6"/>
  <c r="H2939" i="6"/>
  <c r="H2940" i="6"/>
  <c r="H2941" i="6"/>
  <c r="H2942" i="6"/>
  <c r="H2943" i="6"/>
  <c r="H2944" i="6"/>
  <c r="H2945" i="6"/>
  <c r="H2946" i="6"/>
  <c r="H2947" i="6"/>
  <c r="H2948" i="6"/>
  <c r="H2949" i="6"/>
  <c r="H2950" i="6"/>
  <c r="H2951" i="6"/>
  <c r="H2952" i="6"/>
  <c r="H2953" i="6"/>
  <c r="H2954" i="6"/>
  <c r="H2955" i="6"/>
  <c r="H2956" i="6"/>
  <c r="H2957" i="6"/>
  <c r="H2958" i="6"/>
  <c r="H2959" i="6"/>
  <c r="H2960" i="6"/>
  <c r="H2961" i="6"/>
  <c r="H2962" i="6"/>
  <c r="H2963" i="6"/>
  <c r="H2964" i="6"/>
  <c r="H2965" i="6"/>
  <c r="H2966" i="6"/>
  <c r="H2967" i="6"/>
  <c r="H2968" i="6"/>
  <c r="H2969" i="6"/>
  <c r="H2970" i="6"/>
  <c r="H2971" i="6"/>
  <c r="H2972" i="6"/>
  <c r="H2973" i="6"/>
  <c r="H2974" i="6"/>
  <c r="H2975" i="6"/>
  <c r="H2976" i="6"/>
  <c r="H2977" i="6"/>
  <c r="H2978" i="6"/>
  <c r="H2979" i="6"/>
  <c r="H2980" i="6"/>
  <c r="H2981" i="6"/>
  <c r="H2982" i="6"/>
  <c r="H2983" i="6"/>
  <c r="H2984" i="6"/>
  <c r="H2985" i="6"/>
  <c r="H2986" i="6"/>
  <c r="H2987" i="6"/>
  <c r="H2988" i="6"/>
  <c r="H2989" i="6"/>
  <c r="H2990" i="6"/>
  <c r="H2991" i="6"/>
  <c r="H2992" i="6"/>
  <c r="H2993" i="6"/>
  <c r="H2994" i="6"/>
  <c r="H2995" i="6"/>
  <c r="H2996" i="6"/>
  <c r="H2997" i="6"/>
  <c r="H2998" i="6"/>
  <c r="H2999" i="6"/>
  <c r="H3000" i="6"/>
  <c r="H3001" i="6"/>
  <c r="H3002" i="6"/>
  <c r="H3003" i="6"/>
  <c r="H3004" i="6"/>
  <c r="H3005" i="6"/>
  <c r="H3006" i="6"/>
  <c r="H3007" i="6"/>
  <c r="H3008" i="6"/>
  <c r="H3009" i="6"/>
  <c r="H3010" i="6"/>
  <c r="H3011" i="6"/>
  <c r="H3012" i="6"/>
  <c r="H3013" i="6"/>
  <c r="H3014" i="6"/>
  <c r="H3015" i="6"/>
  <c r="H3016" i="6"/>
  <c r="H3017" i="6"/>
  <c r="H3018" i="6"/>
  <c r="H3019" i="6"/>
  <c r="H3020" i="6"/>
  <c r="H3021" i="6"/>
  <c r="H3022" i="6"/>
  <c r="H3023" i="6"/>
  <c r="H3024" i="6"/>
  <c r="H3025" i="6"/>
  <c r="H3026" i="6"/>
  <c r="H3027" i="6"/>
  <c r="H3028" i="6"/>
  <c r="H3029" i="6"/>
  <c r="H3030" i="6"/>
  <c r="H3031" i="6"/>
  <c r="H3032" i="6"/>
  <c r="H3033" i="6"/>
  <c r="H3034" i="6"/>
  <c r="H3035" i="6"/>
  <c r="H3036" i="6"/>
  <c r="H3037" i="6"/>
  <c r="H3038" i="6"/>
  <c r="H3039" i="6"/>
  <c r="H3040" i="6"/>
  <c r="H3041" i="6"/>
  <c r="H3042" i="6"/>
  <c r="H3043" i="6"/>
  <c r="H3044" i="6"/>
  <c r="H3045" i="6"/>
  <c r="H3046" i="6"/>
  <c r="H3047" i="6"/>
  <c r="H3048" i="6"/>
  <c r="H3049" i="6"/>
  <c r="H3050" i="6"/>
  <c r="H3051" i="6"/>
  <c r="H3052" i="6"/>
  <c r="H3053" i="6"/>
  <c r="H3054" i="6"/>
  <c r="H3055" i="6"/>
  <c r="H3056" i="6"/>
  <c r="H3057" i="6"/>
  <c r="H3058" i="6"/>
  <c r="H3059" i="6"/>
  <c r="H3060" i="6"/>
  <c r="H3061" i="6"/>
  <c r="H3062" i="6"/>
  <c r="H3063" i="6"/>
  <c r="H3064" i="6"/>
  <c r="H3065" i="6"/>
  <c r="H3066" i="6"/>
  <c r="H3067" i="6"/>
  <c r="H3068" i="6"/>
  <c r="H3069" i="6"/>
  <c r="H3070" i="6"/>
  <c r="H3071" i="6"/>
  <c r="H3072" i="6"/>
  <c r="H3073" i="6"/>
  <c r="H3074" i="6"/>
  <c r="H3075" i="6"/>
  <c r="H3076" i="6"/>
  <c r="H3077" i="6"/>
  <c r="H3078" i="6"/>
  <c r="H3079" i="6"/>
  <c r="H3080" i="6"/>
  <c r="H3081" i="6"/>
  <c r="H3082" i="6"/>
  <c r="H3083" i="6"/>
  <c r="H3084" i="6"/>
  <c r="H3085" i="6"/>
  <c r="H3086" i="6"/>
  <c r="H3087" i="6"/>
  <c r="H3088" i="6"/>
  <c r="H3089" i="6"/>
  <c r="H3090" i="6"/>
  <c r="H3091" i="6"/>
  <c r="H3092" i="6"/>
  <c r="H3093" i="6"/>
  <c r="H3094" i="6"/>
  <c r="H3095" i="6"/>
  <c r="H3096" i="6"/>
  <c r="H3097" i="6"/>
  <c r="H3098" i="6"/>
  <c r="H3099" i="6"/>
  <c r="H3100" i="6"/>
  <c r="H3101" i="6"/>
  <c r="H3102" i="6"/>
  <c r="H3103" i="6"/>
  <c r="H3104" i="6"/>
  <c r="H3105" i="6"/>
  <c r="H3106" i="6"/>
  <c r="H3107" i="6"/>
  <c r="H3108" i="6"/>
  <c r="H3109" i="6"/>
  <c r="H3110" i="6"/>
  <c r="H3111" i="6"/>
  <c r="H3112" i="6"/>
  <c r="H3113" i="6"/>
  <c r="H3114" i="6"/>
  <c r="H3115" i="6"/>
  <c r="H3116" i="6"/>
  <c r="H3117" i="6"/>
  <c r="H3118" i="6"/>
  <c r="H3119" i="6"/>
  <c r="H3120" i="6"/>
  <c r="H3121" i="6"/>
  <c r="H3122" i="6"/>
  <c r="H3123" i="6"/>
  <c r="H3124" i="6"/>
  <c r="H3125" i="6"/>
  <c r="H3126" i="6"/>
  <c r="H3127" i="6"/>
  <c r="H3128" i="6"/>
  <c r="H3129" i="6"/>
  <c r="H3130" i="6"/>
  <c r="H3131" i="6"/>
  <c r="H3132" i="6"/>
  <c r="H3133" i="6"/>
  <c r="H3134" i="6"/>
  <c r="H3135" i="6"/>
  <c r="H3136" i="6"/>
  <c r="H3137" i="6"/>
  <c r="H3138" i="6"/>
  <c r="H3139" i="6"/>
  <c r="H3140" i="6"/>
  <c r="H3141" i="6"/>
  <c r="H3142" i="6"/>
  <c r="H3143" i="6"/>
  <c r="H3144" i="6"/>
  <c r="H3145" i="6"/>
  <c r="H3146" i="6"/>
  <c r="H3147" i="6"/>
  <c r="H3148" i="6"/>
  <c r="H3149" i="6"/>
  <c r="H3150" i="6"/>
  <c r="H3151" i="6"/>
  <c r="H3152" i="6"/>
  <c r="H3153" i="6"/>
  <c r="H3154" i="6"/>
  <c r="H3155" i="6"/>
  <c r="H3156" i="6"/>
  <c r="H3157" i="6"/>
  <c r="H3158" i="6"/>
  <c r="H3159" i="6"/>
  <c r="H3160" i="6"/>
  <c r="H3161" i="6"/>
  <c r="H3162" i="6"/>
  <c r="H3163" i="6"/>
  <c r="H3164" i="6"/>
  <c r="H3165" i="6"/>
  <c r="H3166" i="6"/>
  <c r="H3167" i="6"/>
  <c r="H3168" i="6"/>
  <c r="H3169" i="6"/>
  <c r="H3170" i="6"/>
  <c r="H3171" i="6"/>
  <c r="H3172" i="6"/>
  <c r="H3173" i="6"/>
  <c r="H3174" i="6"/>
  <c r="H3175" i="6"/>
  <c r="H3176" i="6"/>
  <c r="H3177" i="6"/>
  <c r="H3178" i="6"/>
  <c r="H3179" i="6"/>
  <c r="H3180" i="6"/>
  <c r="H3181" i="6"/>
  <c r="H3182" i="6"/>
  <c r="H3183" i="6"/>
  <c r="H3184" i="6"/>
  <c r="H3185" i="6"/>
  <c r="H3186" i="6"/>
  <c r="H3187" i="6"/>
  <c r="H3188" i="6"/>
  <c r="H3189" i="6"/>
  <c r="H3190" i="6"/>
  <c r="H3191" i="6"/>
  <c r="H3192" i="6"/>
  <c r="H3193" i="6"/>
  <c r="H3194" i="6"/>
  <c r="H3195" i="6"/>
  <c r="H3196" i="6"/>
  <c r="H3197" i="6"/>
  <c r="H3198" i="6"/>
  <c r="H3199" i="6"/>
  <c r="H3200" i="6"/>
  <c r="H3201" i="6"/>
  <c r="H3202" i="6"/>
  <c r="H3203" i="6"/>
  <c r="H3204" i="6"/>
  <c r="H3205" i="6"/>
  <c r="H3206" i="6"/>
  <c r="H3207" i="6"/>
  <c r="H3208" i="6"/>
  <c r="H3209" i="6"/>
  <c r="H3210" i="6"/>
  <c r="H3211" i="6"/>
  <c r="H3212" i="6"/>
  <c r="H3213" i="6"/>
  <c r="H3214" i="6"/>
  <c r="H3215" i="6"/>
  <c r="H3216" i="6"/>
  <c r="H3217" i="6"/>
  <c r="H3218" i="6"/>
  <c r="H3219" i="6"/>
  <c r="H3220" i="6"/>
  <c r="H3221" i="6"/>
  <c r="H3222" i="6"/>
  <c r="H3223" i="6"/>
  <c r="H3224" i="6"/>
  <c r="H3225" i="6"/>
  <c r="H3226" i="6"/>
  <c r="H3227" i="6"/>
  <c r="H3228" i="6"/>
  <c r="H3229" i="6"/>
  <c r="H3230" i="6"/>
  <c r="H3231" i="6"/>
  <c r="H3232" i="6"/>
  <c r="H3233" i="6"/>
  <c r="H3234" i="6"/>
  <c r="H3235" i="6"/>
  <c r="H3236" i="6"/>
  <c r="H3237" i="6"/>
  <c r="H3238" i="6"/>
  <c r="H3239" i="6"/>
  <c r="H3240" i="6"/>
  <c r="H3241" i="6"/>
  <c r="H3242" i="6"/>
  <c r="H3243" i="6"/>
  <c r="H3244" i="6"/>
  <c r="H3245" i="6"/>
  <c r="H3246" i="6"/>
  <c r="H3247" i="6"/>
  <c r="H3248" i="6"/>
  <c r="H3249" i="6"/>
  <c r="H3250" i="6"/>
  <c r="H3251" i="6"/>
  <c r="H3252" i="6"/>
  <c r="H3253" i="6"/>
  <c r="H3254" i="6"/>
  <c r="H3255" i="6"/>
  <c r="H3256" i="6"/>
  <c r="H3257" i="6"/>
  <c r="H3258" i="6"/>
  <c r="H3259" i="6"/>
  <c r="H3260" i="6"/>
  <c r="H3261" i="6"/>
  <c r="H3262" i="6"/>
  <c r="H3263" i="6"/>
  <c r="H3264" i="6"/>
  <c r="H3265" i="6"/>
  <c r="H3266" i="6"/>
  <c r="H3267" i="6"/>
  <c r="H3268" i="6"/>
  <c r="H3269" i="6"/>
  <c r="H3270" i="6"/>
  <c r="H3271" i="6"/>
  <c r="H3272" i="6"/>
  <c r="H3273" i="6"/>
  <c r="H3274" i="6"/>
  <c r="H3275" i="6"/>
  <c r="H3276" i="6"/>
  <c r="H3277" i="6"/>
  <c r="H3278" i="6"/>
  <c r="H3279" i="6"/>
  <c r="H3280" i="6"/>
  <c r="H3281" i="6"/>
  <c r="H3282" i="6"/>
  <c r="H3283" i="6"/>
  <c r="H3284" i="6"/>
  <c r="H3285" i="6"/>
  <c r="H3286" i="6"/>
  <c r="H3287" i="6"/>
  <c r="H3288" i="6"/>
  <c r="H3289" i="6"/>
  <c r="H3290" i="6"/>
  <c r="H3291" i="6"/>
  <c r="H3292" i="6"/>
  <c r="H3293" i="6"/>
  <c r="H3294" i="6"/>
  <c r="H3295" i="6"/>
  <c r="H3296" i="6"/>
  <c r="H3297" i="6"/>
  <c r="H3298" i="6"/>
  <c r="H3299" i="6"/>
  <c r="H3300" i="6"/>
  <c r="H3301" i="6"/>
  <c r="H3302" i="6"/>
  <c r="H3303" i="6"/>
  <c r="H3304" i="6"/>
  <c r="H3305" i="6"/>
  <c r="H3306" i="6"/>
  <c r="H3307" i="6"/>
  <c r="H3308" i="6"/>
  <c r="H3309" i="6"/>
  <c r="H3310" i="6"/>
  <c r="H3311" i="6"/>
  <c r="H3312" i="6"/>
  <c r="H3313" i="6"/>
  <c r="H3314" i="6"/>
  <c r="H3315" i="6"/>
  <c r="H3316" i="6"/>
  <c r="H3317" i="6"/>
  <c r="H3318" i="6"/>
  <c r="H3319" i="6"/>
  <c r="H3320" i="6"/>
  <c r="H3321" i="6"/>
  <c r="H3322" i="6"/>
  <c r="H3323" i="6"/>
  <c r="H3324" i="6"/>
  <c r="H3325" i="6"/>
  <c r="H3326" i="6"/>
  <c r="H3327" i="6"/>
  <c r="H3328" i="6"/>
  <c r="H3329" i="6"/>
  <c r="H3330" i="6"/>
  <c r="H3331" i="6"/>
  <c r="H3332" i="6"/>
  <c r="H3333" i="6"/>
  <c r="H3334" i="6"/>
  <c r="H3335" i="6"/>
  <c r="H3336" i="6"/>
  <c r="H3337" i="6"/>
  <c r="H3338" i="6"/>
  <c r="H3339" i="6"/>
  <c r="H3340" i="6"/>
  <c r="H3341" i="6"/>
  <c r="H3342" i="6"/>
  <c r="H3343" i="6"/>
  <c r="H3344" i="6"/>
  <c r="H3345" i="6"/>
  <c r="H3346" i="6"/>
  <c r="H3347" i="6"/>
  <c r="H3348" i="6"/>
  <c r="H3349" i="6"/>
  <c r="H3350" i="6"/>
  <c r="H3351" i="6"/>
  <c r="H3352" i="6"/>
  <c r="H3353" i="6"/>
  <c r="H3354" i="6"/>
  <c r="H3355" i="6"/>
  <c r="H3356" i="6"/>
  <c r="H3357" i="6"/>
  <c r="H3358" i="6"/>
  <c r="H3359" i="6"/>
  <c r="H3360" i="6"/>
  <c r="H3361" i="6"/>
  <c r="H3362" i="6"/>
  <c r="H3363" i="6"/>
  <c r="H3364" i="6"/>
  <c r="H3365" i="6"/>
  <c r="H3366" i="6"/>
  <c r="H3367" i="6"/>
  <c r="H3368" i="6"/>
  <c r="H3369" i="6"/>
  <c r="H3370" i="6"/>
  <c r="H3371" i="6"/>
  <c r="H3372" i="6"/>
  <c r="H3373" i="6"/>
  <c r="H3374" i="6"/>
  <c r="H3375" i="6"/>
  <c r="H3376" i="6"/>
  <c r="H3377" i="6"/>
  <c r="H3378" i="6"/>
  <c r="H3379" i="6"/>
  <c r="H3380" i="6"/>
  <c r="H3381" i="6"/>
  <c r="H3382" i="6"/>
  <c r="H3383" i="6"/>
  <c r="H3384" i="6"/>
  <c r="H3385" i="6"/>
  <c r="H3386" i="6"/>
  <c r="H3387" i="6"/>
  <c r="H3388" i="6"/>
  <c r="H3389" i="6"/>
  <c r="H3390" i="6"/>
  <c r="H3391" i="6"/>
  <c r="H3392" i="6"/>
  <c r="H3393" i="6"/>
  <c r="H3394" i="6"/>
  <c r="H3395" i="6"/>
  <c r="H3396" i="6"/>
  <c r="H3397" i="6"/>
  <c r="H3398" i="6"/>
  <c r="H3399" i="6"/>
  <c r="H3400" i="6"/>
  <c r="H3401" i="6"/>
  <c r="H3402" i="6"/>
  <c r="H3403" i="6"/>
  <c r="H3404" i="6"/>
  <c r="H3405" i="6"/>
  <c r="H3406" i="6"/>
  <c r="H3407" i="6"/>
  <c r="H3408" i="6"/>
  <c r="H3409" i="6"/>
  <c r="H3410" i="6"/>
  <c r="H3411" i="6"/>
  <c r="H3412" i="6"/>
  <c r="H3413" i="6"/>
  <c r="H3414" i="6"/>
  <c r="H3415" i="6"/>
  <c r="H3416" i="6"/>
  <c r="H3417" i="6"/>
  <c r="H3418" i="6"/>
  <c r="H3419" i="6"/>
  <c r="H3420" i="6"/>
  <c r="H3421" i="6"/>
  <c r="H3422" i="6"/>
  <c r="H3423" i="6"/>
  <c r="H3424" i="6"/>
  <c r="H3425" i="6"/>
  <c r="H3426" i="6"/>
  <c r="H3427" i="6"/>
  <c r="H3428" i="6"/>
  <c r="H3429" i="6"/>
  <c r="H3430" i="6"/>
  <c r="H3431" i="6"/>
  <c r="H3432" i="6"/>
  <c r="H3433" i="6"/>
  <c r="H3434" i="6"/>
  <c r="H3435" i="6"/>
  <c r="H3436" i="6"/>
  <c r="H3437" i="6"/>
  <c r="H3438" i="6"/>
  <c r="H3439" i="6"/>
  <c r="H3440" i="6"/>
  <c r="H3441" i="6"/>
  <c r="H3442" i="6"/>
  <c r="H3443" i="6"/>
  <c r="H3444" i="6"/>
  <c r="H3445" i="6"/>
  <c r="H3446" i="6"/>
  <c r="H3447" i="6"/>
  <c r="H3448" i="6"/>
  <c r="H3449" i="6"/>
  <c r="H3450" i="6"/>
  <c r="H3451" i="6"/>
  <c r="H3452" i="6"/>
  <c r="H3453" i="6"/>
  <c r="H3454" i="6"/>
  <c r="H3455" i="6"/>
  <c r="H3456" i="6"/>
  <c r="H3457" i="6"/>
  <c r="H3458" i="6"/>
  <c r="H3459" i="6"/>
  <c r="H3460" i="6"/>
  <c r="H3461" i="6"/>
  <c r="H3462" i="6"/>
  <c r="H3463" i="6"/>
  <c r="H3464" i="6"/>
  <c r="H3465" i="6"/>
  <c r="H3466" i="6"/>
  <c r="H3467" i="6"/>
  <c r="H3468" i="6"/>
  <c r="H3469" i="6"/>
  <c r="H3470" i="6"/>
  <c r="H3471" i="6"/>
  <c r="H3472" i="6"/>
  <c r="H3473" i="6"/>
  <c r="H3474" i="6"/>
  <c r="H3475" i="6"/>
  <c r="H3476" i="6"/>
  <c r="H3477" i="6"/>
  <c r="H3478" i="6"/>
  <c r="H3479" i="6"/>
  <c r="H3480" i="6"/>
  <c r="H3481" i="6"/>
  <c r="H3482" i="6"/>
  <c r="H3483" i="6"/>
  <c r="H3484" i="6"/>
  <c r="H3485" i="6"/>
  <c r="H3486" i="6"/>
  <c r="H3487" i="6"/>
  <c r="H3488" i="6"/>
  <c r="H3489" i="6"/>
  <c r="H3490" i="6"/>
  <c r="H3491" i="6"/>
  <c r="H3492" i="6"/>
  <c r="H3493" i="6"/>
  <c r="H3494" i="6"/>
  <c r="H3495" i="6"/>
  <c r="H3496" i="6"/>
  <c r="H3497" i="6"/>
  <c r="H3498" i="6"/>
  <c r="H3499" i="6"/>
  <c r="H3500" i="6"/>
  <c r="H3501" i="6"/>
  <c r="H3502" i="6"/>
  <c r="H3503" i="6"/>
  <c r="H3504" i="6"/>
  <c r="H3505" i="6"/>
  <c r="H3506" i="6"/>
  <c r="H3507" i="6"/>
  <c r="H3508" i="6"/>
  <c r="H3509" i="6"/>
  <c r="H3510" i="6"/>
  <c r="H3511" i="6"/>
  <c r="H3512" i="6"/>
  <c r="H3513" i="6"/>
  <c r="H3514" i="6"/>
  <c r="H3515" i="6"/>
  <c r="H3516" i="6"/>
  <c r="H3517" i="6"/>
  <c r="H3518" i="6"/>
  <c r="H3519" i="6"/>
  <c r="H3520" i="6"/>
  <c r="H3521" i="6"/>
  <c r="H3522" i="6"/>
  <c r="H3523" i="6"/>
  <c r="H3524" i="6"/>
  <c r="H3525" i="6"/>
  <c r="H3526" i="6"/>
  <c r="H3527" i="6"/>
  <c r="H3528" i="6"/>
  <c r="H3529" i="6"/>
  <c r="H3530" i="6"/>
  <c r="H3531" i="6"/>
  <c r="H3532" i="6"/>
  <c r="H3533" i="6"/>
  <c r="H3534" i="6"/>
  <c r="H3535" i="6"/>
  <c r="H3536" i="6"/>
  <c r="H3537" i="6"/>
  <c r="H3538" i="6"/>
  <c r="H3539" i="6"/>
  <c r="H3540" i="6"/>
  <c r="H3541" i="6"/>
  <c r="H3542" i="6"/>
  <c r="H3543" i="6"/>
  <c r="H3544" i="6"/>
  <c r="H3545" i="6"/>
  <c r="H3546" i="6"/>
  <c r="H3547" i="6"/>
  <c r="H3548" i="6"/>
  <c r="H3549" i="6"/>
  <c r="H3550" i="6"/>
  <c r="H3551" i="6"/>
  <c r="H3552" i="6"/>
  <c r="H3553" i="6"/>
  <c r="H3554" i="6"/>
  <c r="H3555" i="6"/>
  <c r="H3556" i="6"/>
  <c r="H3557" i="6"/>
  <c r="H3558" i="6"/>
  <c r="H3559" i="6"/>
  <c r="H3560" i="6"/>
  <c r="H3561" i="6"/>
  <c r="H3562" i="6"/>
  <c r="H3563" i="6"/>
  <c r="H3564" i="6"/>
  <c r="H3565" i="6"/>
  <c r="H3566" i="6"/>
  <c r="H3567" i="6"/>
  <c r="H3568" i="6"/>
  <c r="H3569" i="6"/>
  <c r="H3570" i="6"/>
  <c r="H3571" i="6"/>
  <c r="H3572" i="6"/>
  <c r="H3573" i="6"/>
  <c r="H3574" i="6"/>
  <c r="H3575" i="6"/>
  <c r="H3576" i="6"/>
  <c r="H3577" i="6"/>
  <c r="H3578" i="6"/>
  <c r="H3579" i="6"/>
  <c r="H3580" i="6"/>
  <c r="H3581" i="6"/>
  <c r="H3582" i="6"/>
  <c r="H3583" i="6"/>
  <c r="H3584" i="6"/>
  <c r="H3585" i="6"/>
  <c r="H3586" i="6"/>
  <c r="H3587" i="6"/>
  <c r="H3588" i="6"/>
  <c r="H3589" i="6"/>
  <c r="H3590" i="6"/>
  <c r="H3591" i="6"/>
  <c r="H3592" i="6"/>
  <c r="H3593" i="6"/>
  <c r="H3594" i="6"/>
  <c r="H3595" i="6"/>
  <c r="H3596" i="6"/>
  <c r="H3597" i="6"/>
  <c r="H3598" i="6"/>
  <c r="H3599" i="6"/>
  <c r="H3600" i="6"/>
  <c r="H3601" i="6"/>
  <c r="H3602" i="6"/>
  <c r="H3603" i="6"/>
  <c r="H3604" i="6"/>
  <c r="H3605" i="6"/>
  <c r="H3606" i="6"/>
  <c r="H3607" i="6"/>
  <c r="H3608" i="6"/>
  <c r="H3609" i="6"/>
  <c r="H3610" i="6"/>
  <c r="H3611" i="6"/>
  <c r="H3612" i="6"/>
  <c r="H3613" i="6"/>
  <c r="H3614" i="6"/>
  <c r="H3615" i="6"/>
  <c r="H3616" i="6"/>
  <c r="H3617" i="6"/>
  <c r="H3618" i="6"/>
  <c r="H3619" i="6"/>
  <c r="H3620" i="6"/>
  <c r="H3621" i="6"/>
  <c r="H3622" i="6"/>
  <c r="H3623" i="6"/>
  <c r="H3624" i="6"/>
  <c r="H3625" i="6"/>
  <c r="H3626" i="6"/>
  <c r="H3627" i="6"/>
  <c r="H3628" i="6"/>
  <c r="H3629" i="6"/>
  <c r="H3630" i="6"/>
  <c r="H3631" i="6"/>
  <c r="H3632" i="6"/>
  <c r="H3633" i="6"/>
  <c r="H3634" i="6"/>
  <c r="H3635" i="6"/>
  <c r="H3636" i="6"/>
  <c r="H3637" i="6"/>
  <c r="H3638" i="6"/>
  <c r="H3639" i="6"/>
  <c r="H3640" i="6"/>
  <c r="H3641" i="6"/>
  <c r="H3642" i="6"/>
  <c r="H3643" i="6"/>
  <c r="H3644" i="6"/>
  <c r="H3645" i="6"/>
  <c r="H3646" i="6"/>
  <c r="H3647" i="6"/>
  <c r="H3648" i="6"/>
  <c r="H3649" i="6"/>
  <c r="H3650" i="6"/>
  <c r="H3651" i="6"/>
  <c r="H3652" i="6"/>
  <c r="H3653" i="6"/>
  <c r="H3654" i="6"/>
  <c r="H3655" i="6"/>
  <c r="H3656" i="6"/>
  <c r="H3657" i="6"/>
  <c r="H3658" i="6"/>
  <c r="H3659" i="6"/>
  <c r="H3660" i="6"/>
  <c r="H3661" i="6"/>
  <c r="H3662" i="6"/>
  <c r="H3663" i="6"/>
  <c r="H3664" i="6"/>
  <c r="H3665" i="6"/>
  <c r="H3666" i="6"/>
  <c r="H3667" i="6"/>
  <c r="H3668" i="6"/>
  <c r="H3669" i="6"/>
  <c r="H3670" i="6"/>
  <c r="H3671" i="6"/>
  <c r="H3672" i="6"/>
  <c r="H3673" i="6"/>
  <c r="H3674" i="6"/>
  <c r="H3675" i="6"/>
  <c r="H3676" i="6"/>
  <c r="H3677" i="6"/>
  <c r="H3678" i="6"/>
  <c r="H3679" i="6"/>
  <c r="H3680" i="6"/>
  <c r="H3681" i="6"/>
  <c r="H3682" i="6"/>
  <c r="H3683" i="6"/>
  <c r="H3684" i="6"/>
  <c r="H3685" i="6"/>
  <c r="H3686" i="6"/>
  <c r="H3687" i="6"/>
  <c r="H3688" i="6"/>
  <c r="H3689" i="6"/>
  <c r="H3690" i="6"/>
  <c r="H3691" i="6"/>
  <c r="H3692" i="6"/>
  <c r="H3693" i="6"/>
  <c r="H3694" i="6"/>
  <c r="H3695" i="6"/>
  <c r="H3696" i="6"/>
  <c r="H3697" i="6"/>
  <c r="H3698" i="6"/>
  <c r="H3699" i="6"/>
  <c r="H3700" i="6"/>
  <c r="H3701" i="6"/>
  <c r="H3702" i="6"/>
  <c r="H3703" i="6"/>
  <c r="H3704" i="6"/>
  <c r="H3705" i="6"/>
  <c r="H3706" i="6"/>
  <c r="H3707" i="6"/>
  <c r="H3708" i="6"/>
  <c r="H3709" i="6"/>
  <c r="H3710" i="6"/>
  <c r="H3711" i="6"/>
  <c r="H3712" i="6"/>
  <c r="H3713" i="6"/>
  <c r="H3714" i="6"/>
  <c r="H3715" i="6"/>
  <c r="H3716" i="6"/>
  <c r="H3717" i="6"/>
  <c r="H3718" i="6"/>
  <c r="H3719" i="6"/>
  <c r="H3720" i="6"/>
  <c r="H3721" i="6"/>
  <c r="H3722" i="6"/>
  <c r="H3723" i="6"/>
  <c r="H3724" i="6"/>
  <c r="H3725" i="6"/>
  <c r="H3726" i="6"/>
  <c r="H3727" i="6"/>
  <c r="H3728" i="6"/>
  <c r="H3729" i="6"/>
  <c r="H3730" i="6"/>
  <c r="H3731" i="6"/>
  <c r="H3732" i="6"/>
  <c r="H3733" i="6"/>
  <c r="H3734" i="6"/>
  <c r="H3735" i="6"/>
  <c r="H3736" i="6"/>
  <c r="H3737" i="6"/>
  <c r="H3738" i="6"/>
  <c r="H3739" i="6"/>
  <c r="H3740" i="6"/>
  <c r="H3741" i="6"/>
  <c r="H3742" i="6"/>
  <c r="H3743" i="6"/>
  <c r="H3744" i="6"/>
  <c r="H3745" i="6"/>
  <c r="H3746" i="6"/>
  <c r="H3747" i="6"/>
  <c r="H3748" i="6"/>
  <c r="H3749" i="6"/>
  <c r="H3750" i="6"/>
  <c r="H3751" i="6"/>
  <c r="H3752" i="6"/>
  <c r="H3753" i="6"/>
  <c r="H3754" i="6"/>
  <c r="H3755" i="6"/>
  <c r="H3756" i="6"/>
  <c r="H3757" i="6"/>
  <c r="H3758" i="6"/>
  <c r="H3759" i="6"/>
  <c r="H3760" i="6"/>
  <c r="H3761" i="6"/>
  <c r="H3762" i="6"/>
  <c r="H3763" i="6"/>
  <c r="H3764" i="6"/>
  <c r="H3765" i="6"/>
  <c r="H3766" i="6"/>
  <c r="H3767" i="6"/>
  <c r="H3768" i="6"/>
  <c r="H3769" i="6"/>
  <c r="H3770" i="6"/>
  <c r="H3771" i="6"/>
  <c r="H3772" i="6"/>
  <c r="H3773" i="6"/>
  <c r="H3774" i="6"/>
  <c r="H3775" i="6"/>
  <c r="H3776" i="6"/>
  <c r="H3777" i="6"/>
  <c r="H3778" i="6"/>
  <c r="H3779" i="6"/>
  <c r="H3780" i="6"/>
  <c r="H3781" i="6"/>
  <c r="H3782" i="6"/>
  <c r="H3783" i="6"/>
  <c r="H3784" i="6"/>
  <c r="H3785" i="6"/>
  <c r="H3786" i="6"/>
  <c r="H3787" i="6"/>
  <c r="H3788" i="6"/>
  <c r="H3789" i="6"/>
  <c r="H3790" i="6"/>
  <c r="H3791" i="6"/>
  <c r="H3792" i="6"/>
  <c r="H3793" i="6"/>
  <c r="H3794" i="6"/>
  <c r="H3795" i="6"/>
  <c r="H3796" i="6"/>
  <c r="H3797" i="6"/>
  <c r="H3798" i="6"/>
  <c r="H3799" i="6"/>
  <c r="H3800" i="6"/>
  <c r="H3801" i="6"/>
  <c r="H3802" i="6"/>
  <c r="H3803" i="6"/>
  <c r="H3804" i="6"/>
  <c r="H3805" i="6"/>
  <c r="H3806" i="6"/>
  <c r="H3807" i="6"/>
  <c r="H3808" i="6"/>
  <c r="H3809" i="6"/>
  <c r="H3810" i="6"/>
  <c r="H3811" i="6"/>
  <c r="H3812" i="6"/>
  <c r="H3813" i="6"/>
  <c r="H3814" i="6"/>
  <c r="H3815" i="6"/>
  <c r="H3816" i="6"/>
  <c r="H3817" i="6"/>
  <c r="H3818" i="6"/>
  <c r="H3819" i="6"/>
  <c r="H3820" i="6"/>
  <c r="H3821" i="6"/>
  <c r="H3822" i="6"/>
  <c r="H3823" i="6"/>
  <c r="H3824" i="6"/>
  <c r="H3825" i="6"/>
  <c r="H3826" i="6"/>
  <c r="H3827" i="6"/>
  <c r="H3828" i="6"/>
  <c r="H3829" i="6"/>
  <c r="H3830" i="6"/>
  <c r="H3831" i="6"/>
  <c r="H3832" i="6"/>
  <c r="H3833" i="6"/>
  <c r="H3834" i="6"/>
  <c r="H3835" i="6"/>
  <c r="H3836" i="6"/>
  <c r="H3837" i="6"/>
  <c r="H3838" i="6"/>
  <c r="H3839" i="6"/>
  <c r="H3840" i="6"/>
  <c r="H3841" i="6"/>
  <c r="H3842" i="6"/>
  <c r="H3843" i="6"/>
  <c r="H3844" i="6"/>
  <c r="H3845" i="6"/>
  <c r="H3846" i="6"/>
  <c r="H3847" i="6"/>
  <c r="H3848" i="6"/>
  <c r="H3849" i="6"/>
  <c r="H3850" i="6"/>
  <c r="H3851" i="6"/>
  <c r="H3852" i="6"/>
  <c r="H3853" i="6"/>
  <c r="H3854" i="6"/>
  <c r="H3855" i="6"/>
  <c r="H3856" i="6"/>
  <c r="H3857" i="6"/>
  <c r="H3858" i="6"/>
  <c r="H3859" i="6"/>
  <c r="H3860" i="6"/>
  <c r="H3861" i="6"/>
  <c r="H3862" i="6"/>
  <c r="H3863" i="6"/>
  <c r="H3864" i="6"/>
  <c r="H3865" i="6"/>
  <c r="H3866" i="6"/>
  <c r="H3867" i="6"/>
  <c r="H3868" i="6"/>
  <c r="H3869" i="6"/>
  <c r="H3870" i="6"/>
  <c r="H3871" i="6"/>
  <c r="H3872" i="6"/>
  <c r="H3873" i="6"/>
  <c r="H3874" i="6"/>
  <c r="H3875" i="6"/>
  <c r="H3876" i="6"/>
  <c r="H3877" i="6"/>
  <c r="H3878" i="6"/>
  <c r="H3879" i="6"/>
  <c r="H3880" i="6"/>
  <c r="H3881" i="6"/>
  <c r="H3882" i="6"/>
  <c r="H3883" i="6"/>
  <c r="H3884" i="6"/>
  <c r="H3885" i="6"/>
  <c r="H3886" i="6"/>
  <c r="H3887" i="6"/>
  <c r="H3888" i="6"/>
  <c r="H3889" i="6"/>
  <c r="H3890" i="6"/>
  <c r="H3891" i="6"/>
  <c r="H3892" i="6"/>
  <c r="H3893" i="6"/>
  <c r="H3894" i="6"/>
  <c r="H3895" i="6"/>
  <c r="H3896" i="6"/>
  <c r="H3897" i="6"/>
  <c r="H3898" i="6"/>
  <c r="H3899" i="6"/>
  <c r="H3900" i="6"/>
  <c r="H3901" i="6"/>
  <c r="H3902" i="6"/>
  <c r="H3903" i="6"/>
  <c r="H3904" i="6"/>
  <c r="H3905" i="6"/>
  <c r="H3906" i="6"/>
  <c r="H3907" i="6"/>
  <c r="H3908" i="6"/>
  <c r="H3909" i="6"/>
  <c r="H3910" i="6"/>
  <c r="H3911" i="6"/>
  <c r="H3912" i="6"/>
  <c r="H3913" i="6"/>
  <c r="H3914" i="6"/>
  <c r="H3915" i="6"/>
  <c r="H3916" i="6"/>
  <c r="H3917" i="6"/>
  <c r="H3918" i="6"/>
  <c r="H3919" i="6"/>
  <c r="H3920" i="6"/>
  <c r="H3921" i="6"/>
  <c r="H3922" i="6"/>
  <c r="H3923" i="6"/>
  <c r="H3924" i="6"/>
  <c r="H3925" i="6"/>
  <c r="H3926" i="6"/>
  <c r="H3927" i="6"/>
  <c r="H3928" i="6"/>
  <c r="H3929" i="6"/>
  <c r="H3930" i="6"/>
  <c r="H3931" i="6"/>
  <c r="H3932" i="6"/>
  <c r="H3933" i="6"/>
  <c r="H3934" i="6"/>
  <c r="H3935" i="6"/>
  <c r="H3936" i="6"/>
  <c r="H3937" i="6"/>
  <c r="H3938" i="6"/>
  <c r="H3939" i="6"/>
  <c r="H3940" i="6"/>
  <c r="H3941" i="6"/>
  <c r="H3942" i="6"/>
  <c r="H3943" i="6"/>
  <c r="H3944" i="6"/>
  <c r="H3945" i="6"/>
  <c r="H3946" i="6"/>
  <c r="H3947" i="6"/>
  <c r="H3948" i="6"/>
  <c r="H3949" i="6"/>
  <c r="H3950" i="6"/>
  <c r="H3951" i="6"/>
  <c r="H3952" i="6"/>
  <c r="H3953" i="6"/>
  <c r="H3954" i="6"/>
  <c r="H3955" i="6"/>
  <c r="H3956" i="6"/>
  <c r="H3957" i="6"/>
  <c r="H3958" i="6"/>
  <c r="H3959" i="6"/>
  <c r="H3960" i="6"/>
  <c r="H3961" i="6"/>
  <c r="H3962" i="6"/>
  <c r="H3963" i="6"/>
  <c r="H3964" i="6"/>
  <c r="H3965" i="6"/>
  <c r="H3966" i="6"/>
  <c r="H3967" i="6"/>
  <c r="H3968" i="6"/>
  <c r="H3969" i="6"/>
  <c r="H3970" i="6"/>
  <c r="H3971" i="6"/>
  <c r="H3972" i="6"/>
  <c r="H3973" i="6"/>
  <c r="H3974" i="6"/>
  <c r="H3975" i="6"/>
  <c r="H3976" i="6"/>
  <c r="H3977" i="6"/>
  <c r="H3978" i="6"/>
  <c r="H3979" i="6"/>
  <c r="H3980" i="6"/>
  <c r="H3981" i="6"/>
  <c r="H3982" i="6"/>
  <c r="H3983" i="6"/>
  <c r="H3984" i="6"/>
  <c r="H3985" i="6"/>
  <c r="H3986" i="6"/>
  <c r="H3987" i="6"/>
  <c r="H3988" i="6"/>
  <c r="H3989" i="6"/>
  <c r="H3990" i="6"/>
  <c r="H3991" i="6"/>
  <c r="H3992" i="6"/>
  <c r="H3993" i="6"/>
  <c r="H3994" i="6"/>
  <c r="H3995" i="6"/>
  <c r="H3996" i="6"/>
  <c r="H3997" i="6"/>
  <c r="H3998" i="6"/>
  <c r="H3999" i="6"/>
  <c r="H4000" i="6"/>
  <c r="H4001" i="6"/>
  <c r="H4002" i="6"/>
  <c r="H4003" i="6"/>
  <c r="H4004" i="6"/>
  <c r="H4005" i="6"/>
  <c r="H4006" i="6"/>
  <c r="H4007" i="6"/>
  <c r="H4008" i="6"/>
  <c r="H4009" i="6"/>
  <c r="H4010" i="6"/>
  <c r="H4011" i="6"/>
  <c r="H4012" i="6"/>
  <c r="H4013" i="6"/>
  <c r="H4014" i="6"/>
  <c r="H4015" i="6"/>
  <c r="H4016" i="6"/>
  <c r="H4017" i="6"/>
  <c r="H4018" i="6"/>
  <c r="H4019" i="6"/>
  <c r="H4020" i="6"/>
  <c r="H4021" i="6"/>
  <c r="H4022" i="6"/>
  <c r="H4023" i="6"/>
  <c r="H4024" i="6"/>
  <c r="H4025" i="6"/>
  <c r="H4026" i="6"/>
  <c r="H4027" i="6"/>
  <c r="H4028" i="6"/>
  <c r="H4029" i="6"/>
  <c r="H4030" i="6"/>
  <c r="H4031" i="6"/>
  <c r="H4032" i="6"/>
  <c r="H4033" i="6"/>
  <c r="H4034" i="6"/>
  <c r="H4035" i="6"/>
  <c r="H4036" i="6"/>
  <c r="H4037" i="6"/>
  <c r="H4038" i="6"/>
  <c r="H4039" i="6"/>
  <c r="H4040" i="6"/>
  <c r="H4041" i="6"/>
  <c r="H4042" i="6"/>
  <c r="H4043" i="6"/>
  <c r="H4044" i="6"/>
  <c r="H4045" i="6"/>
  <c r="H4046" i="6"/>
  <c r="H4047" i="6"/>
  <c r="H4048" i="6"/>
  <c r="H4049" i="6"/>
  <c r="H4050" i="6"/>
  <c r="H4051" i="6"/>
  <c r="H4052" i="6"/>
  <c r="H4053" i="6"/>
  <c r="H4054" i="6"/>
  <c r="H4055" i="6"/>
  <c r="H4056" i="6"/>
  <c r="H4057" i="6"/>
  <c r="H4058" i="6"/>
  <c r="H4059" i="6"/>
  <c r="H4060" i="6"/>
  <c r="H4061" i="6"/>
  <c r="H4062" i="6"/>
  <c r="H4063" i="6"/>
  <c r="H4064" i="6"/>
  <c r="H4065" i="6"/>
  <c r="H4066" i="6"/>
  <c r="H4067" i="6"/>
  <c r="H4068" i="6"/>
  <c r="H4069" i="6"/>
  <c r="H4070" i="6"/>
  <c r="H4071" i="6"/>
  <c r="H4072" i="6"/>
  <c r="H4073" i="6"/>
  <c r="H4074" i="6"/>
  <c r="H4075" i="6"/>
  <c r="H4076" i="6"/>
  <c r="H4077" i="6"/>
  <c r="H4078" i="6"/>
  <c r="H4079" i="6"/>
  <c r="H4080" i="6"/>
  <c r="H4081" i="6"/>
  <c r="H4082" i="6"/>
  <c r="H4083" i="6"/>
  <c r="H4084" i="6"/>
  <c r="H4085" i="6"/>
  <c r="H4086" i="6"/>
  <c r="H4087" i="6"/>
  <c r="H4088" i="6"/>
  <c r="H4089" i="6"/>
  <c r="H4090" i="6"/>
  <c r="H4091" i="6"/>
  <c r="H4092" i="6"/>
  <c r="H4093" i="6"/>
  <c r="H4094" i="6"/>
  <c r="H4095" i="6"/>
  <c r="H4096" i="6"/>
  <c r="H4097" i="6"/>
  <c r="H4098" i="6"/>
  <c r="H4099" i="6"/>
  <c r="H4100" i="6"/>
  <c r="H4101" i="6"/>
  <c r="H4102" i="6"/>
  <c r="H4103" i="6"/>
  <c r="H4104" i="6"/>
  <c r="H4105" i="6"/>
  <c r="H4106" i="6"/>
  <c r="H4107" i="6"/>
  <c r="H4108" i="6"/>
  <c r="H4109" i="6"/>
  <c r="H4110" i="6"/>
  <c r="H4111" i="6"/>
  <c r="H4112" i="6"/>
  <c r="H4113" i="6"/>
  <c r="H4114" i="6"/>
  <c r="H4115" i="6"/>
  <c r="H4116" i="6"/>
  <c r="H4117" i="6"/>
  <c r="H4118" i="6"/>
  <c r="H4119" i="6"/>
  <c r="H4120" i="6"/>
  <c r="H4121" i="6"/>
  <c r="H4122" i="6"/>
  <c r="H4123" i="6"/>
  <c r="H4124" i="6"/>
  <c r="H4125" i="6"/>
  <c r="H4126" i="6"/>
  <c r="H4127" i="6"/>
  <c r="H4128" i="6"/>
  <c r="H4129" i="6"/>
  <c r="H4130" i="6"/>
  <c r="H4131" i="6"/>
  <c r="H4132" i="6"/>
  <c r="H4133" i="6"/>
  <c r="H4134" i="6"/>
  <c r="H4135" i="6"/>
  <c r="H4136" i="6"/>
  <c r="H4137" i="6"/>
  <c r="H4138" i="6"/>
  <c r="H4139" i="6"/>
  <c r="H4140" i="6"/>
  <c r="H4141" i="6"/>
  <c r="H4142" i="6"/>
  <c r="H4143" i="6"/>
  <c r="H4144" i="6"/>
  <c r="H4145" i="6"/>
  <c r="H4146" i="6"/>
  <c r="H4147" i="6"/>
  <c r="H4148" i="6"/>
  <c r="H4149" i="6"/>
  <c r="H4150" i="6"/>
  <c r="H4151" i="6"/>
  <c r="H4152" i="6"/>
  <c r="H4153" i="6"/>
  <c r="H4154" i="6"/>
  <c r="H4155" i="6"/>
  <c r="H4156" i="6"/>
  <c r="H4157" i="6"/>
  <c r="H4158" i="6"/>
  <c r="H4159" i="6"/>
  <c r="H4160" i="6"/>
  <c r="H4161" i="6"/>
  <c r="H4162" i="6"/>
  <c r="H4163" i="6"/>
  <c r="H4164" i="6"/>
  <c r="H4165" i="6"/>
  <c r="H4166" i="6"/>
  <c r="H4167" i="6"/>
  <c r="H4168" i="6"/>
  <c r="H4169" i="6"/>
  <c r="H4170" i="6"/>
  <c r="H4171" i="6"/>
  <c r="H4172" i="6"/>
  <c r="H4173" i="6"/>
  <c r="H4174" i="6"/>
  <c r="H4175" i="6"/>
  <c r="H4176" i="6"/>
  <c r="H4177" i="6"/>
  <c r="H4178" i="6"/>
  <c r="H4179" i="6"/>
  <c r="H4180" i="6"/>
  <c r="H4181" i="6"/>
  <c r="H4182" i="6"/>
  <c r="H4183" i="6"/>
  <c r="H4184" i="6"/>
  <c r="H4185" i="6"/>
  <c r="H4186" i="6"/>
  <c r="H4187" i="6"/>
  <c r="H4188" i="6"/>
  <c r="H4189" i="6"/>
  <c r="H4190" i="6"/>
  <c r="H4191" i="6"/>
  <c r="H4192" i="6"/>
  <c r="H4193" i="6"/>
  <c r="H4194" i="6"/>
  <c r="H4195" i="6"/>
  <c r="H4196" i="6"/>
  <c r="H4197" i="6"/>
  <c r="H4198" i="6"/>
  <c r="H4199" i="6"/>
  <c r="H4200" i="6"/>
  <c r="H4201" i="6"/>
  <c r="H4202" i="6"/>
  <c r="H4203" i="6"/>
  <c r="H4204" i="6"/>
  <c r="H4205" i="6"/>
  <c r="H4206" i="6"/>
  <c r="H4207" i="6"/>
  <c r="H4208" i="6"/>
  <c r="H4209" i="6"/>
  <c r="H4210" i="6"/>
  <c r="H4211" i="6"/>
  <c r="H4212" i="6"/>
  <c r="H4213" i="6"/>
  <c r="H4214" i="6"/>
  <c r="H4215" i="6"/>
  <c r="H4216" i="6"/>
  <c r="H4217" i="6"/>
  <c r="H4218" i="6"/>
  <c r="H4219" i="6"/>
  <c r="H4220" i="6"/>
  <c r="H4221" i="6"/>
  <c r="H4222" i="6"/>
  <c r="H4223" i="6"/>
  <c r="H4224" i="6"/>
  <c r="H4225" i="6"/>
  <c r="H4226" i="6"/>
  <c r="H4227" i="6"/>
  <c r="H4228" i="6"/>
  <c r="H4229" i="6"/>
  <c r="H4230" i="6"/>
  <c r="H4231" i="6"/>
  <c r="H4232" i="6"/>
  <c r="H4233" i="6"/>
  <c r="H4234" i="6"/>
  <c r="H4235" i="6"/>
  <c r="H4236" i="6"/>
  <c r="H4237" i="6"/>
  <c r="H4238" i="6"/>
  <c r="H4239" i="6"/>
  <c r="H4240" i="6"/>
  <c r="H4241" i="6"/>
  <c r="H4242" i="6"/>
  <c r="H4243" i="6"/>
  <c r="H4244" i="6"/>
  <c r="H4245" i="6"/>
  <c r="H4246" i="6"/>
  <c r="H4247" i="6"/>
  <c r="H4248" i="6"/>
  <c r="H4249" i="6"/>
  <c r="H4250" i="6"/>
  <c r="H4251" i="6"/>
  <c r="H4252" i="6"/>
  <c r="H4253" i="6"/>
  <c r="H4254" i="6"/>
  <c r="H4255" i="6"/>
  <c r="H4256" i="6"/>
  <c r="H4257" i="6"/>
  <c r="H4258" i="6"/>
  <c r="H4259" i="6"/>
  <c r="H4260" i="6"/>
  <c r="H4261" i="6"/>
  <c r="H4262" i="6"/>
  <c r="H4263" i="6"/>
  <c r="H4264" i="6"/>
  <c r="H4265" i="6"/>
  <c r="H4266" i="6"/>
  <c r="H4267" i="6"/>
  <c r="H4268" i="6"/>
  <c r="H4269" i="6"/>
  <c r="H4270" i="6"/>
  <c r="H4271" i="6"/>
  <c r="H4272" i="6"/>
  <c r="H4273" i="6"/>
  <c r="H4274" i="6"/>
  <c r="H4275" i="6"/>
  <c r="H4276" i="6"/>
  <c r="H4277" i="6"/>
  <c r="H4278" i="6"/>
  <c r="H4279" i="6"/>
  <c r="H4280" i="6"/>
  <c r="H4281" i="6"/>
  <c r="H4282" i="6"/>
  <c r="H4283" i="6"/>
  <c r="H4284" i="6"/>
  <c r="H4285" i="6"/>
  <c r="H4286" i="6"/>
  <c r="H4287" i="6"/>
  <c r="H4288" i="6"/>
  <c r="H4289" i="6"/>
  <c r="H4290" i="6"/>
  <c r="H4291" i="6"/>
  <c r="H4292" i="6"/>
  <c r="H4293" i="6"/>
  <c r="H4294" i="6"/>
  <c r="H4295" i="6"/>
  <c r="H4296" i="6"/>
  <c r="H4297" i="6"/>
  <c r="H4298" i="6"/>
  <c r="H4299" i="6"/>
  <c r="H4300" i="6"/>
  <c r="H4301" i="6"/>
  <c r="H4302" i="6"/>
  <c r="H4303" i="6"/>
  <c r="H4304" i="6"/>
  <c r="H4305" i="6"/>
  <c r="H4306" i="6"/>
  <c r="H4307" i="6"/>
  <c r="H4308" i="6"/>
  <c r="H4309" i="6"/>
  <c r="H4310" i="6"/>
  <c r="H4311" i="6"/>
  <c r="H4312" i="6"/>
  <c r="H4313" i="6"/>
  <c r="H4314" i="6"/>
  <c r="H4315" i="6"/>
  <c r="H4316" i="6"/>
  <c r="H4317" i="6"/>
  <c r="H4318" i="6"/>
  <c r="H4319" i="6"/>
  <c r="H4320" i="6"/>
  <c r="H4321" i="6"/>
  <c r="H4322" i="6"/>
  <c r="H4323" i="6"/>
  <c r="H4324" i="6"/>
  <c r="H4325" i="6"/>
  <c r="H4326" i="6"/>
  <c r="H4327" i="6"/>
  <c r="H4328" i="6"/>
  <c r="H4329" i="6"/>
  <c r="H4330" i="6"/>
  <c r="H4331" i="6"/>
  <c r="H4332" i="6"/>
  <c r="H4333" i="6"/>
  <c r="H4334" i="6"/>
  <c r="H4335" i="6"/>
  <c r="H4336" i="6"/>
  <c r="H4337" i="6"/>
  <c r="H4338" i="6"/>
  <c r="H4339" i="6"/>
  <c r="H4340" i="6"/>
  <c r="H4341" i="6"/>
  <c r="H4342" i="6"/>
  <c r="H4343" i="6"/>
  <c r="H4344" i="6"/>
  <c r="H4345" i="6"/>
  <c r="H4346" i="6"/>
  <c r="H4347" i="6"/>
  <c r="H4348" i="6"/>
  <c r="H4349" i="6"/>
  <c r="H4350" i="6"/>
  <c r="H4351" i="6"/>
  <c r="H4352" i="6"/>
  <c r="H4353" i="6"/>
  <c r="H4354" i="6"/>
  <c r="H4355" i="6"/>
  <c r="H4356" i="6"/>
  <c r="H4357" i="6"/>
  <c r="H4358" i="6"/>
  <c r="H4359" i="6"/>
  <c r="H4360" i="6"/>
  <c r="H4361" i="6"/>
  <c r="H4362" i="6"/>
  <c r="H4363" i="6"/>
  <c r="H4364" i="6"/>
  <c r="H4365" i="6"/>
  <c r="H4366" i="6"/>
  <c r="H4367" i="6"/>
  <c r="H4368" i="6"/>
  <c r="H4369" i="6"/>
  <c r="H4370" i="6"/>
  <c r="H4371" i="6"/>
  <c r="H4372" i="6"/>
  <c r="H4373" i="6"/>
  <c r="H4374" i="6"/>
  <c r="H4375" i="6"/>
  <c r="H4376" i="6"/>
  <c r="H4377" i="6"/>
  <c r="H4378" i="6"/>
  <c r="H4379" i="6"/>
  <c r="H4380" i="6"/>
  <c r="H4381" i="6"/>
  <c r="H4382" i="6"/>
  <c r="H4383" i="6"/>
  <c r="H4384" i="6"/>
  <c r="H4385" i="6"/>
  <c r="H4386" i="6"/>
  <c r="H4387" i="6"/>
  <c r="H4388" i="6"/>
  <c r="H4389" i="6"/>
  <c r="H4390" i="6"/>
  <c r="H4391" i="6"/>
  <c r="H4392" i="6"/>
  <c r="H4393" i="6"/>
  <c r="H4394" i="6"/>
  <c r="H4395" i="6"/>
  <c r="H4396" i="6"/>
  <c r="H4397" i="6"/>
  <c r="H4398" i="6"/>
  <c r="H4399" i="6"/>
  <c r="H4400" i="6"/>
  <c r="H4401" i="6"/>
  <c r="H4402" i="6"/>
  <c r="H4403" i="6"/>
  <c r="H4404" i="6"/>
  <c r="H4405" i="6"/>
  <c r="H4406" i="6"/>
  <c r="H4407" i="6"/>
  <c r="H4408" i="6"/>
  <c r="H4409" i="6"/>
  <c r="H4410" i="6"/>
  <c r="H4411" i="6"/>
  <c r="H4412" i="6"/>
  <c r="H4413" i="6"/>
  <c r="H4414" i="6"/>
  <c r="H4415" i="6"/>
  <c r="H4416" i="6"/>
  <c r="H4417" i="6"/>
  <c r="H4418" i="6"/>
  <c r="H4419" i="6"/>
  <c r="H4420" i="6"/>
  <c r="H4421" i="6"/>
  <c r="H4422" i="6"/>
  <c r="H4423" i="6"/>
  <c r="H4424" i="6"/>
  <c r="H4425" i="6"/>
  <c r="H4426" i="6"/>
  <c r="H4427" i="6"/>
  <c r="H4428" i="6"/>
  <c r="H4429" i="6"/>
  <c r="H4430" i="6"/>
  <c r="H4431" i="6"/>
  <c r="H4432" i="6"/>
  <c r="H4433" i="6"/>
  <c r="H4434" i="6"/>
  <c r="H4435" i="6"/>
  <c r="H4436" i="6"/>
  <c r="H4437" i="6"/>
  <c r="H4438" i="6"/>
  <c r="H4439" i="6"/>
  <c r="H4440" i="6"/>
  <c r="H4441" i="6"/>
  <c r="H4442" i="6"/>
  <c r="H4443" i="6"/>
  <c r="H4444" i="6"/>
  <c r="H4445" i="6"/>
  <c r="H4446" i="6"/>
  <c r="H4447" i="6"/>
  <c r="H4448" i="6"/>
  <c r="H4449" i="6"/>
  <c r="H4450" i="6"/>
  <c r="H4451" i="6"/>
  <c r="H4452" i="6"/>
  <c r="H4453" i="6"/>
  <c r="H4454" i="6"/>
  <c r="H4455" i="6"/>
  <c r="H4456" i="6"/>
  <c r="H4457" i="6"/>
  <c r="H4458" i="6"/>
  <c r="H4459" i="6"/>
  <c r="H4460" i="6"/>
  <c r="H4461" i="6"/>
  <c r="H4462" i="6"/>
  <c r="H4463" i="6"/>
  <c r="H4464" i="6"/>
  <c r="H4465" i="6"/>
  <c r="H4466" i="6"/>
  <c r="H4467" i="6"/>
  <c r="H4468" i="6"/>
  <c r="H4469" i="6"/>
  <c r="H4470" i="6"/>
  <c r="H4471" i="6"/>
  <c r="H4472" i="6"/>
  <c r="H4473" i="6"/>
  <c r="H4474" i="6"/>
  <c r="H4475" i="6"/>
  <c r="H4476" i="6"/>
  <c r="H4477" i="6"/>
  <c r="H4478" i="6"/>
  <c r="H4479" i="6"/>
  <c r="H4480" i="6"/>
  <c r="H4481" i="6"/>
  <c r="H4482" i="6"/>
  <c r="H4483" i="6"/>
  <c r="H4484" i="6"/>
  <c r="H4485" i="6"/>
  <c r="H4486" i="6"/>
  <c r="H4487" i="6"/>
  <c r="H4488" i="6"/>
  <c r="H4489" i="6"/>
  <c r="H4490" i="6"/>
  <c r="H4491" i="6"/>
  <c r="H4492" i="6"/>
  <c r="H4493" i="6"/>
  <c r="H4494" i="6"/>
  <c r="H4495" i="6"/>
  <c r="H4496" i="6"/>
  <c r="H4497" i="6"/>
  <c r="H4498" i="6"/>
  <c r="H4499" i="6"/>
  <c r="H4500" i="6"/>
  <c r="H4501" i="6"/>
  <c r="H4502" i="6"/>
  <c r="H4503" i="6"/>
  <c r="H4504" i="6"/>
  <c r="H4505" i="6"/>
  <c r="H4506" i="6"/>
  <c r="H4507" i="6"/>
  <c r="H4508" i="6"/>
  <c r="H4509" i="6"/>
  <c r="H4510" i="6"/>
  <c r="H4511" i="6"/>
  <c r="H4512" i="6"/>
  <c r="H4513" i="6"/>
  <c r="H4514" i="6"/>
  <c r="H4515" i="6"/>
  <c r="H4516" i="6"/>
  <c r="H4517" i="6"/>
  <c r="H4518" i="6"/>
  <c r="H4519" i="6"/>
  <c r="H4520" i="6"/>
  <c r="H4521" i="6"/>
  <c r="H4522" i="6"/>
  <c r="H4523" i="6"/>
  <c r="H4524" i="6"/>
  <c r="H4525" i="6"/>
  <c r="H4526" i="6"/>
  <c r="H4527" i="6"/>
  <c r="H4528" i="6"/>
  <c r="H4529" i="6"/>
  <c r="H4530" i="6"/>
  <c r="H4531" i="6"/>
  <c r="H4532" i="6"/>
  <c r="H4533" i="6"/>
  <c r="H4534" i="6"/>
  <c r="H4535" i="6"/>
  <c r="H4536" i="6"/>
  <c r="H4537" i="6"/>
  <c r="H4538" i="6"/>
  <c r="H4539" i="6"/>
  <c r="H4540" i="6"/>
  <c r="H4541" i="6"/>
  <c r="H4542" i="6"/>
  <c r="H4543" i="6"/>
  <c r="H4544" i="6"/>
  <c r="H4545" i="6"/>
  <c r="H4546" i="6"/>
  <c r="H4547" i="6"/>
  <c r="H4548" i="6"/>
  <c r="H4549" i="6"/>
  <c r="H4550" i="6"/>
  <c r="H4551" i="6"/>
  <c r="H4552" i="6"/>
  <c r="H4553" i="6"/>
  <c r="H4554" i="6"/>
  <c r="H4555" i="6"/>
  <c r="H4556" i="6"/>
  <c r="H4557" i="6"/>
  <c r="H4558" i="6"/>
  <c r="H4559" i="6"/>
  <c r="H4560" i="6"/>
  <c r="H4561" i="6"/>
  <c r="H4562" i="6"/>
  <c r="H4563" i="6"/>
  <c r="H4564" i="6"/>
  <c r="H4565" i="6"/>
  <c r="H4566" i="6"/>
  <c r="H4567" i="6"/>
  <c r="H4568" i="6"/>
  <c r="H4569" i="6"/>
  <c r="H4570" i="6"/>
  <c r="H4571" i="6"/>
  <c r="H4572" i="6"/>
  <c r="H4573" i="6"/>
  <c r="H4574" i="6"/>
  <c r="H4575" i="6"/>
  <c r="H4576" i="6"/>
  <c r="H4577" i="6"/>
  <c r="H4578" i="6"/>
  <c r="H4579" i="6"/>
  <c r="H4580" i="6"/>
  <c r="H4581" i="6"/>
  <c r="H4582" i="6"/>
  <c r="H4583" i="6"/>
  <c r="H4584" i="6"/>
  <c r="H4585" i="6"/>
  <c r="H4586" i="6"/>
  <c r="H4587" i="6"/>
  <c r="H4588" i="6"/>
  <c r="H4589" i="6"/>
  <c r="H4590" i="6"/>
  <c r="H4591" i="6"/>
  <c r="H4592" i="6"/>
  <c r="H4593" i="6"/>
  <c r="H4594" i="6"/>
  <c r="H4595" i="6"/>
  <c r="H4596" i="6"/>
  <c r="H4597" i="6"/>
  <c r="H4598" i="6"/>
  <c r="H4599" i="6"/>
  <c r="H4600" i="6"/>
  <c r="H4601" i="6"/>
  <c r="H4602" i="6"/>
  <c r="H4603" i="6"/>
  <c r="H4604" i="6"/>
  <c r="H4605" i="6"/>
  <c r="H4606" i="6"/>
  <c r="H4607" i="6"/>
  <c r="H4608" i="6"/>
  <c r="H4609" i="6"/>
  <c r="H4610" i="6"/>
  <c r="H4611" i="6"/>
  <c r="H4612" i="6"/>
  <c r="H4613" i="6"/>
  <c r="H4614" i="6"/>
  <c r="H4615" i="6"/>
  <c r="H4616" i="6"/>
  <c r="H4617" i="6"/>
  <c r="H4618" i="6"/>
  <c r="H4619" i="6"/>
  <c r="H4620" i="6"/>
  <c r="H4621" i="6"/>
  <c r="H4622" i="6"/>
  <c r="H4623" i="6"/>
  <c r="H4624" i="6"/>
  <c r="H4625" i="6"/>
  <c r="H4626" i="6"/>
  <c r="H4627" i="6"/>
  <c r="H4628" i="6"/>
  <c r="H4629" i="6"/>
  <c r="H4630" i="6"/>
  <c r="H4631" i="6"/>
  <c r="H4632" i="6"/>
  <c r="H4633" i="6"/>
  <c r="H4634" i="6"/>
  <c r="H4635" i="6"/>
  <c r="H4636" i="6"/>
  <c r="H4637" i="6"/>
  <c r="H4638" i="6"/>
  <c r="H4639" i="6"/>
  <c r="H4640" i="6"/>
  <c r="H4641" i="6"/>
  <c r="H4642" i="6"/>
  <c r="H4643" i="6"/>
  <c r="H4644" i="6"/>
  <c r="H4645" i="6"/>
  <c r="H4646" i="6"/>
  <c r="H4647" i="6"/>
  <c r="H4648" i="6"/>
  <c r="H4649" i="6"/>
  <c r="H4650" i="6"/>
  <c r="H4651" i="6"/>
  <c r="H4652" i="6"/>
  <c r="H4653" i="6"/>
  <c r="H4654" i="6"/>
  <c r="H4655" i="6"/>
  <c r="H4656" i="6"/>
  <c r="H4657" i="6"/>
  <c r="H4658" i="6"/>
  <c r="H4659" i="6"/>
  <c r="H4660" i="6"/>
  <c r="H4661" i="6"/>
  <c r="H4662" i="6"/>
  <c r="H4663" i="6"/>
  <c r="H4664" i="6"/>
  <c r="H4665" i="6"/>
  <c r="H4666" i="6"/>
  <c r="H4667" i="6"/>
  <c r="H4668" i="6"/>
  <c r="H4669" i="6"/>
  <c r="H4670" i="6"/>
  <c r="H4671" i="6"/>
  <c r="H4672" i="6"/>
  <c r="H4673" i="6"/>
  <c r="H4674" i="6"/>
  <c r="H4675" i="6"/>
  <c r="H4676" i="6"/>
  <c r="H4677" i="6"/>
  <c r="H4678" i="6"/>
  <c r="H4679" i="6"/>
  <c r="H4680" i="6"/>
  <c r="H4681" i="6"/>
  <c r="H4682" i="6"/>
  <c r="H4683" i="6"/>
  <c r="H4684" i="6"/>
  <c r="H4685" i="6"/>
  <c r="H4686" i="6"/>
  <c r="H4687" i="6"/>
  <c r="H4688" i="6"/>
  <c r="H4689" i="6"/>
  <c r="H4690" i="6"/>
  <c r="H4691" i="6"/>
  <c r="H4692" i="6"/>
  <c r="H4693" i="6"/>
  <c r="H4694" i="6"/>
  <c r="H4695" i="6"/>
  <c r="H4696" i="6"/>
  <c r="H4697" i="6"/>
  <c r="H4698" i="6"/>
  <c r="H4699" i="6"/>
  <c r="H4700" i="6"/>
  <c r="H4701" i="6"/>
  <c r="H4702" i="6"/>
  <c r="H4703" i="6"/>
  <c r="H4704" i="6"/>
  <c r="H4705" i="6"/>
  <c r="H4706" i="6"/>
  <c r="H4707" i="6"/>
  <c r="H4708" i="6"/>
  <c r="H4709" i="6"/>
  <c r="H4710" i="6"/>
  <c r="H4711" i="6"/>
  <c r="H4712" i="6"/>
  <c r="H4713" i="6"/>
  <c r="H4714" i="6"/>
  <c r="H4715" i="6"/>
  <c r="H4716" i="6"/>
  <c r="H4717" i="6"/>
  <c r="H4718" i="6"/>
  <c r="H4719" i="6"/>
  <c r="H4720" i="6"/>
  <c r="H4721" i="6"/>
  <c r="H4722" i="6"/>
  <c r="H4723" i="6"/>
  <c r="H4724" i="6"/>
  <c r="H4725" i="6"/>
  <c r="H4726" i="6"/>
  <c r="H4727" i="6"/>
  <c r="H4728" i="6"/>
  <c r="H4729" i="6"/>
  <c r="H4730" i="6"/>
  <c r="H4731" i="6"/>
  <c r="H4732" i="6"/>
  <c r="H4733" i="6"/>
  <c r="H4734" i="6"/>
  <c r="H4735" i="6"/>
  <c r="H4736" i="6"/>
  <c r="H4737" i="6"/>
  <c r="H4738" i="6"/>
  <c r="H4739" i="6"/>
  <c r="H4740" i="6"/>
  <c r="H4741" i="6"/>
  <c r="H4742" i="6"/>
  <c r="H4743" i="6"/>
  <c r="H4744" i="6"/>
  <c r="H4745" i="6"/>
  <c r="H4746" i="6"/>
  <c r="H4747" i="6"/>
  <c r="H4748" i="6"/>
  <c r="H4749" i="6"/>
  <c r="H4750" i="6"/>
  <c r="H4751" i="6"/>
  <c r="H4752" i="6"/>
  <c r="H4753" i="6"/>
  <c r="H4754" i="6"/>
  <c r="H4755" i="6"/>
  <c r="H4756" i="6"/>
  <c r="H4757" i="6"/>
  <c r="H4758" i="6"/>
  <c r="H4759" i="6"/>
  <c r="H4760" i="6"/>
  <c r="H4761" i="6"/>
  <c r="H4762" i="6"/>
  <c r="H4763" i="6"/>
  <c r="H4764" i="6"/>
  <c r="H4765" i="6"/>
  <c r="H4766" i="6"/>
  <c r="H4767" i="6"/>
  <c r="H4768" i="6"/>
  <c r="H4769" i="6"/>
  <c r="H4770" i="6"/>
  <c r="H4771" i="6"/>
  <c r="H4772" i="6"/>
  <c r="H4773" i="6"/>
  <c r="H4774" i="6"/>
  <c r="H4775" i="6"/>
  <c r="H4776" i="6"/>
  <c r="H4777" i="6"/>
  <c r="H4778" i="6"/>
  <c r="H4779" i="6"/>
  <c r="H4780" i="6"/>
  <c r="H4781" i="6"/>
  <c r="H4782" i="6"/>
  <c r="H4783" i="6"/>
  <c r="H4784" i="6"/>
  <c r="H4785" i="6"/>
  <c r="H4786" i="6"/>
  <c r="H4787" i="6"/>
  <c r="H4788" i="6"/>
  <c r="H4789" i="6"/>
  <c r="H4790" i="6"/>
  <c r="H4791" i="6"/>
  <c r="H4792" i="6"/>
  <c r="H4793" i="6"/>
  <c r="H4794" i="6"/>
  <c r="H4795" i="6"/>
  <c r="H4796" i="6"/>
  <c r="H4797" i="6"/>
  <c r="H4798" i="6"/>
  <c r="H4799" i="6"/>
  <c r="H4800" i="6"/>
  <c r="H4801" i="6"/>
  <c r="H4802" i="6"/>
  <c r="H4803" i="6"/>
  <c r="H4804" i="6"/>
  <c r="H4805" i="6"/>
  <c r="H4806" i="6"/>
  <c r="H4807" i="6"/>
  <c r="H4808" i="6"/>
  <c r="H4809" i="6"/>
  <c r="H4810" i="6"/>
  <c r="H4811" i="6"/>
  <c r="H4812" i="6"/>
  <c r="H4813" i="6"/>
  <c r="H4814" i="6"/>
  <c r="H4815" i="6"/>
  <c r="H4816" i="6"/>
  <c r="H4817" i="6"/>
  <c r="H4818" i="6"/>
  <c r="H4819" i="6"/>
  <c r="H4820" i="6"/>
  <c r="H4821" i="6"/>
  <c r="H4822" i="6"/>
  <c r="H4823" i="6"/>
  <c r="H4824" i="6"/>
  <c r="H4825" i="6"/>
  <c r="H4826" i="6"/>
  <c r="H4827" i="6"/>
  <c r="H4828" i="6"/>
  <c r="H4829" i="6"/>
  <c r="H4830" i="6"/>
  <c r="H4831" i="6"/>
  <c r="H4832" i="6"/>
  <c r="H4833" i="6"/>
  <c r="H4834" i="6"/>
  <c r="H4835" i="6"/>
  <c r="H4836" i="6"/>
  <c r="H4837" i="6"/>
  <c r="H4838" i="6"/>
  <c r="H4839" i="6"/>
  <c r="H4840" i="6"/>
  <c r="H4841" i="6"/>
  <c r="H4842" i="6"/>
  <c r="H4843" i="6"/>
  <c r="H4844" i="6"/>
  <c r="H4845" i="6"/>
  <c r="H4846" i="6"/>
  <c r="H4847" i="6"/>
  <c r="H4848" i="6"/>
  <c r="H4849" i="6"/>
  <c r="H4850" i="6"/>
  <c r="H4851" i="6"/>
  <c r="H4852" i="6"/>
  <c r="H4853" i="6"/>
  <c r="H4854" i="6"/>
  <c r="H4855" i="6"/>
  <c r="H4856" i="6"/>
  <c r="H4857" i="6"/>
  <c r="H4858" i="6"/>
  <c r="H4859" i="6"/>
  <c r="H4860" i="6"/>
  <c r="H4861" i="6"/>
  <c r="H4862" i="6"/>
  <c r="H4863" i="6"/>
  <c r="H4864" i="6"/>
  <c r="H4865" i="6"/>
  <c r="H4866" i="6"/>
  <c r="H4867" i="6"/>
  <c r="H4868" i="6"/>
  <c r="H4869" i="6"/>
  <c r="H4870" i="6"/>
  <c r="H4871" i="6"/>
  <c r="H4872" i="6"/>
  <c r="H4873" i="6"/>
  <c r="H4874" i="6"/>
  <c r="H4875" i="6"/>
  <c r="H4876" i="6"/>
  <c r="H4877" i="6"/>
  <c r="H4878" i="6"/>
  <c r="H4879" i="6"/>
  <c r="H4880" i="6"/>
  <c r="H4881" i="6"/>
  <c r="H4882" i="6"/>
  <c r="H4883" i="6"/>
  <c r="H4884" i="6"/>
  <c r="H4885" i="6"/>
  <c r="H4886" i="6"/>
  <c r="H4887" i="6"/>
  <c r="H4888" i="6"/>
  <c r="H4889" i="6"/>
  <c r="H4890" i="6"/>
  <c r="H4891" i="6"/>
  <c r="H4892" i="6"/>
  <c r="H4893" i="6"/>
  <c r="H4894" i="6"/>
  <c r="H4895" i="6"/>
  <c r="H4896" i="6"/>
  <c r="H4897" i="6"/>
  <c r="H4898" i="6"/>
  <c r="H4899" i="6"/>
  <c r="H4900" i="6"/>
  <c r="H4901" i="6"/>
  <c r="H4902" i="6"/>
  <c r="H4903" i="6"/>
  <c r="H4904" i="6"/>
  <c r="H4905" i="6"/>
  <c r="H4906" i="6"/>
  <c r="H4907" i="6"/>
  <c r="H4908" i="6"/>
  <c r="H4909" i="6"/>
  <c r="H4910" i="6"/>
  <c r="H4911" i="6"/>
  <c r="H4912" i="6"/>
  <c r="H4913" i="6"/>
  <c r="H4914" i="6"/>
  <c r="H4915" i="6"/>
  <c r="H4916" i="6"/>
  <c r="H4917" i="6"/>
  <c r="H4918" i="6"/>
  <c r="H4919" i="6"/>
  <c r="H4920" i="6"/>
  <c r="H4921" i="6"/>
  <c r="H4922" i="6"/>
  <c r="H4923" i="6"/>
  <c r="H4924" i="6"/>
  <c r="H4925" i="6"/>
  <c r="H4926" i="6"/>
  <c r="H4927" i="6"/>
  <c r="H4928" i="6"/>
  <c r="H4929" i="6"/>
  <c r="H4930" i="6"/>
  <c r="H4931" i="6"/>
  <c r="H4932" i="6"/>
  <c r="H4933" i="6"/>
  <c r="H4934" i="6"/>
  <c r="H4935" i="6"/>
  <c r="H4936" i="6"/>
  <c r="H4937" i="6"/>
  <c r="H4938" i="6"/>
  <c r="H4939" i="6"/>
  <c r="H4940" i="6"/>
  <c r="H4941" i="6"/>
  <c r="H4942" i="6"/>
  <c r="H4943" i="6"/>
  <c r="H4944" i="6"/>
  <c r="H4945" i="6"/>
  <c r="H4946" i="6"/>
  <c r="H4947" i="6"/>
  <c r="H4948" i="6"/>
  <c r="H4949" i="6"/>
  <c r="H4950" i="6"/>
  <c r="H4951" i="6"/>
  <c r="H4952" i="6"/>
  <c r="H4953" i="6"/>
  <c r="H4954" i="6"/>
  <c r="H4955" i="6"/>
  <c r="H4956" i="6"/>
  <c r="H4957" i="6"/>
  <c r="H4958" i="6"/>
  <c r="H4959" i="6"/>
  <c r="H4960" i="6"/>
  <c r="H4961" i="6"/>
  <c r="H4962" i="6"/>
  <c r="H4963" i="6"/>
  <c r="H4964" i="6"/>
  <c r="H4965" i="6"/>
  <c r="H4966" i="6"/>
  <c r="H4967" i="6"/>
  <c r="H4968" i="6"/>
  <c r="H4969" i="6"/>
  <c r="H4970" i="6"/>
  <c r="H4971" i="6"/>
  <c r="H4972" i="6"/>
  <c r="H4973" i="6"/>
  <c r="H4974" i="6"/>
  <c r="H4975" i="6"/>
  <c r="H4976" i="6"/>
  <c r="H4977" i="6"/>
  <c r="H4978" i="6"/>
  <c r="H4979" i="6"/>
  <c r="H4980" i="6"/>
  <c r="H4981" i="6"/>
  <c r="H4982" i="6"/>
  <c r="H4983" i="6"/>
  <c r="H4984" i="6"/>
  <c r="H4985" i="6"/>
  <c r="H4986" i="6"/>
  <c r="H4987" i="6"/>
  <c r="H4988" i="6"/>
  <c r="H4989" i="6"/>
  <c r="H4990" i="6"/>
  <c r="H4991" i="6"/>
  <c r="H4992" i="6"/>
  <c r="H4993" i="6"/>
  <c r="H4994" i="6"/>
  <c r="H4995" i="6"/>
  <c r="H4996" i="6"/>
  <c r="H4997" i="6"/>
  <c r="H4998" i="6"/>
  <c r="H4999" i="6"/>
  <c r="H5000" i="6"/>
  <c r="H5001" i="6"/>
  <c r="C2" i="6"/>
  <c r="C3" i="6"/>
  <c r="E3" i="6" s="1"/>
  <c r="F3" i="6" s="1"/>
  <c r="C4" i="6"/>
  <c r="E4" i="6" s="1"/>
  <c r="F4" i="6" s="1"/>
  <c r="C5" i="6"/>
  <c r="E5" i="6" s="1"/>
  <c r="F5" i="6" s="1"/>
  <c r="C6" i="6"/>
  <c r="E6" i="6" s="1"/>
  <c r="F6" i="6" s="1"/>
  <c r="C7" i="6"/>
  <c r="E7" i="6" s="1"/>
  <c r="F7" i="6" s="1"/>
  <c r="C8" i="6"/>
  <c r="E8" i="6" s="1"/>
  <c r="F8" i="6" s="1"/>
  <c r="C9" i="6"/>
  <c r="E9" i="6" s="1"/>
  <c r="F9" i="6" s="1"/>
  <c r="C10" i="6"/>
  <c r="E10" i="6" s="1"/>
  <c r="F10" i="6" s="1"/>
  <c r="C11" i="6"/>
  <c r="E11" i="6" s="1"/>
  <c r="F11" i="6" s="1"/>
  <c r="C12" i="6"/>
  <c r="E12" i="6" s="1"/>
  <c r="F12" i="6" s="1"/>
  <c r="C13" i="6"/>
  <c r="E13" i="6" s="1"/>
  <c r="F13" i="6" s="1"/>
  <c r="C14" i="6"/>
  <c r="E14" i="6" s="1"/>
  <c r="F14" i="6" s="1"/>
  <c r="C15" i="6"/>
  <c r="E15" i="6" s="1"/>
  <c r="F15" i="6" s="1"/>
  <c r="C16" i="6"/>
  <c r="E16" i="6" s="1"/>
  <c r="F16" i="6" s="1"/>
  <c r="C17" i="6"/>
  <c r="E17" i="6" s="1"/>
  <c r="F17" i="6" s="1"/>
  <c r="C18" i="6"/>
  <c r="E18" i="6" s="1"/>
  <c r="F18" i="6" s="1"/>
  <c r="C19" i="6"/>
  <c r="E19" i="6" s="1"/>
  <c r="F19" i="6" s="1"/>
  <c r="C20" i="6"/>
  <c r="E20" i="6" s="1"/>
  <c r="F20" i="6" s="1"/>
  <c r="C21" i="6"/>
  <c r="E21" i="6" s="1"/>
  <c r="F21" i="6" s="1"/>
  <c r="C22" i="6"/>
  <c r="E22" i="6" s="1"/>
  <c r="F22" i="6" s="1"/>
  <c r="C23" i="6"/>
  <c r="E23" i="6" s="1"/>
  <c r="F23" i="6" s="1"/>
  <c r="C24" i="6"/>
  <c r="E24" i="6" s="1"/>
  <c r="F24" i="6" s="1"/>
  <c r="C25" i="6"/>
  <c r="E25" i="6" s="1"/>
  <c r="F25" i="6" s="1"/>
  <c r="C26" i="6"/>
  <c r="E26" i="6" s="1"/>
  <c r="F26" i="6" s="1"/>
  <c r="C27" i="6"/>
  <c r="E27" i="6" s="1"/>
  <c r="F27" i="6" s="1"/>
  <c r="C28" i="6"/>
  <c r="E28" i="6" s="1"/>
  <c r="F28" i="6" s="1"/>
  <c r="C29" i="6"/>
  <c r="E29" i="6" s="1"/>
  <c r="F29" i="6" s="1"/>
  <c r="C30" i="6"/>
  <c r="E30" i="6" s="1"/>
  <c r="F30" i="6" s="1"/>
  <c r="C31" i="6"/>
  <c r="E31" i="6" s="1"/>
  <c r="F31" i="6" s="1"/>
  <c r="C32" i="6"/>
  <c r="E32" i="6" s="1"/>
  <c r="F32" i="6" s="1"/>
  <c r="C33" i="6"/>
  <c r="E33" i="6" s="1"/>
  <c r="F33" i="6" s="1"/>
  <c r="C34" i="6"/>
  <c r="E34" i="6" s="1"/>
  <c r="F34" i="6" s="1"/>
  <c r="C35" i="6"/>
  <c r="E35" i="6" s="1"/>
  <c r="F35" i="6" s="1"/>
  <c r="C36" i="6"/>
  <c r="E36" i="6" s="1"/>
  <c r="F36" i="6" s="1"/>
  <c r="C37" i="6"/>
  <c r="E37" i="6" s="1"/>
  <c r="F37" i="6" s="1"/>
  <c r="C38" i="6"/>
  <c r="E38" i="6" s="1"/>
  <c r="F38" i="6" s="1"/>
  <c r="C39" i="6"/>
  <c r="E39" i="6" s="1"/>
  <c r="F39" i="6" s="1"/>
  <c r="C40" i="6"/>
  <c r="E40" i="6" s="1"/>
  <c r="F40" i="6" s="1"/>
  <c r="C41" i="6"/>
  <c r="E41" i="6" s="1"/>
  <c r="F41" i="6" s="1"/>
  <c r="C42" i="6"/>
  <c r="E42" i="6" s="1"/>
  <c r="F42" i="6" s="1"/>
  <c r="C43" i="6"/>
  <c r="E43" i="6" s="1"/>
  <c r="F43" i="6" s="1"/>
  <c r="C44" i="6"/>
  <c r="E44" i="6" s="1"/>
  <c r="F44" i="6" s="1"/>
  <c r="C45" i="6"/>
  <c r="E45" i="6" s="1"/>
  <c r="F45" i="6" s="1"/>
  <c r="C46" i="6"/>
  <c r="E46" i="6" s="1"/>
  <c r="F46" i="6" s="1"/>
  <c r="C47" i="6"/>
  <c r="E47" i="6" s="1"/>
  <c r="F47" i="6" s="1"/>
  <c r="C48" i="6"/>
  <c r="E48" i="6" s="1"/>
  <c r="F48" i="6" s="1"/>
  <c r="C49" i="6"/>
  <c r="E49" i="6" s="1"/>
  <c r="F49" i="6" s="1"/>
  <c r="C50" i="6"/>
  <c r="E50" i="6" s="1"/>
  <c r="F50" i="6" s="1"/>
  <c r="C51" i="6"/>
  <c r="E51" i="6" s="1"/>
  <c r="F51" i="6" s="1"/>
  <c r="C52" i="6"/>
  <c r="E52" i="6" s="1"/>
  <c r="F52" i="6" s="1"/>
  <c r="C53" i="6"/>
  <c r="E53" i="6" s="1"/>
  <c r="F53" i="6" s="1"/>
  <c r="C54" i="6"/>
  <c r="E54" i="6" s="1"/>
  <c r="F54" i="6" s="1"/>
  <c r="C55" i="6"/>
  <c r="E55" i="6" s="1"/>
  <c r="F55" i="6" s="1"/>
  <c r="C56" i="6"/>
  <c r="E56" i="6" s="1"/>
  <c r="F56" i="6" s="1"/>
  <c r="C57" i="6"/>
  <c r="E57" i="6" s="1"/>
  <c r="F57" i="6" s="1"/>
  <c r="C58" i="6"/>
  <c r="E58" i="6" s="1"/>
  <c r="F58" i="6" s="1"/>
  <c r="C59" i="6"/>
  <c r="E59" i="6" s="1"/>
  <c r="F59" i="6" s="1"/>
  <c r="C60" i="6"/>
  <c r="E60" i="6" s="1"/>
  <c r="F60" i="6" s="1"/>
  <c r="C61" i="6"/>
  <c r="E61" i="6" s="1"/>
  <c r="F61" i="6" s="1"/>
  <c r="C62" i="6"/>
  <c r="E62" i="6" s="1"/>
  <c r="F62" i="6" s="1"/>
  <c r="C63" i="6"/>
  <c r="E63" i="6" s="1"/>
  <c r="F63" i="6" s="1"/>
  <c r="C64" i="6"/>
  <c r="E64" i="6" s="1"/>
  <c r="F64" i="6" s="1"/>
  <c r="C65" i="6"/>
  <c r="E65" i="6" s="1"/>
  <c r="F65" i="6" s="1"/>
  <c r="C66" i="6"/>
  <c r="E66" i="6" s="1"/>
  <c r="F66" i="6" s="1"/>
  <c r="C67" i="6"/>
  <c r="E67" i="6" s="1"/>
  <c r="F67" i="6" s="1"/>
  <c r="C68" i="6"/>
  <c r="E68" i="6" s="1"/>
  <c r="F68" i="6" s="1"/>
  <c r="C69" i="6"/>
  <c r="E69" i="6" s="1"/>
  <c r="F69" i="6" s="1"/>
  <c r="C70" i="6"/>
  <c r="E70" i="6" s="1"/>
  <c r="F70" i="6" s="1"/>
  <c r="C71" i="6"/>
  <c r="E71" i="6" s="1"/>
  <c r="F71" i="6" s="1"/>
  <c r="C72" i="6"/>
  <c r="E72" i="6" s="1"/>
  <c r="F72" i="6" s="1"/>
  <c r="C73" i="6"/>
  <c r="E73" i="6" s="1"/>
  <c r="F73" i="6" s="1"/>
  <c r="C74" i="6"/>
  <c r="E74" i="6" s="1"/>
  <c r="F74" i="6" s="1"/>
  <c r="C75" i="6"/>
  <c r="E75" i="6" s="1"/>
  <c r="F75" i="6" s="1"/>
  <c r="C76" i="6"/>
  <c r="E76" i="6" s="1"/>
  <c r="F76" i="6" s="1"/>
  <c r="C77" i="6"/>
  <c r="E77" i="6" s="1"/>
  <c r="F77" i="6" s="1"/>
  <c r="C78" i="6"/>
  <c r="E78" i="6" s="1"/>
  <c r="F78" i="6" s="1"/>
  <c r="C79" i="6"/>
  <c r="E79" i="6" s="1"/>
  <c r="F79" i="6" s="1"/>
  <c r="C80" i="6"/>
  <c r="E80" i="6" s="1"/>
  <c r="F80" i="6" s="1"/>
  <c r="C81" i="6"/>
  <c r="E81" i="6" s="1"/>
  <c r="F81" i="6" s="1"/>
  <c r="C82" i="6"/>
  <c r="E82" i="6" s="1"/>
  <c r="F82" i="6" s="1"/>
  <c r="C83" i="6"/>
  <c r="E83" i="6" s="1"/>
  <c r="F83" i="6" s="1"/>
  <c r="C84" i="6"/>
  <c r="E84" i="6" s="1"/>
  <c r="F84" i="6" s="1"/>
  <c r="C85" i="6"/>
  <c r="E85" i="6" s="1"/>
  <c r="F85" i="6" s="1"/>
  <c r="C86" i="6"/>
  <c r="E86" i="6" s="1"/>
  <c r="F86" i="6" s="1"/>
  <c r="C87" i="6"/>
  <c r="E87" i="6" s="1"/>
  <c r="F87" i="6" s="1"/>
  <c r="C88" i="6"/>
  <c r="E88" i="6" s="1"/>
  <c r="F88" i="6" s="1"/>
  <c r="C89" i="6"/>
  <c r="E89" i="6" s="1"/>
  <c r="F89" i="6" s="1"/>
  <c r="C90" i="6"/>
  <c r="E90" i="6" s="1"/>
  <c r="F90" i="6" s="1"/>
  <c r="C91" i="6"/>
  <c r="E91" i="6" s="1"/>
  <c r="F91" i="6" s="1"/>
  <c r="C92" i="6"/>
  <c r="E92" i="6" s="1"/>
  <c r="F92" i="6" s="1"/>
  <c r="C93" i="6"/>
  <c r="E93" i="6" s="1"/>
  <c r="F93" i="6" s="1"/>
  <c r="C94" i="6"/>
  <c r="E94" i="6" s="1"/>
  <c r="F94" i="6" s="1"/>
  <c r="C95" i="6"/>
  <c r="E95" i="6" s="1"/>
  <c r="F95" i="6" s="1"/>
  <c r="C96" i="6"/>
  <c r="E96" i="6" s="1"/>
  <c r="F96" i="6" s="1"/>
  <c r="C97" i="6"/>
  <c r="E97" i="6" s="1"/>
  <c r="F97" i="6" s="1"/>
  <c r="C98" i="6"/>
  <c r="E98" i="6" s="1"/>
  <c r="F98" i="6" s="1"/>
  <c r="C99" i="6"/>
  <c r="E99" i="6" s="1"/>
  <c r="F99" i="6" s="1"/>
  <c r="C100" i="6"/>
  <c r="E100" i="6" s="1"/>
  <c r="F100" i="6" s="1"/>
  <c r="C101" i="6"/>
  <c r="E101" i="6" s="1"/>
  <c r="F101" i="6" s="1"/>
  <c r="C102" i="6"/>
  <c r="E102" i="6" s="1"/>
  <c r="F102" i="6" s="1"/>
  <c r="C103" i="6"/>
  <c r="E103" i="6" s="1"/>
  <c r="F103" i="6" s="1"/>
  <c r="C104" i="6"/>
  <c r="E104" i="6" s="1"/>
  <c r="F104" i="6" s="1"/>
  <c r="C105" i="6"/>
  <c r="E105" i="6" s="1"/>
  <c r="F105" i="6" s="1"/>
  <c r="C106" i="6"/>
  <c r="E106" i="6" s="1"/>
  <c r="F106" i="6" s="1"/>
  <c r="C107" i="6"/>
  <c r="E107" i="6" s="1"/>
  <c r="F107" i="6" s="1"/>
  <c r="C108" i="6"/>
  <c r="E108" i="6" s="1"/>
  <c r="F108" i="6" s="1"/>
  <c r="C109" i="6"/>
  <c r="E109" i="6" s="1"/>
  <c r="F109" i="6" s="1"/>
  <c r="C110" i="6"/>
  <c r="E110" i="6" s="1"/>
  <c r="F110" i="6" s="1"/>
  <c r="C111" i="6"/>
  <c r="E111" i="6" s="1"/>
  <c r="F111" i="6" s="1"/>
  <c r="C112" i="6"/>
  <c r="E112" i="6" s="1"/>
  <c r="F112" i="6" s="1"/>
  <c r="C113" i="6"/>
  <c r="E113" i="6" s="1"/>
  <c r="F113" i="6" s="1"/>
  <c r="C114" i="6"/>
  <c r="E114" i="6" s="1"/>
  <c r="F114" i="6" s="1"/>
  <c r="C115" i="6"/>
  <c r="E115" i="6" s="1"/>
  <c r="F115" i="6" s="1"/>
  <c r="C116" i="6"/>
  <c r="E116" i="6" s="1"/>
  <c r="F116" i="6" s="1"/>
  <c r="C117" i="6"/>
  <c r="E117" i="6" s="1"/>
  <c r="F117" i="6" s="1"/>
  <c r="C118" i="6"/>
  <c r="E118" i="6" s="1"/>
  <c r="F118" i="6" s="1"/>
  <c r="C119" i="6"/>
  <c r="E119" i="6" s="1"/>
  <c r="F119" i="6" s="1"/>
  <c r="C120" i="6"/>
  <c r="E120" i="6" s="1"/>
  <c r="F120" i="6" s="1"/>
  <c r="C121" i="6"/>
  <c r="E121" i="6" s="1"/>
  <c r="F121" i="6" s="1"/>
  <c r="C122" i="6"/>
  <c r="E122" i="6" s="1"/>
  <c r="F122" i="6" s="1"/>
  <c r="C123" i="6"/>
  <c r="E123" i="6" s="1"/>
  <c r="F123" i="6" s="1"/>
  <c r="C124" i="6"/>
  <c r="E124" i="6" s="1"/>
  <c r="F124" i="6" s="1"/>
  <c r="C125" i="6"/>
  <c r="E125" i="6" s="1"/>
  <c r="F125" i="6" s="1"/>
  <c r="C126" i="6"/>
  <c r="E126" i="6" s="1"/>
  <c r="F126" i="6" s="1"/>
  <c r="C127" i="6"/>
  <c r="E127" i="6" s="1"/>
  <c r="F127" i="6" s="1"/>
  <c r="C128" i="6"/>
  <c r="E128" i="6" s="1"/>
  <c r="F128" i="6" s="1"/>
  <c r="C129" i="6"/>
  <c r="E129" i="6" s="1"/>
  <c r="F129" i="6" s="1"/>
  <c r="C130" i="6"/>
  <c r="E130" i="6" s="1"/>
  <c r="F130" i="6" s="1"/>
  <c r="C131" i="6"/>
  <c r="E131" i="6" s="1"/>
  <c r="F131" i="6" s="1"/>
  <c r="C132" i="6"/>
  <c r="E132" i="6" s="1"/>
  <c r="F132" i="6" s="1"/>
  <c r="C133" i="6"/>
  <c r="E133" i="6" s="1"/>
  <c r="F133" i="6" s="1"/>
  <c r="C134" i="6"/>
  <c r="E134" i="6" s="1"/>
  <c r="F134" i="6" s="1"/>
  <c r="C135" i="6"/>
  <c r="E135" i="6" s="1"/>
  <c r="F135" i="6" s="1"/>
  <c r="C136" i="6"/>
  <c r="E136" i="6" s="1"/>
  <c r="F136" i="6" s="1"/>
  <c r="C137" i="6"/>
  <c r="E137" i="6" s="1"/>
  <c r="F137" i="6" s="1"/>
  <c r="C138" i="6"/>
  <c r="E138" i="6" s="1"/>
  <c r="F138" i="6" s="1"/>
  <c r="C139" i="6"/>
  <c r="E139" i="6" s="1"/>
  <c r="F139" i="6" s="1"/>
  <c r="C140" i="6"/>
  <c r="E140" i="6" s="1"/>
  <c r="F140" i="6" s="1"/>
  <c r="C141" i="6"/>
  <c r="E141" i="6" s="1"/>
  <c r="F141" i="6" s="1"/>
  <c r="C142" i="6"/>
  <c r="E142" i="6" s="1"/>
  <c r="F142" i="6" s="1"/>
  <c r="C143" i="6"/>
  <c r="E143" i="6" s="1"/>
  <c r="F143" i="6" s="1"/>
  <c r="C144" i="6"/>
  <c r="E144" i="6" s="1"/>
  <c r="F144" i="6" s="1"/>
  <c r="C145" i="6"/>
  <c r="E145" i="6" s="1"/>
  <c r="F145" i="6" s="1"/>
  <c r="C146" i="6"/>
  <c r="E146" i="6" s="1"/>
  <c r="F146" i="6" s="1"/>
  <c r="C147" i="6"/>
  <c r="E147" i="6" s="1"/>
  <c r="F147" i="6" s="1"/>
  <c r="C148" i="6"/>
  <c r="E148" i="6" s="1"/>
  <c r="F148" i="6" s="1"/>
  <c r="C149" i="6"/>
  <c r="E149" i="6" s="1"/>
  <c r="F149" i="6" s="1"/>
  <c r="C150" i="6"/>
  <c r="E150" i="6" s="1"/>
  <c r="F150" i="6" s="1"/>
  <c r="C151" i="6"/>
  <c r="E151" i="6" s="1"/>
  <c r="F151" i="6" s="1"/>
  <c r="C152" i="6"/>
  <c r="E152" i="6" s="1"/>
  <c r="F152" i="6" s="1"/>
  <c r="C153" i="6"/>
  <c r="E153" i="6" s="1"/>
  <c r="F153" i="6" s="1"/>
  <c r="C154" i="6"/>
  <c r="E154" i="6" s="1"/>
  <c r="F154" i="6" s="1"/>
  <c r="C155" i="6"/>
  <c r="E155" i="6" s="1"/>
  <c r="F155" i="6" s="1"/>
  <c r="C156" i="6"/>
  <c r="E156" i="6" s="1"/>
  <c r="F156" i="6" s="1"/>
  <c r="C157" i="6"/>
  <c r="E157" i="6" s="1"/>
  <c r="F157" i="6" s="1"/>
  <c r="C158" i="6"/>
  <c r="E158" i="6" s="1"/>
  <c r="F158" i="6" s="1"/>
  <c r="C159" i="6"/>
  <c r="E159" i="6" s="1"/>
  <c r="F159" i="6" s="1"/>
  <c r="C160" i="6"/>
  <c r="E160" i="6" s="1"/>
  <c r="F160" i="6" s="1"/>
  <c r="C161" i="6"/>
  <c r="E161" i="6" s="1"/>
  <c r="F161" i="6" s="1"/>
  <c r="C162" i="6"/>
  <c r="E162" i="6" s="1"/>
  <c r="F162" i="6" s="1"/>
  <c r="C163" i="6"/>
  <c r="E163" i="6" s="1"/>
  <c r="F163" i="6" s="1"/>
  <c r="C164" i="6"/>
  <c r="E164" i="6" s="1"/>
  <c r="F164" i="6" s="1"/>
  <c r="C165" i="6"/>
  <c r="E165" i="6" s="1"/>
  <c r="F165" i="6" s="1"/>
  <c r="C166" i="6"/>
  <c r="E166" i="6" s="1"/>
  <c r="F166" i="6" s="1"/>
  <c r="C167" i="6"/>
  <c r="E167" i="6" s="1"/>
  <c r="F167" i="6" s="1"/>
  <c r="C168" i="6"/>
  <c r="E168" i="6" s="1"/>
  <c r="F168" i="6" s="1"/>
  <c r="C169" i="6"/>
  <c r="E169" i="6" s="1"/>
  <c r="F169" i="6" s="1"/>
  <c r="C170" i="6"/>
  <c r="E170" i="6" s="1"/>
  <c r="F170" i="6" s="1"/>
  <c r="C171" i="6"/>
  <c r="E171" i="6" s="1"/>
  <c r="F171" i="6" s="1"/>
  <c r="C172" i="6"/>
  <c r="E172" i="6" s="1"/>
  <c r="F172" i="6" s="1"/>
  <c r="C173" i="6"/>
  <c r="E173" i="6" s="1"/>
  <c r="F173" i="6" s="1"/>
  <c r="C174" i="6"/>
  <c r="E174" i="6" s="1"/>
  <c r="F174" i="6" s="1"/>
  <c r="C175" i="6"/>
  <c r="E175" i="6" s="1"/>
  <c r="F175" i="6" s="1"/>
  <c r="C176" i="6"/>
  <c r="E176" i="6" s="1"/>
  <c r="F176" i="6" s="1"/>
  <c r="C177" i="6"/>
  <c r="E177" i="6" s="1"/>
  <c r="F177" i="6" s="1"/>
  <c r="C178" i="6"/>
  <c r="E178" i="6" s="1"/>
  <c r="F178" i="6" s="1"/>
  <c r="C179" i="6"/>
  <c r="E179" i="6" s="1"/>
  <c r="F179" i="6" s="1"/>
  <c r="C180" i="6"/>
  <c r="E180" i="6" s="1"/>
  <c r="F180" i="6" s="1"/>
  <c r="C181" i="6"/>
  <c r="E181" i="6" s="1"/>
  <c r="F181" i="6" s="1"/>
  <c r="C182" i="6"/>
  <c r="E182" i="6" s="1"/>
  <c r="F182" i="6" s="1"/>
  <c r="C183" i="6"/>
  <c r="E183" i="6" s="1"/>
  <c r="F183" i="6" s="1"/>
  <c r="C184" i="6"/>
  <c r="E184" i="6" s="1"/>
  <c r="F184" i="6" s="1"/>
  <c r="C185" i="6"/>
  <c r="E185" i="6" s="1"/>
  <c r="F185" i="6" s="1"/>
  <c r="C186" i="6"/>
  <c r="E186" i="6" s="1"/>
  <c r="F186" i="6" s="1"/>
  <c r="C187" i="6"/>
  <c r="E187" i="6" s="1"/>
  <c r="F187" i="6" s="1"/>
  <c r="C188" i="6"/>
  <c r="E188" i="6" s="1"/>
  <c r="F188" i="6" s="1"/>
  <c r="C189" i="6"/>
  <c r="E189" i="6" s="1"/>
  <c r="F189" i="6" s="1"/>
  <c r="C190" i="6"/>
  <c r="E190" i="6" s="1"/>
  <c r="F190" i="6" s="1"/>
  <c r="C191" i="6"/>
  <c r="E191" i="6" s="1"/>
  <c r="F191" i="6" s="1"/>
  <c r="C192" i="6"/>
  <c r="E192" i="6" s="1"/>
  <c r="F192" i="6" s="1"/>
  <c r="C193" i="6"/>
  <c r="E193" i="6" s="1"/>
  <c r="F193" i="6" s="1"/>
  <c r="C194" i="6"/>
  <c r="E194" i="6" s="1"/>
  <c r="F194" i="6" s="1"/>
  <c r="C195" i="6"/>
  <c r="E195" i="6" s="1"/>
  <c r="F195" i="6" s="1"/>
  <c r="C196" i="6"/>
  <c r="E196" i="6" s="1"/>
  <c r="F196" i="6" s="1"/>
  <c r="C197" i="6"/>
  <c r="E197" i="6" s="1"/>
  <c r="F197" i="6" s="1"/>
  <c r="C198" i="6"/>
  <c r="E198" i="6" s="1"/>
  <c r="F198" i="6" s="1"/>
  <c r="C199" i="6"/>
  <c r="E199" i="6" s="1"/>
  <c r="F199" i="6" s="1"/>
  <c r="C200" i="6"/>
  <c r="E200" i="6" s="1"/>
  <c r="F200" i="6" s="1"/>
  <c r="C201" i="6"/>
  <c r="E201" i="6" s="1"/>
  <c r="F201" i="6" s="1"/>
  <c r="C202" i="6"/>
  <c r="E202" i="6" s="1"/>
  <c r="F202" i="6" s="1"/>
  <c r="C203" i="6"/>
  <c r="E203" i="6" s="1"/>
  <c r="F203" i="6" s="1"/>
  <c r="C204" i="6"/>
  <c r="E204" i="6" s="1"/>
  <c r="F204" i="6" s="1"/>
  <c r="C205" i="6"/>
  <c r="E205" i="6" s="1"/>
  <c r="F205" i="6" s="1"/>
  <c r="C206" i="6"/>
  <c r="E206" i="6" s="1"/>
  <c r="F206" i="6" s="1"/>
  <c r="C207" i="6"/>
  <c r="E207" i="6" s="1"/>
  <c r="F207" i="6" s="1"/>
  <c r="C208" i="6"/>
  <c r="E208" i="6" s="1"/>
  <c r="F208" i="6" s="1"/>
  <c r="C209" i="6"/>
  <c r="E209" i="6" s="1"/>
  <c r="F209" i="6" s="1"/>
  <c r="C210" i="6"/>
  <c r="E210" i="6" s="1"/>
  <c r="F210" i="6" s="1"/>
  <c r="C211" i="6"/>
  <c r="E211" i="6" s="1"/>
  <c r="F211" i="6" s="1"/>
  <c r="C212" i="6"/>
  <c r="E212" i="6" s="1"/>
  <c r="F212" i="6" s="1"/>
  <c r="C213" i="6"/>
  <c r="E213" i="6" s="1"/>
  <c r="F213" i="6" s="1"/>
  <c r="C214" i="6"/>
  <c r="E214" i="6" s="1"/>
  <c r="F214" i="6" s="1"/>
  <c r="C215" i="6"/>
  <c r="E215" i="6" s="1"/>
  <c r="F215" i="6" s="1"/>
  <c r="C216" i="6"/>
  <c r="E216" i="6" s="1"/>
  <c r="F216" i="6" s="1"/>
  <c r="C217" i="6"/>
  <c r="E217" i="6" s="1"/>
  <c r="F217" i="6" s="1"/>
  <c r="C218" i="6"/>
  <c r="E218" i="6" s="1"/>
  <c r="F218" i="6" s="1"/>
  <c r="C219" i="6"/>
  <c r="E219" i="6" s="1"/>
  <c r="F219" i="6" s="1"/>
  <c r="C220" i="6"/>
  <c r="E220" i="6" s="1"/>
  <c r="F220" i="6" s="1"/>
  <c r="C221" i="6"/>
  <c r="E221" i="6" s="1"/>
  <c r="F221" i="6" s="1"/>
  <c r="C222" i="6"/>
  <c r="E222" i="6" s="1"/>
  <c r="F222" i="6" s="1"/>
  <c r="C223" i="6"/>
  <c r="E223" i="6" s="1"/>
  <c r="F223" i="6" s="1"/>
  <c r="C224" i="6"/>
  <c r="E224" i="6" s="1"/>
  <c r="F224" i="6" s="1"/>
  <c r="C225" i="6"/>
  <c r="E225" i="6" s="1"/>
  <c r="F225" i="6" s="1"/>
  <c r="C226" i="6"/>
  <c r="E226" i="6" s="1"/>
  <c r="F226" i="6" s="1"/>
  <c r="C227" i="6"/>
  <c r="E227" i="6" s="1"/>
  <c r="F227" i="6" s="1"/>
  <c r="C228" i="6"/>
  <c r="E228" i="6" s="1"/>
  <c r="F228" i="6" s="1"/>
  <c r="C229" i="6"/>
  <c r="E229" i="6" s="1"/>
  <c r="F229" i="6" s="1"/>
  <c r="C230" i="6"/>
  <c r="E230" i="6" s="1"/>
  <c r="F230" i="6" s="1"/>
  <c r="C231" i="6"/>
  <c r="E231" i="6" s="1"/>
  <c r="F231" i="6" s="1"/>
  <c r="C232" i="6"/>
  <c r="E232" i="6" s="1"/>
  <c r="F232" i="6" s="1"/>
  <c r="C233" i="6"/>
  <c r="E233" i="6" s="1"/>
  <c r="F233" i="6" s="1"/>
  <c r="C234" i="6"/>
  <c r="E234" i="6" s="1"/>
  <c r="F234" i="6" s="1"/>
  <c r="C235" i="6"/>
  <c r="E235" i="6" s="1"/>
  <c r="F235" i="6" s="1"/>
  <c r="C236" i="6"/>
  <c r="E236" i="6" s="1"/>
  <c r="F236" i="6" s="1"/>
  <c r="C237" i="6"/>
  <c r="E237" i="6" s="1"/>
  <c r="F237" i="6" s="1"/>
  <c r="C238" i="6"/>
  <c r="E238" i="6" s="1"/>
  <c r="F238" i="6" s="1"/>
  <c r="C239" i="6"/>
  <c r="E239" i="6" s="1"/>
  <c r="F239" i="6" s="1"/>
  <c r="C240" i="6"/>
  <c r="E240" i="6" s="1"/>
  <c r="F240" i="6" s="1"/>
  <c r="C241" i="6"/>
  <c r="E241" i="6" s="1"/>
  <c r="F241" i="6" s="1"/>
  <c r="C242" i="6"/>
  <c r="E242" i="6" s="1"/>
  <c r="F242" i="6" s="1"/>
  <c r="C243" i="6"/>
  <c r="E243" i="6" s="1"/>
  <c r="F243" i="6" s="1"/>
  <c r="C244" i="6"/>
  <c r="E244" i="6" s="1"/>
  <c r="F244" i="6" s="1"/>
  <c r="C245" i="6"/>
  <c r="E245" i="6" s="1"/>
  <c r="F245" i="6" s="1"/>
  <c r="C246" i="6"/>
  <c r="E246" i="6" s="1"/>
  <c r="F246" i="6" s="1"/>
  <c r="C247" i="6"/>
  <c r="E247" i="6" s="1"/>
  <c r="F247" i="6" s="1"/>
  <c r="C248" i="6"/>
  <c r="E248" i="6" s="1"/>
  <c r="F248" i="6" s="1"/>
  <c r="C249" i="6"/>
  <c r="E249" i="6" s="1"/>
  <c r="F249" i="6" s="1"/>
  <c r="C250" i="6"/>
  <c r="E250" i="6" s="1"/>
  <c r="F250" i="6" s="1"/>
  <c r="C251" i="6"/>
  <c r="E251" i="6" s="1"/>
  <c r="F251" i="6" s="1"/>
  <c r="C252" i="6"/>
  <c r="E252" i="6" s="1"/>
  <c r="F252" i="6" s="1"/>
  <c r="C253" i="6"/>
  <c r="E253" i="6" s="1"/>
  <c r="F253" i="6" s="1"/>
  <c r="C254" i="6"/>
  <c r="E254" i="6" s="1"/>
  <c r="F254" i="6" s="1"/>
  <c r="C255" i="6"/>
  <c r="E255" i="6" s="1"/>
  <c r="F255" i="6" s="1"/>
  <c r="C256" i="6"/>
  <c r="E256" i="6" s="1"/>
  <c r="F256" i="6" s="1"/>
  <c r="C257" i="6"/>
  <c r="E257" i="6" s="1"/>
  <c r="F257" i="6" s="1"/>
  <c r="C258" i="6"/>
  <c r="E258" i="6" s="1"/>
  <c r="F258" i="6" s="1"/>
  <c r="C259" i="6"/>
  <c r="E259" i="6" s="1"/>
  <c r="F259" i="6" s="1"/>
  <c r="C260" i="6"/>
  <c r="E260" i="6" s="1"/>
  <c r="F260" i="6" s="1"/>
  <c r="C261" i="6"/>
  <c r="E261" i="6" s="1"/>
  <c r="F261" i="6" s="1"/>
  <c r="C262" i="6"/>
  <c r="E262" i="6" s="1"/>
  <c r="F262" i="6" s="1"/>
  <c r="C263" i="6"/>
  <c r="E263" i="6" s="1"/>
  <c r="F263" i="6" s="1"/>
  <c r="C264" i="6"/>
  <c r="E264" i="6" s="1"/>
  <c r="F264" i="6" s="1"/>
  <c r="C265" i="6"/>
  <c r="E265" i="6" s="1"/>
  <c r="F265" i="6" s="1"/>
  <c r="C266" i="6"/>
  <c r="E266" i="6" s="1"/>
  <c r="F266" i="6" s="1"/>
  <c r="C267" i="6"/>
  <c r="E267" i="6" s="1"/>
  <c r="F267" i="6" s="1"/>
  <c r="C268" i="6"/>
  <c r="E268" i="6" s="1"/>
  <c r="F268" i="6" s="1"/>
  <c r="C269" i="6"/>
  <c r="E269" i="6" s="1"/>
  <c r="F269" i="6" s="1"/>
  <c r="C270" i="6"/>
  <c r="E270" i="6" s="1"/>
  <c r="F270" i="6" s="1"/>
  <c r="C271" i="6"/>
  <c r="E271" i="6" s="1"/>
  <c r="F271" i="6" s="1"/>
  <c r="C272" i="6"/>
  <c r="E272" i="6" s="1"/>
  <c r="F272" i="6" s="1"/>
  <c r="C273" i="6"/>
  <c r="E273" i="6" s="1"/>
  <c r="F273" i="6" s="1"/>
  <c r="C274" i="6"/>
  <c r="E274" i="6" s="1"/>
  <c r="F274" i="6" s="1"/>
  <c r="C275" i="6"/>
  <c r="E275" i="6" s="1"/>
  <c r="F275" i="6" s="1"/>
  <c r="C276" i="6"/>
  <c r="E276" i="6" s="1"/>
  <c r="F276" i="6" s="1"/>
  <c r="C277" i="6"/>
  <c r="E277" i="6" s="1"/>
  <c r="F277" i="6" s="1"/>
  <c r="C278" i="6"/>
  <c r="E278" i="6" s="1"/>
  <c r="F278" i="6" s="1"/>
  <c r="C279" i="6"/>
  <c r="E279" i="6" s="1"/>
  <c r="F279" i="6" s="1"/>
  <c r="C280" i="6"/>
  <c r="E280" i="6" s="1"/>
  <c r="F280" i="6" s="1"/>
  <c r="C281" i="6"/>
  <c r="E281" i="6" s="1"/>
  <c r="F281" i="6" s="1"/>
  <c r="C282" i="6"/>
  <c r="E282" i="6" s="1"/>
  <c r="F282" i="6" s="1"/>
  <c r="C283" i="6"/>
  <c r="E283" i="6" s="1"/>
  <c r="F283" i="6" s="1"/>
  <c r="C284" i="6"/>
  <c r="E284" i="6" s="1"/>
  <c r="F284" i="6" s="1"/>
  <c r="C285" i="6"/>
  <c r="E285" i="6" s="1"/>
  <c r="F285" i="6" s="1"/>
  <c r="C286" i="6"/>
  <c r="E286" i="6" s="1"/>
  <c r="F286" i="6" s="1"/>
  <c r="C287" i="6"/>
  <c r="E287" i="6" s="1"/>
  <c r="F287" i="6" s="1"/>
  <c r="C288" i="6"/>
  <c r="E288" i="6" s="1"/>
  <c r="F288" i="6" s="1"/>
  <c r="C289" i="6"/>
  <c r="E289" i="6" s="1"/>
  <c r="F289" i="6" s="1"/>
  <c r="C290" i="6"/>
  <c r="E290" i="6" s="1"/>
  <c r="F290" i="6" s="1"/>
  <c r="C291" i="6"/>
  <c r="E291" i="6" s="1"/>
  <c r="F291" i="6" s="1"/>
  <c r="C292" i="6"/>
  <c r="E292" i="6" s="1"/>
  <c r="F292" i="6" s="1"/>
  <c r="C293" i="6"/>
  <c r="E293" i="6" s="1"/>
  <c r="F293" i="6" s="1"/>
  <c r="C294" i="6"/>
  <c r="E294" i="6" s="1"/>
  <c r="F294" i="6" s="1"/>
  <c r="C295" i="6"/>
  <c r="E295" i="6" s="1"/>
  <c r="F295" i="6" s="1"/>
  <c r="C296" i="6"/>
  <c r="E296" i="6" s="1"/>
  <c r="F296" i="6" s="1"/>
  <c r="C297" i="6"/>
  <c r="E297" i="6" s="1"/>
  <c r="F297" i="6" s="1"/>
  <c r="C298" i="6"/>
  <c r="E298" i="6" s="1"/>
  <c r="F298" i="6" s="1"/>
  <c r="C299" i="6"/>
  <c r="E299" i="6" s="1"/>
  <c r="F299" i="6" s="1"/>
  <c r="C300" i="6"/>
  <c r="E300" i="6" s="1"/>
  <c r="F300" i="6" s="1"/>
  <c r="C301" i="6"/>
  <c r="E301" i="6" s="1"/>
  <c r="F301" i="6" s="1"/>
  <c r="C302" i="6"/>
  <c r="E302" i="6" s="1"/>
  <c r="F302" i="6" s="1"/>
  <c r="C303" i="6"/>
  <c r="E303" i="6" s="1"/>
  <c r="F303" i="6" s="1"/>
  <c r="C304" i="6"/>
  <c r="E304" i="6" s="1"/>
  <c r="F304" i="6" s="1"/>
  <c r="C305" i="6"/>
  <c r="E305" i="6" s="1"/>
  <c r="F305" i="6" s="1"/>
  <c r="C306" i="6"/>
  <c r="E306" i="6" s="1"/>
  <c r="F306" i="6" s="1"/>
  <c r="C307" i="6"/>
  <c r="E307" i="6" s="1"/>
  <c r="F307" i="6" s="1"/>
  <c r="C308" i="6"/>
  <c r="E308" i="6" s="1"/>
  <c r="F308" i="6" s="1"/>
  <c r="C309" i="6"/>
  <c r="E309" i="6" s="1"/>
  <c r="F309" i="6" s="1"/>
  <c r="C310" i="6"/>
  <c r="E310" i="6" s="1"/>
  <c r="F310" i="6" s="1"/>
  <c r="C311" i="6"/>
  <c r="E311" i="6" s="1"/>
  <c r="F311" i="6" s="1"/>
  <c r="C312" i="6"/>
  <c r="E312" i="6" s="1"/>
  <c r="F312" i="6" s="1"/>
  <c r="C313" i="6"/>
  <c r="E313" i="6" s="1"/>
  <c r="F313" i="6" s="1"/>
  <c r="C314" i="6"/>
  <c r="E314" i="6" s="1"/>
  <c r="F314" i="6" s="1"/>
  <c r="C315" i="6"/>
  <c r="E315" i="6" s="1"/>
  <c r="F315" i="6" s="1"/>
  <c r="C316" i="6"/>
  <c r="E316" i="6" s="1"/>
  <c r="F316" i="6" s="1"/>
  <c r="C317" i="6"/>
  <c r="E317" i="6" s="1"/>
  <c r="F317" i="6" s="1"/>
  <c r="C318" i="6"/>
  <c r="E318" i="6" s="1"/>
  <c r="F318" i="6" s="1"/>
  <c r="C319" i="6"/>
  <c r="E319" i="6" s="1"/>
  <c r="F319" i="6" s="1"/>
  <c r="C320" i="6"/>
  <c r="E320" i="6" s="1"/>
  <c r="F320" i="6" s="1"/>
  <c r="C321" i="6"/>
  <c r="E321" i="6" s="1"/>
  <c r="F321" i="6" s="1"/>
  <c r="C322" i="6"/>
  <c r="E322" i="6" s="1"/>
  <c r="F322" i="6" s="1"/>
  <c r="C323" i="6"/>
  <c r="E323" i="6" s="1"/>
  <c r="F323" i="6" s="1"/>
  <c r="C324" i="6"/>
  <c r="E324" i="6" s="1"/>
  <c r="F324" i="6" s="1"/>
  <c r="C325" i="6"/>
  <c r="E325" i="6" s="1"/>
  <c r="F325" i="6" s="1"/>
  <c r="C326" i="6"/>
  <c r="E326" i="6" s="1"/>
  <c r="F326" i="6" s="1"/>
  <c r="C327" i="6"/>
  <c r="E327" i="6" s="1"/>
  <c r="F327" i="6" s="1"/>
  <c r="C328" i="6"/>
  <c r="E328" i="6" s="1"/>
  <c r="F328" i="6" s="1"/>
  <c r="C329" i="6"/>
  <c r="E329" i="6" s="1"/>
  <c r="F329" i="6" s="1"/>
  <c r="C330" i="6"/>
  <c r="E330" i="6" s="1"/>
  <c r="F330" i="6" s="1"/>
  <c r="C331" i="6"/>
  <c r="E331" i="6" s="1"/>
  <c r="F331" i="6" s="1"/>
  <c r="C332" i="6"/>
  <c r="E332" i="6" s="1"/>
  <c r="F332" i="6" s="1"/>
  <c r="C333" i="6"/>
  <c r="E333" i="6" s="1"/>
  <c r="F333" i="6" s="1"/>
  <c r="C334" i="6"/>
  <c r="E334" i="6" s="1"/>
  <c r="F334" i="6" s="1"/>
  <c r="C335" i="6"/>
  <c r="E335" i="6" s="1"/>
  <c r="F335" i="6" s="1"/>
  <c r="C336" i="6"/>
  <c r="E336" i="6" s="1"/>
  <c r="F336" i="6" s="1"/>
  <c r="C337" i="6"/>
  <c r="E337" i="6" s="1"/>
  <c r="F337" i="6" s="1"/>
  <c r="C338" i="6"/>
  <c r="E338" i="6" s="1"/>
  <c r="F338" i="6" s="1"/>
  <c r="C339" i="6"/>
  <c r="E339" i="6" s="1"/>
  <c r="F339" i="6" s="1"/>
  <c r="C340" i="6"/>
  <c r="E340" i="6" s="1"/>
  <c r="F340" i="6" s="1"/>
  <c r="C341" i="6"/>
  <c r="E341" i="6" s="1"/>
  <c r="F341" i="6" s="1"/>
  <c r="C342" i="6"/>
  <c r="E342" i="6" s="1"/>
  <c r="F342" i="6" s="1"/>
  <c r="C343" i="6"/>
  <c r="E343" i="6" s="1"/>
  <c r="F343" i="6" s="1"/>
  <c r="C344" i="6"/>
  <c r="E344" i="6" s="1"/>
  <c r="F344" i="6" s="1"/>
  <c r="C345" i="6"/>
  <c r="E345" i="6" s="1"/>
  <c r="F345" i="6" s="1"/>
  <c r="C346" i="6"/>
  <c r="E346" i="6" s="1"/>
  <c r="F346" i="6" s="1"/>
  <c r="C347" i="6"/>
  <c r="E347" i="6" s="1"/>
  <c r="F347" i="6" s="1"/>
  <c r="C348" i="6"/>
  <c r="E348" i="6" s="1"/>
  <c r="F348" i="6" s="1"/>
  <c r="C349" i="6"/>
  <c r="E349" i="6" s="1"/>
  <c r="F349" i="6" s="1"/>
  <c r="C350" i="6"/>
  <c r="E350" i="6" s="1"/>
  <c r="F350" i="6" s="1"/>
  <c r="C351" i="6"/>
  <c r="E351" i="6" s="1"/>
  <c r="F351" i="6" s="1"/>
  <c r="C352" i="6"/>
  <c r="E352" i="6" s="1"/>
  <c r="F352" i="6" s="1"/>
  <c r="C353" i="6"/>
  <c r="E353" i="6" s="1"/>
  <c r="F353" i="6" s="1"/>
  <c r="C354" i="6"/>
  <c r="E354" i="6" s="1"/>
  <c r="F354" i="6" s="1"/>
  <c r="C355" i="6"/>
  <c r="E355" i="6" s="1"/>
  <c r="F355" i="6" s="1"/>
  <c r="C356" i="6"/>
  <c r="E356" i="6" s="1"/>
  <c r="F356" i="6" s="1"/>
  <c r="C357" i="6"/>
  <c r="E357" i="6" s="1"/>
  <c r="F357" i="6" s="1"/>
  <c r="C358" i="6"/>
  <c r="E358" i="6" s="1"/>
  <c r="F358" i="6" s="1"/>
  <c r="C359" i="6"/>
  <c r="E359" i="6" s="1"/>
  <c r="F359" i="6" s="1"/>
  <c r="C360" i="6"/>
  <c r="E360" i="6" s="1"/>
  <c r="F360" i="6" s="1"/>
  <c r="C361" i="6"/>
  <c r="E361" i="6" s="1"/>
  <c r="F361" i="6" s="1"/>
  <c r="C362" i="6"/>
  <c r="E362" i="6" s="1"/>
  <c r="F362" i="6" s="1"/>
  <c r="C363" i="6"/>
  <c r="E363" i="6" s="1"/>
  <c r="F363" i="6" s="1"/>
  <c r="C364" i="6"/>
  <c r="E364" i="6" s="1"/>
  <c r="F364" i="6" s="1"/>
  <c r="C365" i="6"/>
  <c r="E365" i="6" s="1"/>
  <c r="F365" i="6" s="1"/>
  <c r="C366" i="6"/>
  <c r="E366" i="6" s="1"/>
  <c r="F366" i="6" s="1"/>
  <c r="C367" i="6"/>
  <c r="E367" i="6" s="1"/>
  <c r="F367" i="6" s="1"/>
  <c r="C368" i="6"/>
  <c r="E368" i="6" s="1"/>
  <c r="F368" i="6" s="1"/>
  <c r="C369" i="6"/>
  <c r="E369" i="6" s="1"/>
  <c r="F369" i="6" s="1"/>
  <c r="C370" i="6"/>
  <c r="E370" i="6" s="1"/>
  <c r="F370" i="6" s="1"/>
  <c r="C371" i="6"/>
  <c r="E371" i="6" s="1"/>
  <c r="F371" i="6" s="1"/>
  <c r="C372" i="6"/>
  <c r="E372" i="6" s="1"/>
  <c r="F372" i="6" s="1"/>
  <c r="C373" i="6"/>
  <c r="E373" i="6" s="1"/>
  <c r="F373" i="6" s="1"/>
  <c r="C374" i="6"/>
  <c r="E374" i="6" s="1"/>
  <c r="F374" i="6" s="1"/>
  <c r="C375" i="6"/>
  <c r="E375" i="6" s="1"/>
  <c r="F375" i="6" s="1"/>
  <c r="C376" i="6"/>
  <c r="E376" i="6" s="1"/>
  <c r="F376" i="6" s="1"/>
  <c r="C377" i="6"/>
  <c r="E377" i="6" s="1"/>
  <c r="F377" i="6" s="1"/>
  <c r="C378" i="6"/>
  <c r="E378" i="6" s="1"/>
  <c r="F378" i="6" s="1"/>
  <c r="C379" i="6"/>
  <c r="E379" i="6" s="1"/>
  <c r="F379" i="6" s="1"/>
  <c r="C380" i="6"/>
  <c r="E380" i="6" s="1"/>
  <c r="F380" i="6" s="1"/>
  <c r="C381" i="6"/>
  <c r="E381" i="6" s="1"/>
  <c r="F381" i="6" s="1"/>
  <c r="C382" i="6"/>
  <c r="E382" i="6" s="1"/>
  <c r="F382" i="6" s="1"/>
  <c r="C383" i="6"/>
  <c r="E383" i="6" s="1"/>
  <c r="F383" i="6" s="1"/>
  <c r="C384" i="6"/>
  <c r="E384" i="6" s="1"/>
  <c r="F384" i="6" s="1"/>
  <c r="C385" i="6"/>
  <c r="E385" i="6" s="1"/>
  <c r="F385" i="6" s="1"/>
  <c r="C386" i="6"/>
  <c r="E386" i="6" s="1"/>
  <c r="F386" i="6" s="1"/>
  <c r="C387" i="6"/>
  <c r="E387" i="6" s="1"/>
  <c r="F387" i="6" s="1"/>
  <c r="C388" i="6"/>
  <c r="E388" i="6" s="1"/>
  <c r="F388" i="6" s="1"/>
  <c r="C389" i="6"/>
  <c r="E389" i="6" s="1"/>
  <c r="F389" i="6" s="1"/>
  <c r="C390" i="6"/>
  <c r="E390" i="6" s="1"/>
  <c r="F390" i="6" s="1"/>
  <c r="C391" i="6"/>
  <c r="E391" i="6" s="1"/>
  <c r="F391" i="6" s="1"/>
  <c r="C392" i="6"/>
  <c r="E392" i="6" s="1"/>
  <c r="F392" i="6" s="1"/>
  <c r="C393" i="6"/>
  <c r="E393" i="6" s="1"/>
  <c r="F393" i="6" s="1"/>
  <c r="C394" i="6"/>
  <c r="E394" i="6" s="1"/>
  <c r="F394" i="6" s="1"/>
  <c r="C395" i="6"/>
  <c r="E395" i="6" s="1"/>
  <c r="F395" i="6" s="1"/>
  <c r="C396" i="6"/>
  <c r="E396" i="6" s="1"/>
  <c r="F396" i="6" s="1"/>
  <c r="C397" i="6"/>
  <c r="E397" i="6" s="1"/>
  <c r="F397" i="6" s="1"/>
  <c r="C398" i="6"/>
  <c r="E398" i="6" s="1"/>
  <c r="F398" i="6" s="1"/>
  <c r="C399" i="6"/>
  <c r="E399" i="6" s="1"/>
  <c r="F399" i="6" s="1"/>
  <c r="C400" i="6"/>
  <c r="E400" i="6" s="1"/>
  <c r="F400" i="6" s="1"/>
  <c r="C401" i="6"/>
  <c r="E401" i="6" s="1"/>
  <c r="F401" i="6" s="1"/>
  <c r="C402" i="6"/>
  <c r="E402" i="6" s="1"/>
  <c r="F402" i="6" s="1"/>
  <c r="C403" i="6"/>
  <c r="E403" i="6" s="1"/>
  <c r="F403" i="6" s="1"/>
  <c r="C404" i="6"/>
  <c r="E404" i="6" s="1"/>
  <c r="F404" i="6" s="1"/>
  <c r="C405" i="6"/>
  <c r="E405" i="6" s="1"/>
  <c r="F405" i="6" s="1"/>
  <c r="C406" i="6"/>
  <c r="E406" i="6" s="1"/>
  <c r="F406" i="6" s="1"/>
  <c r="C407" i="6"/>
  <c r="E407" i="6" s="1"/>
  <c r="F407" i="6" s="1"/>
  <c r="C408" i="6"/>
  <c r="E408" i="6" s="1"/>
  <c r="F408" i="6" s="1"/>
  <c r="C409" i="6"/>
  <c r="E409" i="6" s="1"/>
  <c r="F409" i="6" s="1"/>
  <c r="C410" i="6"/>
  <c r="E410" i="6" s="1"/>
  <c r="F410" i="6" s="1"/>
  <c r="C411" i="6"/>
  <c r="E411" i="6" s="1"/>
  <c r="F411" i="6" s="1"/>
  <c r="C412" i="6"/>
  <c r="E412" i="6" s="1"/>
  <c r="F412" i="6" s="1"/>
  <c r="C413" i="6"/>
  <c r="E413" i="6" s="1"/>
  <c r="F413" i="6" s="1"/>
  <c r="C414" i="6"/>
  <c r="E414" i="6" s="1"/>
  <c r="F414" i="6" s="1"/>
  <c r="C415" i="6"/>
  <c r="E415" i="6" s="1"/>
  <c r="F415" i="6" s="1"/>
  <c r="C416" i="6"/>
  <c r="E416" i="6" s="1"/>
  <c r="F416" i="6" s="1"/>
  <c r="C417" i="6"/>
  <c r="E417" i="6" s="1"/>
  <c r="F417" i="6" s="1"/>
  <c r="C418" i="6"/>
  <c r="E418" i="6" s="1"/>
  <c r="F418" i="6" s="1"/>
  <c r="C419" i="6"/>
  <c r="E419" i="6" s="1"/>
  <c r="F419" i="6" s="1"/>
  <c r="C420" i="6"/>
  <c r="E420" i="6" s="1"/>
  <c r="F420" i="6" s="1"/>
  <c r="C421" i="6"/>
  <c r="E421" i="6" s="1"/>
  <c r="F421" i="6" s="1"/>
  <c r="C422" i="6"/>
  <c r="E422" i="6" s="1"/>
  <c r="F422" i="6" s="1"/>
  <c r="C423" i="6"/>
  <c r="E423" i="6" s="1"/>
  <c r="F423" i="6" s="1"/>
  <c r="C424" i="6"/>
  <c r="E424" i="6" s="1"/>
  <c r="F424" i="6" s="1"/>
  <c r="C425" i="6"/>
  <c r="E425" i="6" s="1"/>
  <c r="F425" i="6" s="1"/>
  <c r="C426" i="6"/>
  <c r="E426" i="6" s="1"/>
  <c r="F426" i="6" s="1"/>
  <c r="C427" i="6"/>
  <c r="E427" i="6" s="1"/>
  <c r="F427" i="6" s="1"/>
  <c r="C428" i="6"/>
  <c r="E428" i="6" s="1"/>
  <c r="F428" i="6" s="1"/>
  <c r="C429" i="6"/>
  <c r="E429" i="6" s="1"/>
  <c r="F429" i="6" s="1"/>
  <c r="C430" i="6"/>
  <c r="E430" i="6" s="1"/>
  <c r="F430" i="6" s="1"/>
  <c r="C431" i="6"/>
  <c r="E431" i="6" s="1"/>
  <c r="F431" i="6" s="1"/>
  <c r="C432" i="6"/>
  <c r="E432" i="6" s="1"/>
  <c r="F432" i="6" s="1"/>
  <c r="C433" i="6"/>
  <c r="E433" i="6" s="1"/>
  <c r="F433" i="6" s="1"/>
  <c r="C434" i="6"/>
  <c r="E434" i="6" s="1"/>
  <c r="F434" i="6" s="1"/>
  <c r="C435" i="6"/>
  <c r="E435" i="6" s="1"/>
  <c r="F435" i="6" s="1"/>
  <c r="C436" i="6"/>
  <c r="E436" i="6" s="1"/>
  <c r="F436" i="6" s="1"/>
  <c r="C437" i="6"/>
  <c r="E437" i="6" s="1"/>
  <c r="F437" i="6" s="1"/>
  <c r="C438" i="6"/>
  <c r="E438" i="6" s="1"/>
  <c r="F438" i="6" s="1"/>
  <c r="C439" i="6"/>
  <c r="E439" i="6" s="1"/>
  <c r="F439" i="6" s="1"/>
  <c r="C440" i="6"/>
  <c r="E440" i="6" s="1"/>
  <c r="F440" i="6" s="1"/>
  <c r="C441" i="6"/>
  <c r="E441" i="6" s="1"/>
  <c r="F441" i="6" s="1"/>
  <c r="C442" i="6"/>
  <c r="E442" i="6" s="1"/>
  <c r="F442" i="6" s="1"/>
  <c r="C443" i="6"/>
  <c r="E443" i="6" s="1"/>
  <c r="F443" i="6" s="1"/>
  <c r="C444" i="6"/>
  <c r="E444" i="6" s="1"/>
  <c r="F444" i="6" s="1"/>
  <c r="C445" i="6"/>
  <c r="E445" i="6" s="1"/>
  <c r="F445" i="6" s="1"/>
  <c r="C446" i="6"/>
  <c r="E446" i="6" s="1"/>
  <c r="F446" i="6" s="1"/>
  <c r="C447" i="6"/>
  <c r="E447" i="6" s="1"/>
  <c r="F447" i="6" s="1"/>
  <c r="C448" i="6"/>
  <c r="E448" i="6" s="1"/>
  <c r="F448" i="6" s="1"/>
  <c r="C449" i="6"/>
  <c r="E449" i="6" s="1"/>
  <c r="F449" i="6" s="1"/>
  <c r="C450" i="6"/>
  <c r="E450" i="6" s="1"/>
  <c r="F450" i="6" s="1"/>
  <c r="C451" i="6"/>
  <c r="E451" i="6" s="1"/>
  <c r="F451" i="6" s="1"/>
  <c r="C452" i="6"/>
  <c r="E452" i="6" s="1"/>
  <c r="F452" i="6" s="1"/>
  <c r="C453" i="6"/>
  <c r="E453" i="6" s="1"/>
  <c r="F453" i="6" s="1"/>
  <c r="C454" i="6"/>
  <c r="E454" i="6" s="1"/>
  <c r="F454" i="6" s="1"/>
  <c r="C455" i="6"/>
  <c r="E455" i="6" s="1"/>
  <c r="F455" i="6" s="1"/>
  <c r="C456" i="6"/>
  <c r="E456" i="6" s="1"/>
  <c r="F456" i="6" s="1"/>
  <c r="C457" i="6"/>
  <c r="E457" i="6" s="1"/>
  <c r="F457" i="6" s="1"/>
  <c r="C458" i="6"/>
  <c r="E458" i="6" s="1"/>
  <c r="F458" i="6" s="1"/>
  <c r="C459" i="6"/>
  <c r="E459" i="6" s="1"/>
  <c r="F459" i="6" s="1"/>
  <c r="C460" i="6"/>
  <c r="E460" i="6" s="1"/>
  <c r="F460" i="6" s="1"/>
  <c r="C461" i="6"/>
  <c r="E461" i="6" s="1"/>
  <c r="F461" i="6" s="1"/>
  <c r="C462" i="6"/>
  <c r="E462" i="6" s="1"/>
  <c r="F462" i="6" s="1"/>
  <c r="C463" i="6"/>
  <c r="E463" i="6" s="1"/>
  <c r="F463" i="6" s="1"/>
  <c r="C464" i="6"/>
  <c r="E464" i="6" s="1"/>
  <c r="F464" i="6" s="1"/>
  <c r="C465" i="6"/>
  <c r="E465" i="6" s="1"/>
  <c r="F465" i="6" s="1"/>
  <c r="C466" i="6"/>
  <c r="E466" i="6" s="1"/>
  <c r="F466" i="6" s="1"/>
  <c r="C467" i="6"/>
  <c r="E467" i="6" s="1"/>
  <c r="F467" i="6" s="1"/>
  <c r="C468" i="6"/>
  <c r="E468" i="6" s="1"/>
  <c r="F468" i="6" s="1"/>
  <c r="C469" i="6"/>
  <c r="E469" i="6" s="1"/>
  <c r="F469" i="6" s="1"/>
  <c r="C470" i="6"/>
  <c r="E470" i="6" s="1"/>
  <c r="F470" i="6" s="1"/>
  <c r="C471" i="6"/>
  <c r="E471" i="6" s="1"/>
  <c r="F471" i="6" s="1"/>
  <c r="C472" i="6"/>
  <c r="E472" i="6" s="1"/>
  <c r="F472" i="6" s="1"/>
  <c r="C473" i="6"/>
  <c r="E473" i="6" s="1"/>
  <c r="F473" i="6" s="1"/>
  <c r="C474" i="6"/>
  <c r="E474" i="6" s="1"/>
  <c r="F474" i="6" s="1"/>
  <c r="C475" i="6"/>
  <c r="E475" i="6" s="1"/>
  <c r="F475" i="6" s="1"/>
  <c r="C476" i="6"/>
  <c r="E476" i="6" s="1"/>
  <c r="F476" i="6" s="1"/>
  <c r="C477" i="6"/>
  <c r="E477" i="6" s="1"/>
  <c r="F477" i="6" s="1"/>
  <c r="C478" i="6"/>
  <c r="E478" i="6" s="1"/>
  <c r="F478" i="6" s="1"/>
  <c r="C479" i="6"/>
  <c r="E479" i="6" s="1"/>
  <c r="F479" i="6" s="1"/>
  <c r="C480" i="6"/>
  <c r="E480" i="6" s="1"/>
  <c r="F480" i="6" s="1"/>
  <c r="C481" i="6"/>
  <c r="E481" i="6" s="1"/>
  <c r="F481" i="6" s="1"/>
  <c r="C482" i="6"/>
  <c r="E482" i="6" s="1"/>
  <c r="F482" i="6" s="1"/>
  <c r="C483" i="6"/>
  <c r="E483" i="6" s="1"/>
  <c r="F483" i="6" s="1"/>
  <c r="C484" i="6"/>
  <c r="E484" i="6" s="1"/>
  <c r="F484" i="6" s="1"/>
  <c r="C485" i="6"/>
  <c r="E485" i="6" s="1"/>
  <c r="F485" i="6" s="1"/>
  <c r="C486" i="6"/>
  <c r="E486" i="6" s="1"/>
  <c r="F486" i="6" s="1"/>
  <c r="C487" i="6"/>
  <c r="E487" i="6" s="1"/>
  <c r="F487" i="6" s="1"/>
  <c r="C488" i="6"/>
  <c r="E488" i="6" s="1"/>
  <c r="F488" i="6" s="1"/>
  <c r="C489" i="6"/>
  <c r="E489" i="6" s="1"/>
  <c r="F489" i="6" s="1"/>
  <c r="C490" i="6"/>
  <c r="E490" i="6" s="1"/>
  <c r="F490" i="6" s="1"/>
  <c r="C491" i="6"/>
  <c r="E491" i="6" s="1"/>
  <c r="F491" i="6" s="1"/>
  <c r="C492" i="6"/>
  <c r="E492" i="6" s="1"/>
  <c r="F492" i="6" s="1"/>
  <c r="C493" i="6"/>
  <c r="E493" i="6" s="1"/>
  <c r="F493" i="6" s="1"/>
  <c r="C494" i="6"/>
  <c r="E494" i="6" s="1"/>
  <c r="F494" i="6" s="1"/>
  <c r="C495" i="6"/>
  <c r="E495" i="6" s="1"/>
  <c r="F495" i="6" s="1"/>
  <c r="C496" i="6"/>
  <c r="E496" i="6" s="1"/>
  <c r="F496" i="6" s="1"/>
  <c r="C497" i="6"/>
  <c r="E497" i="6" s="1"/>
  <c r="F497" i="6" s="1"/>
  <c r="C498" i="6"/>
  <c r="E498" i="6" s="1"/>
  <c r="F498" i="6" s="1"/>
  <c r="C499" i="6"/>
  <c r="E499" i="6" s="1"/>
  <c r="F499" i="6" s="1"/>
  <c r="C500" i="6"/>
  <c r="E500" i="6" s="1"/>
  <c r="F500" i="6" s="1"/>
  <c r="C501" i="6"/>
  <c r="E501" i="6" s="1"/>
  <c r="F501" i="6" s="1"/>
  <c r="C502" i="6"/>
  <c r="E502" i="6" s="1"/>
  <c r="F502" i="6" s="1"/>
  <c r="C503" i="6"/>
  <c r="E503" i="6" s="1"/>
  <c r="F503" i="6" s="1"/>
  <c r="C504" i="6"/>
  <c r="E504" i="6" s="1"/>
  <c r="F504" i="6" s="1"/>
  <c r="C505" i="6"/>
  <c r="E505" i="6" s="1"/>
  <c r="F505" i="6" s="1"/>
  <c r="C506" i="6"/>
  <c r="E506" i="6" s="1"/>
  <c r="F506" i="6" s="1"/>
  <c r="C507" i="6"/>
  <c r="E507" i="6" s="1"/>
  <c r="F507" i="6" s="1"/>
  <c r="C508" i="6"/>
  <c r="E508" i="6" s="1"/>
  <c r="F508" i="6" s="1"/>
  <c r="C509" i="6"/>
  <c r="E509" i="6" s="1"/>
  <c r="F509" i="6" s="1"/>
  <c r="C510" i="6"/>
  <c r="E510" i="6" s="1"/>
  <c r="F510" i="6" s="1"/>
  <c r="C511" i="6"/>
  <c r="E511" i="6" s="1"/>
  <c r="F511" i="6" s="1"/>
  <c r="C512" i="6"/>
  <c r="E512" i="6" s="1"/>
  <c r="F512" i="6" s="1"/>
  <c r="C513" i="6"/>
  <c r="E513" i="6" s="1"/>
  <c r="F513" i="6" s="1"/>
  <c r="C514" i="6"/>
  <c r="E514" i="6" s="1"/>
  <c r="F514" i="6" s="1"/>
  <c r="C515" i="6"/>
  <c r="E515" i="6" s="1"/>
  <c r="F515" i="6" s="1"/>
  <c r="C516" i="6"/>
  <c r="E516" i="6" s="1"/>
  <c r="F516" i="6" s="1"/>
  <c r="C517" i="6"/>
  <c r="E517" i="6" s="1"/>
  <c r="F517" i="6" s="1"/>
  <c r="C518" i="6"/>
  <c r="E518" i="6" s="1"/>
  <c r="F518" i="6" s="1"/>
  <c r="C519" i="6"/>
  <c r="E519" i="6" s="1"/>
  <c r="F519" i="6" s="1"/>
  <c r="C520" i="6"/>
  <c r="E520" i="6" s="1"/>
  <c r="F520" i="6" s="1"/>
  <c r="C521" i="6"/>
  <c r="E521" i="6" s="1"/>
  <c r="F521" i="6" s="1"/>
  <c r="C522" i="6"/>
  <c r="E522" i="6" s="1"/>
  <c r="F522" i="6" s="1"/>
  <c r="C523" i="6"/>
  <c r="E523" i="6" s="1"/>
  <c r="F523" i="6" s="1"/>
  <c r="C524" i="6"/>
  <c r="E524" i="6" s="1"/>
  <c r="F524" i="6" s="1"/>
  <c r="C525" i="6"/>
  <c r="E525" i="6" s="1"/>
  <c r="F525" i="6" s="1"/>
  <c r="C526" i="6"/>
  <c r="E526" i="6" s="1"/>
  <c r="F526" i="6" s="1"/>
  <c r="C527" i="6"/>
  <c r="E527" i="6" s="1"/>
  <c r="F527" i="6" s="1"/>
  <c r="C528" i="6"/>
  <c r="E528" i="6" s="1"/>
  <c r="F528" i="6" s="1"/>
  <c r="C529" i="6"/>
  <c r="E529" i="6" s="1"/>
  <c r="F529" i="6" s="1"/>
  <c r="C530" i="6"/>
  <c r="E530" i="6" s="1"/>
  <c r="F530" i="6" s="1"/>
  <c r="C531" i="6"/>
  <c r="E531" i="6" s="1"/>
  <c r="F531" i="6" s="1"/>
  <c r="C532" i="6"/>
  <c r="E532" i="6" s="1"/>
  <c r="F532" i="6" s="1"/>
  <c r="C533" i="6"/>
  <c r="E533" i="6" s="1"/>
  <c r="F533" i="6" s="1"/>
  <c r="C534" i="6"/>
  <c r="E534" i="6" s="1"/>
  <c r="F534" i="6" s="1"/>
  <c r="C535" i="6"/>
  <c r="E535" i="6" s="1"/>
  <c r="F535" i="6" s="1"/>
  <c r="C536" i="6"/>
  <c r="E536" i="6" s="1"/>
  <c r="F536" i="6" s="1"/>
  <c r="C537" i="6"/>
  <c r="E537" i="6" s="1"/>
  <c r="F537" i="6" s="1"/>
  <c r="C538" i="6"/>
  <c r="E538" i="6" s="1"/>
  <c r="F538" i="6" s="1"/>
  <c r="C539" i="6"/>
  <c r="E539" i="6" s="1"/>
  <c r="F539" i="6" s="1"/>
  <c r="C540" i="6"/>
  <c r="E540" i="6" s="1"/>
  <c r="F540" i="6" s="1"/>
  <c r="C541" i="6"/>
  <c r="E541" i="6" s="1"/>
  <c r="F541" i="6" s="1"/>
  <c r="C542" i="6"/>
  <c r="E542" i="6" s="1"/>
  <c r="F542" i="6" s="1"/>
  <c r="C543" i="6"/>
  <c r="E543" i="6" s="1"/>
  <c r="F543" i="6" s="1"/>
  <c r="C544" i="6"/>
  <c r="E544" i="6" s="1"/>
  <c r="F544" i="6" s="1"/>
  <c r="C545" i="6"/>
  <c r="E545" i="6" s="1"/>
  <c r="F545" i="6" s="1"/>
  <c r="C546" i="6"/>
  <c r="E546" i="6" s="1"/>
  <c r="F546" i="6" s="1"/>
  <c r="C547" i="6"/>
  <c r="E547" i="6" s="1"/>
  <c r="F547" i="6" s="1"/>
  <c r="C548" i="6"/>
  <c r="E548" i="6" s="1"/>
  <c r="F548" i="6" s="1"/>
  <c r="C549" i="6"/>
  <c r="E549" i="6" s="1"/>
  <c r="F549" i="6" s="1"/>
  <c r="C550" i="6"/>
  <c r="E550" i="6" s="1"/>
  <c r="F550" i="6" s="1"/>
  <c r="C551" i="6"/>
  <c r="E551" i="6" s="1"/>
  <c r="F551" i="6" s="1"/>
  <c r="C552" i="6"/>
  <c r="E552" i="6" s="1"/>
  <c r="F552" i="6" s="1"/>
  <c r="C553" i="6"/>
  <c r="E553" i="6" s="1"/>
  <c r="F553" i="6" s="1"/>
  <c r="C554" i="6"/>
  <c r="E554" i="6" s="1"/>
  <c r="F554" i="6" s="1"/>
  <c r="C555" i="6"/>
  <c r="E555" i="6" s="1"/>
  <c r="F555" i="6" s="1"/>
  <c r="C556" i="6"/>
  <c r="E556" i="6" s="1"/>
  <c r="F556" i="6" s="1"/>
  <c r="C557" i="6"/>
  <c r="E557" i="6" s="1"/>
  <c r="F557" i="6" s="1"/>
  <c r="C558" i="6"/>
  <c r="E558" i="6" s="1"/>
  <c r="F558" i="6" s="1"/>
  <c r="C559" i="6"/>
  <c r="E559" i="6" s="1"/>
  <c r="F559" i="6" s="1"/>
  <c r="C560" i="6"/>
  <c r="E560" i="6" s="1"/>
  <c r="F560" i="6" s="1"/>
  <c r="C561" i="6"/>
  <c r="E561" i="6" s="1"/>
  <c r="F561" i="6" s="1"/>
  <c r="C562" i="6"/>
  <c r="E562" i="6" s="1"/>
  <c r="F562" i="6" s="1"/>
  <c r="C563" i="6"/>
  <c r="E563" i="6" s="1"/>
  <c r="F563" i="6" s="1"/>
  <c r="C564" i="6"/>
  <c r="E564" i="6" s="1"/>
  <c r="F564" i="6" s="1"/>
  <c r="C565" i="6"/>
  <c r="E565" i="6" s="1"/>
  <c r="F565" i="6" s="1"/>
  <c r="C566" i="6"/>
  <c r="E566" i="6" s="1"/>
  <c r="F566" i="6" s="1"/>
  <c r="C567" i="6"/>
  <c r="E567" i="6" s="1"/>
  <c r="F567" i="6" s="1"/>
  <c r="C568" i="6"/>
  <c r="E568" i="6" s="1"/>
  <c r="F568" i="6" s="1"/>
  <c r="C569" i="6"/>
  <c r="E569" i="6" s="1"/>
  <c r="F569" i="6" s="1"/>
  <c r="C570" i="6"/>
  <c r="E570" i="6" s="1"/>
  <c r="F570" i="6" s="1"/>
  <c r="C571" i="6"/>
  <c r="E571" i="6" s="1"/>
  <c r="F571" i="6" s="1"/>
  <c r="C572" i="6"/>
  <c r="E572" i="6" s="1"/>
  <c r="F572" i="6" s="1"/>
  <c r="C573" i="6"/>
  <c r="E573" i="6" s="1"/>
  <c r="F573" i="6" s="1"/>
  <c r="C574" i="6"/>
  <c r="E574" i="6" s="1"/>
  <c r="F574" i="6" s="1"/>
  <c r="C575" i="6"/>
  <c r="E575" i="6" s="1"/>
  <c r="F575" i="6" s="1"/>
  <c r="C576" i="6"/>
  <c r="E576" i="6" s="1"/>
  <c r="F576" i="6" s="1"/>
  <c r="C577" i="6"/>
  <c r="E577" i="6" s="1"/>
  <c r="F577" i="6" s="1"/>
  <c r="C578" i="6"/>
  <c r="E578" i="6" s="1"/>
  <c r="F578" i="6" s="1"/>
  <c r="C579" i="6"/>
  <c r="E579" i="6" s="1"/>
  <c r="F579" i="6" s="1"/>
  <c r="C580" i="6"/>
  <c r="E580" i="6" s="1"/>
  <c r="F580" i="6" s="1"/>
  <c r="C581" i="6"/>
  <c r="E581" i="6" s="1"/>
  <c r="F581" i="6" s="1"/>
  <c r="C582" i="6"/>
  <c r="E582" i="6" s="1"/>
  <c r="F582" i="6" s="1"/>
  <c r="C583" i="6"/>
  <c r="E583" i="6" s="1"/>
  <c r="F583" i="6" s="1"/>
  <c r="C584" i="6"/>
  <c r="E584" i="6" s="1"/>
  <c r="F584" i="6" s="1"/>
  <c r="C585" i="6"/>
  <c r="E585" i="6" s="1"/>
  <c r="F585" i="6" s="1"/>
  <c r="C586" i="6"/>
  <c r="E586" i="6" s="1"/>
  <c r="F586" i="6" s="1"/>
  <c r="C587" i="6"/>
  <c r="E587" i="6" s="1"/>
  <c r="F587" i="6" s="1"/>
  <c r="C588" i="6"/>
  <c r="E588" i="6" s="1"/>
  <c r="F588" i="6" s="1"/>
  <c r="C589" i="6"/>
  <c r="E589" i="6" s="1"/>
  <c r="F589" i="6" s="1"/>
  <c r="C590" i="6"/>
  <c r="E590" i="6" s="1"/>
  <c r="F590" i="6" s="1"/>
  <c r="C591" i="6"/>
  <c r="E591" i="6" s="1"/>
  <c r="F591" i="6" s="1"/>
  <c r="C592" i="6"/>
  <c r="E592" i="6" s="1"/>
  <c r="F592" i="6" s="1"/>
  <c r="C593" i="6"/>
  <c r="E593" i="6" s="1"/>
  <c r="F593" i="6" s="1"/>
  <c r="C594" i="6"/>
  <c r="E594" i="6" s="1"/>
  <c r="F594" i="6" s="1"/>
  <c r="C595" i="6"/>
  <c r="E595" i="6" s="1"/>
  <c r="F595" i="6" s="1"/>
  <c r="C596" i="6"/>
  <c r="E596" i="6" s="1"/>
  <c r="F596" i="6" s="1"/>
  <c r="C597" i="6"/>
  <c r="E597" i="6" s="1"/>
  <c r="F597" i="6" s="1"/>
  <c r="C598" i="6"/>
  <c r="E598" i="6" s="1"/>
  <c r="F598" i="6" s="1"/>
  <c r="C599" i="6"/>
  <c r="E599" i="6" s="1"/>
  <c r="F599" i="6" s="1"/>
  <c r="C600" i="6"/>
  <c r="E600" i="6" s="1"/>
  <c r="F600" i="6" s="1"/>
  <c r="C601" i="6"/>
  <c r="E601" i="6" s="1"/>
  <c r="F601" i="6" s="1"/>
  <c r="C602" i="6"/>
  <c r="E602" i="6" s="1"/>
  <c r="F602" i="6" s="1"/>
  <c r="C603" i="6"/>
  <c r="E603" i="6" s="1"/>
  <c r="F603" i="6" s="1"/>
  <c r="C604" i="6"/>
  <c r="E604" i="6" s="1"/>
  <c r="F604" i="6" s="1"/>
  <c r="C605" i="6"/>
  <c r="E605" i="6" s="1"/>
  <c r="F605" i="6" s="1"/>
  <c r="C606" i="6"/>
  <c r="E606" i="6" s="1"/>
  <c r="F606" i="6" s="1"/>
  <c r="C607" i="6"/>
  <c r="E607" i="6" s="1"/>
  <c r="F607" i="6" s="1"/>
  <c r="C608" i="6"/>
  <c r="E608" i="6" s="1"/>
  <c r="F608" i="6" s="1"/>
  <c r="C609" i="6"/>
  <c r="E609" i="6" s="1"/>
  <c r="F609" i="6" s="1"/>
  <c r="C610" i="6"/>
  <c r="E610" i="6" s="1"/>
  <c r="F610" i="6" s="1"/>
  <c r="C611" i="6"/>
  <c r="E611" i="6" s="1"/>
  <c r="F611" i="6" s="1"/>
  <c r="C612" i="6"/>
  <c r="E612" i="6" s="1"/>
  <c r="F612" i="6" s="1"/>
  <c r="C613" i="6"/>
  <c r="E613" i="6" s="1"/>
  <c r="F613" i="6" s="1"/>
  <c r="C614" i="6"/>
  <c r="E614" i="6" s="1"/>
  <c r="F614" i="6" s="1"/>
  <c r="C615" i="6"/>
  <c r="E615" i="6" s="1"/>
  <c r="F615" i="6" s="1"/>
  <c r="C616" i="6"/>
  <c r="E616" i="6" s="1"/>
  <c r="F616" i="6" s="1"/>
  <c r="C617" i="6"/>
  <c r="E617" i="6" s="1"/>
  <c r="F617" i="6" s="1"/>
  <c r="C618" i="6"/>
  <c r="E618" i="6" s="1"/>
  <c r="F618" i="6" s="1"/>
  <c r="C619" i="6"/>
  <c r="E619" i="6" s="1"/>
  <c r="F619" i="6" s="1"/>
  <c r="C620" i="6"/>
  <c r="E620" i="6" s="1"/>
  <c r="F620" i="6" s="1"/>
  <c r="C621" i="6"/>
  <c r="E621" i="6" s="1"/>
  <c r="F621" i="6" s="1"/>
  <c r="C622" i="6"/>
  <c r="E622" i="6" s="1"/>
  <c r="F622" i="6" s="1"/>
  <c r="C623" i="6"/>
  <c r="E623" i="6" s="1"/>
  <c r="F623" i="6" s="1"/>
  <c r="C624" i="6"/>
  <c r="E624" i="6" s="1"/>
  <c r="F624" i="6" s="1"/>
  <c r="C625" i="6"/>
  <c r="E625" i="6" s="1"/>
  <c r="F625" i="6" s="1"/>
  <c r="C626" i="6"/>
  <c r="E626" i="6" s="1"/>
  <c r="F626" i="6" s="1"/>
  <c r="C627" i="6"/>
  <c r="E627" i="6" s="1"/>
  <c r="F627" i="6" s="1"/>
  <c r="C628" i="6"/>
  <c r="E628" i="6" s="1"/>
  <c r="F628" i="6" s="1"/>
  <c r="C629" i="6"/>
  <c r="E629" i="6" s="1"/>
  <c r="F629" i="6" s="1"/>
  <c r="C630" i="6"/>
  <c r="E630" i="6" s="1"/>
  <c r="F630" i="6" s="1"/>
  <c r="C631" i="6"/>
  <c r="E631" i="6" s="1"/>
  <c r="F631" i="6" s="1"/>
  <c r="C632" i="6"/>
  <c r="E632" i="6" s="1"/>
  <c r="F632" i="6" s="1"/>
  <c r="C633" i="6"/>
  <c r="E633" i="6" s="1"/>
  <c r="F633" i="6" s="1"/>
  <c r="C634" i="6"/>
  <c r="E634" i="6" s="1"/>
  <c r="F634" i="6" s="1"/>
  <c r="C635" i="6"/>
  <c r="E635" i="6" s="1"/>
  <c r="F635" i="6" s="1"/>
  <c r="C636" i="6"/>
  <c r="E636" i="6" s="1"/>
  <c r="F636" i="6" s="1"/>
  <c r="C637" i="6"/>
  <c r="E637" i="6" s="1"/>
  <c r="F637" i="6" s="1"/>
  <c r="C638" i="6"/>
  <c r="E638" i="6" s="1"/>
  <c r="F638" i="6" s="1"/>
  <c r="C639" i="6"/>
  <c r="E639" i="6" s="1"/>
  <c r="F639" i="6" s="1"/>
  <c r="C640" i="6"/>
  <c r="E640" i="6" s="1"/>
  <c r="F640" i="6" s="1"/>
  <c r="C641" i="6"/>
  <c r="E641" i="6" s="1"/>
  <c r="F641" i="6" s="1"/>
  <c r="C642" i="6"/>
  <c r="E642" i="6" s="1"/>
  <c r="F642" i="6" s="1"/>
  <c r="C643" i="6"/>
  <c r="E643" i="6" s="1"/>
  <c r="F643" i="6" s="1"/>
  <c r="C644" i="6"/>
  <c r="E644" i="6" s="1"/>
  <c r="F644" i="6" s="1"/>
  <c r="C645" i="6"/>
  <c r="E645" i="6" s="1"/>
  <c r="F645" i="6" s="1"/>
  <c r="C646" i="6"/>
  <c r="E646" i="6" s="1"/>
  <c r="F646" i="6" s="1"/>
  <c r="C647" i="6"/>
  <c r="E647" i="6" s="1"/>
  <c r="F647" i="6" s="1"/>
  <c r="C648" i="6"/>
  <c r="E648" i="6" s="1"/>
  <c r="F648" i="6" s="1"/>
  <c r="C649" i="6"/>
  <c r="E649" i="6" s="1"/>
  <c r="F649" i="6" s="1"/>
  <c r="C650" i="6"/>
  <c r="E650" i="6" s="1"/>
  <c r="F650" i="6" s="1"/>
  <c r="C651" i="6"/>
  <c r="E651" i="6" s="1"/>
  <c r="F651" i="6" s="1"/>
  <c r="C652" i="6"/>
  <c r="E652" i="6" s="1"/>
  <c r="F652" i="6" s="1"/>
  <c r="C653" i="6"/>
  <c r="E653" i="6" s="1"/>
  <c r="F653" i="6" s="1"/>
  <c r="C654" i="6"/>
  <c r="E654" i="6" s="1"/>
  <c r="F654" i="6" s="1"/>
  <c r="C655" i="6"/>
  <c r="E655" i="6" s="1"/>
  <c r="F655" i="6" s="1"/>
  <c r="C656" i="6"/>
  <c r="E656" i="6" s="1"/>
  <c r="F656" i="6" s="1"/>
  <c r="C657" i="6"/>
  <c r="E657" i="6" s="1"/>
  <c r="F657" i="6" s="1"/>
  <c r="C658" i="6"/>
  <c r="E658" i="6" s="1"/>
  <c r="F658" i="6" s="1"/>
  <c r="C659" i="6"/>
  <c r="E659" i="6" s="1"/>
  <c r="F659" i="6" s="1"/>
  <c r="C660" i="6"/>
  <c r="E660" i="6" s="1"/>
  <c r="F660" i="6" s="1"/>
  <c r="C661" i="6"/>
  <c r="E661" i="6" s="1"/>
  <c r="F661" i="6" s="1"/>
  <c r="C662" i="6"/>
  <c r="E662" i="6" s="1"/>
  <c r="F662" i="6" s="1"/>
  <c r="C663" i="6"/>
  <c r="E663" i="6" s="1"/>
  <c r="F663" i="6" s="1"/>
  <c r="C664" i="6"/>
  <c r="E664" i="6" s="1"/>
  <c r="F664" i="6" s="1"/>
  <c r="C665" i="6"/>
  <c r="E665" i="6" s="1"/>
  <c r="F665" i="6" s="1"/>
  <c r="C666" i="6"/>
  <c r="E666" i="6" s="1"/>
  <c r="F666" i="6" s="1"/>
  <c r="C667" i="6"/>
  <c r="E667" i="6" s="1"/>
  <c r="F667" i="6" s="1"/>
  <c r="C668" i="6"/>
  <c r="E668" i="6" s="1"/>
  <c r="F668" i="6" s="1"/>
  <c r="C669" i="6"/>
  <c r="E669" i="6" s="1"/>
  <c r="F669" i="6" s="1"/>
  <c r="C670" i="6"/>
  <c r="E670" i="6" s="1"/>
  <c r="F670" i="6" s="1"/>
  <c r="C671" i="6"/>
  <c r="E671" i="6" s="1"/>
  <c r="F671" i="6" s="1"/>
  <c r="C672" i="6"/>
  <c r="E672" i="6" s="1"/>
  <c r="F672" i="6" s="1"/>
  <c r="C673" i="6"/>
  <c r="E673" i="6" s="1"/>
  <c r="F673" i="6" s="1"/>
  <c r="C674" i="6"/>
  <c r="E674" i="6" s="1"/>
  <c r="F674" i="6" s="1"/>
  <c r="C675" i="6"/>
  <c r="E675" i="6" s="1"/>
  <c r="F675" i="6" s="1"/>
  <c r="C676" i="6"/>
  <c r="E676" i="6" s="1"/>
  <c r="F676" i="6" s="1"/>
  <c r="C677" i="6"/>
  <c r="E677" i="6" s="1"/>
  <c r="F677" i="6" s="1"/>
  <c r="C678" i="6"/>
  <c r="E678" i="6" s="1"/>
  <c r="F678" i="6" s="1"/>
  <c r="C679" i="6"/>
  <c r="E679" i="6" s="1"/>
  <c r="F679" i="6" s="1"/>
  <c r="C680" i="6"/>
  <c r="E680" i="6" s="1"/>
  <c r="F680" i="6" s="1"/>
  <c r="C681" i="6"/>
  <c r="E681" i="6" s="1"/>
  <c r="F681" i="6" s="1"/>
  <c r="C682" i="6"/>
  <c r="E682" i="6" s="1"/>
  <c r="F682" i="6" s="1"/>
  <c r="C683" i="6"/>
  <c r="E683" i="6" s="1"/>
  <c r="F683" i="6" s="1"/>
  <c r="C684" i="6"/>
  <c r="E684" i="6" s="1"/>
  <c r="F684" i="6" s="1"/>
  <c r="C685" i="6"/>
  <c r="E685" i="6" s="1"/>
  <c r="F685" i="6" s="1"/>
  <c r="C686" i="6"/>
  <c r="E686" i="6" s="1"/>
  <c r="F686" i="6" s="1"/>
  <c r="C687" i="6"/>
  <c r="E687" i="6" s="1"/>
  <c r="F687" i="6" s="1"/>
  <c r="C688" i="6"/>
  <c r="E688" i="6" s="1"/>
  <c r="F688" i="6" s="1"/>
  <c r="C689" i="6"/>
  <c r="E689" i="6" s="1"/>
  <c r="F689" i="6" s="1"/>
  <c r="C690" i="6"/>
  <c r="E690" i="6" s="1"/>
  <c r="F690" i="6" s="1"/>
  <c r="C691" i="6"/>
  <c r="E691" i="6" s="1"/>
  <c r="F691" i="6" s="1"/>
  <c r="C692" i="6"/>
  <c r="E692" i="6" s="1"/>
  <c r="F692" i="6" s="1"/>
  <c r="C693" i="6"/>
  <c r="E693" i="6" s="1"/>
  <c r="F693" i="6" s="1"/>
  <c r="C694" i="6"/>
  <c r="E694" i="6" s="1"/>
  <c r="F694" i="6" s="1"/>
  <c r="C695" i="6"/>
  <c r="E695" i="6" s="1"/>
  <c r="F695" i="6" s="1"/>
  <c r="C696" i="6"/>
  <c r="E696" i="6" s="1"/>
  <c r="F696" i="6" s="1"/>
  <c r="C697" i="6"/>
  <c r="E697" i="6" s="1"/>
  <c r="F697" i="6" s="1"/>
  <c r="C698" i="6"/>
  <c r="E698" i="6" s="1"/>
  <c r="F698" i="6" s="1"/>
  <c r="C699" i="6"/>
  <c r="E699" i="6" s="1"/>
  <c r="F699" i="6" s="1"/>
  <c r="C700" i="6"/>
  <c r="E700" i="6" s="1"/>
  <c r="F700" i="6" s="1"/>
  <c r="C701" i="6"/>
  <c r="E701" i="6" s="1"/>
  <c r="F701" i="6" s="1"/>
  <c r="C702" i="6"/>
  <c r="E702" i="6" s="1"/>
  <c r="F702" i="6" s="1"/>
  <c r="C703" i="6"/>
  <c r="E703" i="6" s="1"/>
  <c r="F703" i="6" s="1"/>
  <c r="C704" i="6"/>
  <c r="E704" i="6" s="1"/>
  <c r="F704" i="6" s="1"/>
  <c r="C705" i="6"/>
  <c r="E705" i="6" s="1"/>
  <c r="F705" i="6" s="1"/>
  <c r="C706" i="6"/>
  <c r="E706" i="6" s="1"/>
  <c r="F706" i="6" s="1"/>
  <c r="C707" i="6"/>
  <c r="E707" i="6" s="1"/>
  <c r="F707" i="6" s="1"/>
  <c r="C708" i="6"/>
  <c r="E708" i="6" s="1"/>
  <c r="F708" i="6" s="1"/>
  <c r="C709" i="6"/>
  <c r="E709" i="6" s="1"/>
  <c r="F709" i="6" s="1"/>
  <c r="C710" i="6"/>
  <c r="E710" i="6" s="1"/>
  <c r="F710" i="6" s="1"/>
  <c r="C711" i="6"/>
  <c r="E711" i="6" s="1"/>
  <c r="F711" i="6" s="1"/>
  <c r="C712" i="6"/>
  <c r="E712" i="6" s="1"/>
  <c r="F712" i="6" s="1"/>
  <c r="C713" i="6"/>
  <c r="E713" i="6" s="1"/>
  <c r="F713" i="6" s="1"/>
  <c r="C714" i="6"/>
  <c r="E714" i="6" s="1"/>
  <c r="F714" i="6" s="1"/>
  <c r="C715" i="6"/>
  <c r="E715" i="6" s="1"/>
  <c r="F715" i="6" s="1"/>
  <c r="C716" i="6"/>
  <c r="E716" i="6" s="1"/>
  <c r="F716" i="6" s="1"/>
  <c r="C717" i="6"/>
  <c r="E717" i="6" s="1"/>
  <c r="F717" i="6" s="1"/>
  <c r="C718" i="6"/>
  <c r="E718" i="6" s="1"/>
  <c r="F718" i="6" s="1"/>
  <c r="C719" i="6"/>
  <c r="E719" i="6" s="1"/>
  <c r="F719" i="6" s="1"/>
  <c r="C720" i="6"/>
  <c r="E720" i="6" s="1"/>
  <c r="F720" i="6" s="1"/>
  <c r="C721" i="6"/>
  <c r="E721" i="6" s="1"/>
  <c r="F721" i="6" s="1"/>
  <c r="C722" i="6"/>
  <c r="E722" i="6" s="1"/>
  <c r="F722" i="6" s="1"/>
  <c r="C723" i="6"/>
  <c r="E723" i="6" s="1"/>
  <c r="F723" i="6" s="1"/>
  <c r="C724" i="6"/>
  <c r="E724" i="6" s="1"/>
  <c r="F724" i="6" s="1"/>
  <c r="C725" i="6"/>
  <c r="E725" i="6" s="1"/>
  <c r="F725" i="6" s="1"/>
  <c r="C726" i="6"/>
  <c r="E726" i="6" s="1"/>
  <c r="F726" i="6" s="1"/>
  <c r="C727" i="6"/>
  <c r="E727" i="6" s="1"/>
  <c r="F727" i="6" s="1"/>
  <c r="C728" i="6"/>
  <c r="E728" i="6" s="1"/>
  <c r="F728" i="6" s="1"/>
  <c r="C729" i="6"/>
  <c r="E729" i="6" s="1"/>
  <c r="F729" i="6" s="1"/>
  <c r="C730" i="6"/>
  <c r="E730" i="6" s="1"/>
  <c r="F730" i="6" s="1"/>
  <c r="C731" i="6"/>
  <c r="E731" i="6" s="1"/>
  <c r="F731" i="6" s="1"/>
  <c r="C732" i="6"/>
  <c r="E732" i="6" s="1"/>
  <c r="F732" i="6" s="1"/>
  <c r="C733" i="6"/>
  <c r="E733" i="6" s="1"/>
  <c r="F733" i="6" s="1"/>
  <c r="C734" i="6"/>
  <c r="E734" i="6" s="1"/>
  <c r="F734" i="6" s="1"/>
  <c r="C735" i="6"/>
  <c r="E735" i="6" s="1"/>
  <c r="F735" i="6" s="1"/>
  <c r="C736" i="6"/>
  <c r="E736" i="6" s="1"/>
  <c r="F736" i="6" s="1"/>
  <c r="C737" i="6"/>
  <c r="E737" i="6" s="1"/>
  <c r="F737" i="6" s="1"/>
  <c r="C738" i="6"/>
  <c r="E738" i="6" s="1"/>
  <c r="F738" i="6" s="1"/>
  <c r="C739" i="6"/>
  <c r="E739" i="6" s="1"/>
  <c r="F739" i="6" s="1"/>
  <c r="C740" i="6"/>
  <c r="E740" i="6" s="1"/>
  <c r="F740" i="6" s="1"/>
  <c r="C741" i="6"/>
  <c r="E741" i="6" s="1"/>
  <c r="F741" i="6" s="1"/>
  <c r="C742" i="6"/>
  <c r="E742" i="6" s="1"/>
  <c r="F742" i="6" s="1"/>
  <c r="C743" i="6"/>
  <c r="E743" i="6" s="1"/>
  <c r="F743" i="6" s="1"/>
  <c r="C744" i="6"/>
  <c r="E744" i="6" s="1"/>
  <c r="F744" i="6" s="1"/>
  <c r="C745" i="6"/>
  <c r="E745" i="6" s="1"/>
  <c r="F745" i="6" s="1"/>
  <c r="C746" i="6"/>
  <c r="E746" i="6" s="1"/>
  <c r="F746" i="6" s="1"/>
  <c r="C747" i="6"/>
  <c r="E747" i="6" s="1"/>
  <c r="F747" i="6" s="1"/>
  <c r="C748" i="6"/>
  <c r="E748" i="6" s="1"/>
  <c r="F748" i="6" s="1"/>
  <c r="C749" i="6"/>
  <c r="E749" i="6" s="1"/>
  <c r="F749" i="6" s="1"/>
  <c r="C750" i="6"/>
  <c r="E750" i="6" s="1"/>
  <c r="F750" i="6" s="1"/>
  <c r="C751" i="6"/>
  <c r="E751" i="6" s="1"/>
  <c r="F751" i="6" s="1"/>
  <c r="C752" i="6"/>
  <c r="E752" i="6" s="1"/>
  <c r="F752" i="6" s="1"/>
  <c r="C753" i="6"/>
  <c r="E753" i="6" s="1"/>
  <c r="F753" i="6" s="1"/>
  <c r="C754" i="6"/>
  <c r="E754" i="6" s="1"/>
  <c r="F754" i="6" s="1"/>
  <c r="C755" i="6"/>
  <c r="E755" i="6" s="1"/>
  <c r="F755" i="6" s="1"/>
  <c r="C756" i="6"/>
  <c r="E756" i="6" s="1"/>
  <c r="F756" i="6" s="1"/>
  <c r="C757" i="6"/>
  <c r="E757" i="6" s="1"/>
  <c r="F757" i="6" s="1"/>
  <c r="C758" i="6"/>
  <c r="E758" i="6" s="1"/>
  <c r="F758" i="6" s="1"/>
  <c r="C759" i="6"/>
  <c r="E759" i="6" s="1"/>
  <c r="F759" i="6" s="1"/>
  <c r="C760" i="6"/>
  <c r="E760" i="6" s="1"/>
  <c r="F760" i="6" s="1"/>
  <c r="C761" i="6"/>
  <c r="E761" i="6" s="1"/>
  <c r="F761" i="6" s="1"/>
  <c r="C762" i="6"/>
  <c r="E762" i="6" s="1"/>
  <c r="F762" i="6" s="1"/>
  <c r="C763" i="6"/>
  <c r="E763" i="6" s="1"/>
  <c r="F763" i="6" s="1"/>
  <c r="C764" i="6"/>
  <c r="E764" i="6" s="1"/>
  <c r="F764" i="6" s="1"/>
  <c r="C765" i="6"/>
  <c r="E765" i="6" s="1"/>
  <c r="F765" i="6" s="1"/>
  <c r="C766" i="6"/>
  <c r="E766" i="6" s="1"/>
  <c r="F766" i="6" s="1"/>
  <c r="C767" i="6"/>
  <c r="E767" i="6" s="1"/>
  <c r="F767" i="6" s="1"/>
  <c r="C768" i="6"/>
  <c r="E768" i="6" s="1"/>
  <c r="F768" i="6" s="1"/>
  <c r="C769" i="6"/>
  <c r="E769" i="6" s="1"/>
  <c r="F769" i="6" s="1"/>
  <c r="C770" i="6"/>
  <c r="E770" i="6" s="1"/>
  <c r="F770" i="6" s="1"/>
  <c r="C771" i="6"/>
  <c r="E771" i="6" s="1"/>
  <c r="F771" i="6" s="1"/>
  <c r="C772" i="6"/>
  <c r="E772" i="6" s="1"/>
  <c r="F772" i="6" s="1"/>
  <c r="C773" i="6"/>
  <c r="E773" i="6" s="1"/>
  <c r="F773" i="6" s="1"/>
  <c r="C774" i="6"/>
  <c r="E774" i="6" s="1"/>
  <c r="F774" i="6" s="1"/>
  <c r="C775" i="6"/>
  <c r="E775" i="6" s="1"/>
  <c r="F775" i="6" s="1"/>
  <c r="C776" i="6"/>
  <c r="E776" i="6" s="1"/>
  <c r="F776" i="6" s="1"/>
  <c r="C777" i="6"/>
  <c r="E777" i="6" s="1"/>
  <c r="F777" i="6" s="1"/>
  <c r="C778" i="6"/>
  <c r="E778" i="6" s="1"/>
  <c r="F778" i="6" s="1"/>
  <c r="C779" i="6"/>
  <c r="E779" i="6" s="1"/>
  <c r="F779" i="6" s="1"/>
  <c r="C780" i="6"/>
  <c r="E780" i="6" s="1"/>
  <c r="F780" i="6" s="1"/>
  <c r="C781" i="6"/>
  <c r="E781" i="6" s="1"/>
  <c r="F781" i="6" s="1"/>
  <c r="C782" i="6"/>
  <c r="E782" i="6" s="1"/>
  <c r="F782" i="6" s="1"/>
  <c r="C783" i="6"/>
  <c r="E783" i="6" s="1"/>
  <c r="F783" i="6" s="1"/>
  <c r="C784" i="6"/>
  <c r="E784" i="6" s="1"/>
  <c r="F784" i="6" s="1"/>
  <c r="C785" i="6"/>
  <c r="E785" i="6" s="1"/>
  <c r="F785" i="6" s="1"/>
  <c r="C786" i="6"/>
  <c r="E786" i="6" s="1"/>
  <c r="F786" i="6" s="1"/>
  <c r="C787" i="6"/>
  <c r="E787" i="6" s="1"/>
  <c r="F787" i="6" s="1"/>
  <c r="C788" i="6"/>
  <c r="E788" i="6" s="1"/>
  <c r="F788" i="6" s="1"/>
  <c r="C789" i="6"/>
  <c r="E789" i="6" s="1"/>
  <c r="F789" i="6" s="1"/>
  <c r="C790" i="6"/>
  <c r="E790" i="6" s="1"/>
  <c r="F790" i="6" s="1"/>
  <c r="C791" i="6"/>
  <c r="E791" i="6" s="1"/>
  <c r="F791" i="6" s="1"/>
  <c r="C792" i="6"/>
  <c r="E792" i="6" s="1"/>
  <c r="F792" i="6" s="1"/>
  <c r="C793" i="6"/>
  <c r="E793" i="6" s="1"/>
  <c r="F793" i="6" s="1"/>
  <c r="C794" i="6"/>
  <c r="E794" i="6" s="1"/>
  <c r="F794" i="6" s="1"/>
  <c r="C795" i="6"/>
  <c r="E795" i="6" s="1"/>
  <c r="F795" i="6" s="1"/>
  <c r="C796" i="6"/>
  <c r="E796" i="6" s="1"/>
  <c r="F796" i="6" s="1"/>
  <c r="C797" i="6"/>
  <c r="E797" i="6" s="1"/>
  <c r="F797" i="6" s="1"/>
  <c r="C798" i="6"/>
  <c r="E798" i="6" s="1"/>
  <c r="F798" i="6" s="1"/>
  <c r="C799" i="6"/>
  <c r="E799" i="6" s="1"/>
  <c r="F799" i="6" s="1"/>
  <c r="C800" i="6"/>
  <c r="E800" i="6" s="1"/>
  <c r="F800" i="6" s="1"/>
  <c r="C801" i="6"/>
  <c r="E801" i="6" s="1"/>
  <c r="F801" i="6" s="1"/>
  <c r="C802" i="6"/>
  <c r="E802" i="6" s="1"/>
  <c r="F802" i="6" s="1"/>
  <c r="C803" i="6"/>
  <c r="E803" i="6" s="1"/>
  <c r="F803" i="6" s="1"/>
  <c r="C804" i="6"/>
  <c r="E804" i="6" s="1"/>
  <c r="F804" i="6" s="1"/>
  <c r="C805" i="6"/>
  <c r="E805" i="6" s="1"/>
  <c r="F805" i="6" s="1"/>
  <c r="C806" i="6"/>
  <c r="E806" i="6" s="1"/>
  <c r="F806" i="6" s="1"/>
  <c r="C807" i="6"/>
  <c r="E807" i="6" s="1"/>
  <c r="F807" i="6" s="1"/>
  <c r="C808" i="6"/>
  <c r="E808" i="6" s="1"/>
  <c r="F808" i="6" s="1"/>
  <c r="C809" i="6"/>
  <c r="E809" i="6" s="1"/>
  <c r="F809" i="6" s="1"/>
  <c r="C810" i="6"/>
  <c r="E810" i="6" s="1"/>
  <c r="F810" i="6" s="1"/>
  <c r="C811" i="6"/>
  <c r="E811" i="6" s="1"/>
  <c r="F811" i="6" s="1"/>
  <c r="C812" i="6"/>
  <c r="E812" i="6" s="1"/>
  <c r="F812" i="6" s="1"/>
  <c r="C813" i="6"/>
  <c r="E813" i="6" s="1"/>
  <c r="F813" i="6" s="1"/>
  <c r="C814" i="6"/>
  <c r="E814" i="6" s="1"/>
  <c r="F814" i="6" s="1"/>
  <c r="C815" i="6"/>
  <c r="E815" i="6" s="1"/>
  <c r="F815" i="6" s="1"/>
  <c r="C816" i="6"/>
  <c r="E816" i="6" s="1"/>
  <c r="F816" i="6" s="1"/>
  <c r="C817" i="6"/>
  <c r="E817" i="6" s="1"/>
  <c r="F817" i="6" s="1"/>
  <c r="C818" i="6"/>
  <c r="E818" i="6" s="1"/>
  <c r="F818" i="6" s="1"/>
  <c r="C819" i="6"/>
  <c r="E819" i="6" s="1"/>
  <c r="F819" i="6" s="1"/>
  <c r="C820" i="6"/>
  <c r="E820" i="6" s="1"/>
  <c r="F820" i="6" s="1"/>
  <c r="C821" i="6"/>
  <c r="E821" i="6" s="1"/>
  <c r="F821" i="6" s="1"/>
  <c r="C822" i="6"/>
  <c r="E822" i="6" s="1"/>
  <c r="F822" i="6" s="1"/>
  <c r="C823" i="6"/>
  <c r="E823" i="6" s="1"/>
  <c r="F823" i="6" s="1"/>
  <c r="C824" i="6"/>
  <c r="E824" i="6" s="1"/>
  <c r="F824" i="6" s="1"/>
  <c r="C825" i="6"/>
  <c r="E825" i="6" s="1"/>
  <c r="F825" i="6" s="1"/>
  <c r="C826" i="6"/>
  <c r="E826" i="6" s="1"/>
  <c r="F826" i="6" s="1"/>
  <c r="C827" i="6"/>
  <c r="E827" i="6" s="1"/>
  <c r="F827" i="6" s="1"/>
  <c r="C828" i="6"/>
  <c r="E828" i="6" s="1"/>
  <c r="F828" i="6" s="1"/>
  <c r="C829" i="6"/>
  <c r="E829" i="6" s="1"/>
  <c r="F829" i="6" s="1"/>
  <c r="C830" i="6"/>
  <c r="E830" i="6" s="1"/>
  <c r="F830" i="6" s="1"/>
  <c r="C831" i="6"/>
  <c r="E831" i="6" s="1"/>
  <c r="F831" i="6" s="1"/>
  <c r="C832" i="6"/>
  <c r="E832" i="6" s="1"/>
  <c r="F832" i="6" s="1"/>
  <c r="C833" i="6"/>
  <c r="E833" i="6" s="1"/>
  <c r="F833" i="6" s="1"/>
  <c r="C834" i="6"/>
  <c r="E834" i="6" s="1"/>
  <c r="F834" i="6" s="1"/>
  <c r="C835" i="6"/>
  <c r="E835" i="6" s="1"/>
  <c r="F835" i="6" s="1"/>
  <c r="C836" i="6"/>
  <c r="E836" i="6" s="1"/>
  <c r="F836" i="6" s="1"/>
  <c r="C837" i="6"/>
  <c r="E837" i="6" s="1"/>
  <c r="F837" i="6" s="1"/>
  <c r="C838" i="6"/>
  <c r="E838" i="6" s="1"/>
  <c r="F838" i="6" s="1"/>
  <c r="C839" i="6"/>
  <c r="E839" i="6" s="1"/>
  <c r="F839" i="6" s="1"/>
  <c r="C840" i="6"/>
  <c r="E840" i="6" s="1"/>
  <c r="F840" i="6" s="1"/>
  <c r="C841" i="6"/>
  <c r="E841" i="6" s="1"/>
  <c r="F841" i="6" s="1"/>
  <c r="C842" i="6"/>
  <c r="E842" i="6" s="1"/>
  <c r="F842" i="6" s="1"/>
  <c r="C843" i="6"/>
  <c r="E843" i="6" s="1"/>
  <c r="F843" i="6" s="1"/>
  <c r="C844" i="6"/>
  <c r="E844" i="6" s="1"/>
  <c r="F844" i="6" s="1"/>
  <c r="C845" i="6"/>
  <c r="E845" i="6" s="1"/>
  <c r="F845" i="6" s="1"/>
  <c r="C846" i="6"/>
  <c r="E846" i="6" s="1"/>
  <c r="F846" i="6" s="1"/>
  <c r="C847" i="6"/>
  <c r="E847" i="6" s="1"/>
  <c r="F847" i="6" s="1"/>
  <c r="C848" i="6"/>
  <c r="E848" i="6" s="1"/>
  <c r="F848" i="6" s="1"/>
  <c r="C849" i="6"/>
  <c r="E849" i="6" s="1"/>
  <c r="F849" i="6" s="1"/>
  <c r="C850" i="6"/>
  <c r="E850" i="6" s="1"/>
  <c r="F850" i="6" s="1"/>
  <c r="C851" i="6"/>
  <c r="E851" i="6" s="1"/>
  <c r="F851" i="6" s="1"/>
  <c r="C852" i="6"/>
  <c r="E852" i="6" s="1"/>
  <c r="F852" i="6" s="1"/>
  <c r="C853" i="6"/>
  <c r="E853" i="6" s="1"/>
  <c r="F853" i="6" s="1"/>
  <c r="C854" i="6"/>
  <c r="E854" i="6" s="1"/>
  <c r="F854" i="6" s="1"/>
  <c r="C855" i="6"/>
  <c r="E855" i="6" s="1"/>
  <c r="F855" i="6" s="1"/>
  <c r="C856" i="6"/>
  <c r="E856" i="6" s="1"/>
  <c r="F856" i="6" s="1"/>
  <c r="C857" i="6"/>
  <c r="E857" i="6" s="1"/>
  <c r="F857" i="6" s="1"/>
  <c r="C858" i="6"/>
  <c r="E858" i="6" s="1"/>
  <c r="F858" i="6" s="1"/>
  <c r="C859" i="6"/>
  <c r="E859" i="6" s="1"/>
  <c r="F859" i="6" s="1"/>
  <c r="C860" i="6"/>
  <c r="E860" i="6" s="1"/>
  <c r="F860" i="6" s="1"/>
  <c r="C861" i="6"/>
  <c r="E861" i="6" s="1"/>
  <c r="F861" i="6" s="1"/>
  <c r="C862" i="6"/>
  <c r="E862" i="6" s="1"/>
  <c r="F862" i="6" s="1"/>
  <c r="C863" i="6"/>
  <c r="E863" i="6" s="1"/>
  <c r="F863" i="6" s="1"/>
  <c r="C864" i="6"/>
  <c r="E864" i="6" s="1"/>
  <c r="F864" i="6" s="1"/>
  <c r="C865" i="6"/>
  <c r="E865" i="6" s="1"/>
  <c r="F865" i="6" s="1"/>
  <c r="C866" i="6"/>
  <c r="E866" i="6" s="1"/>
  <c r="F866" i="6" s="1"/>
  <c r="C867" i="6"/>
  <c r="E867" i="6" s="1"/>
  <c r="F867" i="6" s="1"/>
  <c r="C868" i="6"/>
  <c r="E868" i="6" s="1"/>
  <c r="F868" i="6" s="1"/>
  <c r="C869" i="6"/>
  <c r="E869" i="6" s="1"/>
  <c r="F869" i="6" s="1"/>
  <c r="C870" i="6"/>
  <c r="E870" i="6" s="1"/>
  <c r="F870" i="6" s="1"/>
  <c r="C871" i="6"/>
  <c r="E871" i="6" s="1"/>
  <c r="F871" i="6" s="1"/>
  <c r="C872" i="6"/>
  <c r="E872" i="6" s="1"/>
  <c r="F872" i="6" s="1"/>
  <c r="C873" i="6"/>
  <c r="E873" i="6" s="1"/>
  <c r="F873" i="6" s="1"/>
  <c r="C874" i="6"/>
  <c r="E874" i="6" s="1"/>
  <c r="F874" i="6" s="1"/>
  <c r="C875" i="6"/>
  <c r="E875" i="6" s="1"/>
  <c r="F875" i="6" s="1"/>
  <c r="C876" i="6"/>
  <c r="E876" i="6" s="1"/>
  <c r="F876" i="6" s="1"/>
  <c r="C877" i="6"/>
  <c r="E877" i="6" s="1"/>
  <c r="F877" i="6" s="1"/>
  <c r="C878" i="6"/>
  <c r="E878" i="6" s="1"/>
  <c r="F878" i="6" s="1"/>
  <c r="C879" i="6"/>
  <c r="E879" i="6" s="1"/>
  <c r="F879" i="6" s="1"/>
  <c r="C880" i="6"/>
  <c r="E880" i="6" s="1"/>
  <c r="F880" i="6" s="1"/>
  <c r="C881" i="6"/>
  <c r="E881" i="6" s="1"/>
  <c r="F881" i="6" s="1"/>
  <c r="C882" i="6"/>
  <c r="E882" i="6" s="1"/>
  <c r="F882" i="6" s="1"/>
  <c r="C883" i="6"/>
  <c r="E883" i="6" s="1"/>
  <c r="F883" i="6" s="1"/>
  <c r="C884" i="6"/>
  <c r="E884" i="6" s="1"/>
  <c r="F884" i="6" s="1"/>
  <c r="C885" i="6"/>
  <c r="E885" i="6" s="1"/>
  <c r="F885" i="6" s="1"/>
  <c r="C886" i="6"/>
  <c r="E886" i="6" s="1"/>
  <c r="F886" i="6" s="1"/>
  <c r="C887" i="6"/>
  <c r="E887" i="6" s="1"/>
  <c r="F887" i="6" s="1"/>
  <c r="C888" i="6"/>
  <c r="E888" i="6" s="1"/>
  <c r="F888" i="6" s="1"/>
  <c r="C889" i="6"/>
  <c r="E889" i="6" s="1"/>
  <c r="F889" i="6" s="1"/>
  <c r="C890" i="6"/>
  <c r="E890" i="6" s="1"/>
  <c r="F890" i="6" s="1"/>
  <c r="C891" i="6"/>
  <c r="E891" i="6" s="1"/>
  <c r="F891" i="6" s="1"/>
  <c r="C892" i="6"/>
  <c r="E892" i="6" s="1"/>
  <c r="F892" i="6" s="1"/>
  <c r="C893" i="6"/>
  <c r="E893" i="6" s="1"/>
  <c r="F893" i="6" s="1"/>
  <c r="C894" i="6"/>
  <c r="E894" i="6" s="1"/>
  <c r="F894" i="6" s="1"/>
  <c r="C895" i="6"/>
  <c r="E895" i="6" s="1"/>
  <c r="F895" i="6" s="1"/>
  <c r="C896" i="6"/>
  <c r="E896" i="6" s="1"/>
  <c r="F896" i="6" s="1"/>
  <c r="C897" i="6"/>
  <c r="E897" i="6" s="1"/>
  <c r="F897" i="6" s="1"/>
  <c r="C898" i="6"/>
  <c r="E898" i="6" s="1"/>
  <c r="F898" i="6" s="1"/>
  <c r="C899" i="6"/>
  <c r="E899" i="6" s="1"/>
  <c r="F899" i="6" s="1"/>
  <c r="C900" i="6"/>
  <c r="E900" i="6" s="1"/>
  <c r="F900" i="6" s="1"/>
  <c r="C901" i="6"/>
  <c r="E901" i="6" s="1"/>
  <c r="F901" i="6" s="1"/>
  <c r="C902" i="6"/>
  <c r="E902" i="6" s="1"/>
  <c r="F902" i="6" s="1"/>
  <c r="C903" i="6"/>
  <c r="E903" i="6" s="1"/>
  <c r="F903" i="6" s="1"/>
  <c r="C904" i="6"/>
  <c r="E904" i="6" s="1"/>
  <c r="F904" i="6" s="1"/>
  <c r="C905" i="6"/>
  <c r="E905" i="6" s="1"/>
  <c r="F905" i="6" s="1"/>
  <c r="C906" i="6"/>
  <c r="E906" i="6" s="1"/>
  <c r="F906" i="6" s="1"/>
  <c r="C907" i="6"/>
  <c r="E907" i="6" s="1"/>
  <c r="F907" i="6" s="1"/>
  <c r="C908" i="6"/>
  <c r="E908" i="6" s="1"/>
  <c r="F908" i="6" s="1"/>
  <c r="C909" i="6"/>
  <c r="E909" i="6" s="1"/>
  <c r="F909" i="6" s="1"/>
  <c r="C910" i="6"/>
  <c r="E910" i="6" s="1"/>
  <c r="F910" i="6" s="1"/>
  <c r="C911" i="6"/>
  <c r="E911" i="6" s="1"/>
  <c r="F911" i="6" s="1"/>
  <c r="C912" i="6"/>
  <c r="E912" i="6" s="1"/>
  <c r="F912" i="6" s="1"/>
  <c r="C913" i="6"/>
  <c r="E913" i="6" s="1"/>
  <c r="F913" i="6" s="1"/>
  <c r="C914" i="6"/>
  <c r="E914" i="6" s="1"/>
  <c r="F914" i="6" s="1"/>
  <c r="C915" i="6"/>
  <c r="E915" i="6" s="1"/>
  <c r="F915" i="6" s="1"/>
  <c r="C916" i="6"/>
  <c r="E916" i="6" s="1"/>
  <c r="F916" i="6" s="1"/>
  <c r="C917" i="6"/>
  <c r="E917" i="6" s="1"/>
  <c r="F917" i="6" s="1"/>
  <c r="C918" i="6"/>
  <c r="E918" i="6" s="1"/>
  <c r="F918" i="6" s="1"/>
  <c r="C919" i="6"/>
  <c r="E919" i="6" s="1"/>
  <c r="F919" i="6" s="1"/>
  <c r="C920" i="6"/>
  <c r="E920" i="6" s="1"/>
  <c r="F920" i="6" s="1"/>
  <c r="C921" i="6"/>
  <c r="E921" i="6" s="1"/>
  <c r="F921" i="6" s="1"/>
  <c r="C922" i="6"/>
  <c r="E922" i="6" s="1"/>
  <c r="F922" i="6" s="1"/>
  <c r="C923" i="6"/>
  <c r="E923" i="6" s="1"/>
  <c r="F923" i="6" s="1"/>
  <c r="C924" i="6"/>
  <c r="E924" i="6" s="1"/>
  <c r="F924" i="6" s="1"/>
  <c r="C925" i="6"/>
  <c r="E925" i="6" s="1"/>
  <c r="F925" i="6" s="1"/>
  <c r="C926" i="6"/>
  <c r="E926" i="6" s="1"/>
  <c r="F926" i="6" s="1"/>
  <c r="C927" i="6"/>
  <c r="E927" i="6" s="1"/>
  <c r="F927" i="6" s="1"/>
  <c r="C928" i="6"/>
  <c r="E928" i="6" s="1"/>
  <c r="F928" i="6" s="1"/>
  <c r="C929" i="6"/>
  <c r="E929" i="6" s="1"/>
  <c r="F929" i="6" s="1"/>
  <c r="C930" i="6"/>
  <c r="E930" i="6" s="1"/>
  <c r="F930" i="6" s="1"/>
  <c r="C931" i="6"/>
  <c r="E931" i="6" s="1"/>
  <c r="F931" i="6" s="1"/>
  <c r="C932" i="6"/>
  <c r="E932" i="6" s="1"/>
  <c r="F932" i="6" s="1"/>
  <c r="C933" i="6"/>
  <c r="E933" i="6" s="1"/>
  <c r="F933" i="6" s="1"/>
  <c r="C934" i="6"/>
  <c r="E934" i="6" s="1"/>
  <c r="F934" i="6" s="1"/>
  <c r="C935" i="6"/>
  <c r="E935" i="6" s="1"/>
  <c r="F935" i="6" s="1"/>
  <c r="C936" i="6"/>
  <c r="E936" i="6" s="1"/>
  <c r="F936" i="6" s="1"/>
  <c r="C937" i="6"/>
  <c r="E937" i="6" s="1"/>
  <c r="F937" i="6" s="1"/>
  <c r="C938" i="6"/>
  <c r="E938" i="6" s="1"/>
  <c r="F938" i="6" s="1"/>
  <c r="C939" i="6"/>
  <c r="E939" i="6" s="1"/>
  <c r="F939" i="6" s="1"/>
  <c r="C940" i="6"/>
  <c r="E940" i="6" s="1"/>
  <c r="F940" i="6" s="1"/>
  <c r="C941" i="6"/>
  <c r="E941" i="6" s="1"/>
  <c r="F941" i="6" s="1"/>
  <c r="C942" i="6"/>
  <c r="E942" i="6" s="1"/>
  <c r="F942" i="6" s="1"/>
  <c r="C943" i="6"/>
  <c r="E943" i="6" s="1"/>
  <c r="F943" i="6" s="1"/>
  <c r="C944" i="6"/>
  <c r="E944" i="6" s="1"/>
  <c r="F944" i="6" s="1"/>
  <c r="C945" i="6"/>
  <c r="E945" i="6" s="1"/>
  <c r="F945" i="6" s="1"/>
  <c r="C946" i="6"/>
  <c r="E946" i="6" s="1"/>
  <c r="F946" i="6" s="1"/>
  <c r="C947" i="6"/>
  <c r="E947" i="6" s="1"/>
  <c r="F947" i="6" s="1"/>
  <c r="C948" i="6"/>
  <c r="E948" i="6" s="1"/>
  <c r="F948" i="6" s="1"/>
  <c r="C949" i="6"/>
  <c r="E949" i="6" s="1"/>
  <c r="F949" i="6" s="1"/>
  <c r="C950" i="6"/>
  <c r="E950" i="6" s="1"/>
  <c r="F950" i="6" s="1"/>
  <c r="C951" i="6"/>
  <c r="E951" i="6" s="1"/>
  <c r="F951" i="6" s="1"/>
  <c r="C952" i="6"/>
  <c r="E952" i="6" s="1"/>
  <c r="F952" i="6" s="1"/>
  <c r="C953" i="6"/>
  <c r="E953" i="6" s="1"/>
  <c r="F953" i="6" s="1"/>
  <c r="C954" i="6"/>
  <c r="E954" i="6" s="1"/>
  <c r="F954" i="6" s="1"/>
  <c r="C955" i="6"/>
  <c r="E955" i="6" s="1"/>
  <c r="F955" i="6" s="1"/>
  <c r="C956" i="6"/>
  <c r="E956" i="6" s="1"/>
  <c r="F956" i="6" s="1"/>
  <c r="C957" i="6"/>
  <c r="E957" i="6" s="1"/>
  <c r="F957" i="6" s="1"/>
  <c r="C958" i="6"/>
  <c r="E958" i="6" s="1"/>
  <c r="F958" i="6" s="1"/>
  <c r="C959" i="6"/>
  <c r="E959" i="6" s="1"/>
  <c r="F959" i="6" s="1"/>
  <c r="C960" i="6"/>
  <c r="E960" i="6" s="1"/>
  <c r="F960" i="6" s="1"/>
  <c r="C961" i="6"/>
  <c r="E961" i="6" s="1"/>
  <c r="F961" i="6" s="1"/>
  <c r="C962" i="6"/>
  <c r="E962" i="6" s="1"/>
  <c r="F962" i="6" s="1"/>
  <c r="C963" i="6"/>
  <c r="E963" i="6" s="1"/>
  <c r="F963" i="6" s="1"/>
  <c r="C964" i="6"/>
  <c r="E964" i="6" s="1"/>
  <c r="F964" i="6" s="1"/>
  <c r="C965" i="6"/>
  <c r="E965" i="6" s="1"/>
  <c r="F965" i="6" s="1"/>
  <c r="C966" i="6"/>
  <c r="E966" i="6" s="1"/>
  <c r="F966" i="6" s="1"/>
  <c r="C967" i="6"/>
  <c r="E967" i="6" s="1"/>
  <c r="F967" i="6" s="1"/>
  <c r="C968" i="6"/>
  <c r="E968" i="6" s="1"/>
  <c r="F968" i="6" s="1"/>
  <c r="C969" i="6"/>
  <c r="E969" i="6" s="1"/>
  <c r="F969" i="6" s="1"/>
  <c r="C970" i="6"/>
  <c r="E970" i="6" s="1"/>
  <c r="F970" i="6" s="1"/>
  <c r="C971" i="6"/>
  <c r="E971" i="6" s="1"/>
  <c r="F971" i="6" s="1"/>
  <c r="C972" i="6"/>
  <c r="E972" i="6" s="1"/>
  <c r="F972" i="6" s="1"/>
  <c r="C973" i="6"/>
  <c r="E973" i="6" s="1"/>
  <c r="F973" i="6" s="1"/>
  <c r="C974" i="6"/>
  <c r="E974" i="6" s="1"/>
  <c r="F974" i="6" s="1"/>
  <c r="C975" i="6"/>
  <c r="E975" i="6" s="1"/>
  <c r="F975" i="6" s="1"/>
  <c r="C976" i="6"/>
  <c r="E976" i="6" s="1"/>
  <c r="F976" i="6" s="1"/>
  <c r="C977" i="6"/>
  <c r="E977" i="6" s="1"/>
  <c r="F977" i="6" s="1"/>
  <c r="C978" i="6"/>
  <c r="E978" i="6" s="1"/>
  <c r="F978" i="6" s="1"/>
  <c r="C979" i="6"/>
  <c r="E979" i="6" s="1"/>
  <c r="F979" i="6" s="1"/>
  <c r="C980" i="6"/>
  <c r="E980" i="6" s="1"/>
  <c r="F980" i="6" s="1"/>
  <c r="C981" i="6"/>
  <c r="E981" i="6" s="1"/>
  <c r="F981" i="6" s="1"/>
  <c r="C982" i="6"/>
  <c r="E982" i="6" s="1"/>
  <c r="F982" i="6" s="1"/>
  <c r="C983" i="6"/>
  <c r="E983" i="6" s="1"/>
  <c r="F983" i="6" s="1"/>
  <c r="C984" i="6"/>
  <c r="E984" i="6" s="1"/>
  <c r="F984" i="6" s="1"/>
  <c r="C985" i="6"/>
  <c r="E985" i="6" s="1"/>
  <c r="F985" i="6" s="1"/>
  <c r="C986" i="6"/>
  <c r="E986" i="6" s="1"/>
  <c r="F986" i="6" s="1"/>
  <c r="C987" i="6"/>
  <c r="E987" i="6" s="1"/>
  <c r="F987" i="6" s="1"/>
  <c r="C988" i="6"/>
  <c r="E988" i="6" s="1"/>
  <c r="F988" i="6" s="1"/>
  <c r="C989" i="6"/>
  <c r="E989" i="6" s="1"/>
  <c r="F989" i="6" s="1"/>
  <c r="C990" i="6"/>
  <c r="E990" i="6" s="1"/>
  <c r="F990" i="6" s="1"/>
  <c r="C991" i="6"/>
  <c r="E991" i="6" s="1"/>
  <c r="F991" i="6" s="1"/>
  <c r="C992" i="6"/>
  <c r="E992" i="6" s="1"/>
  <c r="F992" i="6" s="1"/>
  <c r="C993" i="6"/>
  <c r="E993" i="6" s="1"/>
  <c r="F993" i="6" s="1"/>
  <c r="C994" i="6"/>
  <c r="E994" i="6" s="1"/>
  <c r="F994" i="6" s="1"/>
  <c r="C995" i="6"/>
  <c r="E995" i="6" s="1"/>
  <c r="F995" i="6" s="1"/>
  <c r="C996" i="6"/>
  <c r="E996" i="6" s="1"/>
  <c r="F996" i="6" s="1"/>
  <c r="C997" i="6"/>
  <c r="E997" i="6" s="1"/>
  <c r="F997" i="6" s="1"/>
  <c r="C998" i="6"/>
  <c r="E998" i="6" s="1"/>
  <c r="F998" i="6" s="1"/>
  <c r="C999" i="6"/>
  <c r="E999" i="6" s="1"/>
  <c r="F999" i="6" s="1"/>
  <c r="C1000" i="6"/>
  <c r="E1000" i="6" s="1"/>
  <c r="F1000" i="6" s="1"/>
  <c r="C1001" i="6"/>
  <c r="E1001" i="6" s="1"/>
  <c r="F1001" i="6" s="1"/>
  <c r="C1002" i="6"/>
  <c r="E1002" i="6" s="1"/>
  <c r="F1002" i="6" s="1"/>
  <c r="C1003" i="6"/>
  <c r="E1003" i="6" s="1"/>
  <c r="F1003" i="6" s="1"/>
  <c r="C1004" i="6"/>
  <c r="E1004" i="6" s="1"/>
  <c r="F1004" i="6" s="1"/>
  <c r="C1005" i="6"/>
  <c r="E1005" i="6" s="1"/>
  <c r="F1005" i="6" s="1"/>
  <c r="C1006" i="6"/>
  <c r="E1006" i="6" s="1"/>
  <c r="F1006" i="6" s="1"/>
  <c r="C1007" i="6"/>
  <c r="E1007" i="6" s="1"/>
  <c r="F1007" i="6" s="1"/>
  <c r="C1008" i="6"/>
  <c r="E1008" i="6" s="1"/>
  <c r="F1008" i="6" s="1"/>
  <c r="C1009" i="6"/>
  <c r="E1009" i="6" s="1"/>
  <c r="F1009" i="6" s="1"/>
  <c r="C1010" i="6"/>
  <c r="E1010" i="6" s="1"/>
  <c r="F1010" i="6" s="1"/>
  <c r="C1011" i="6"/>
  <c r="E1011" i="6" s="1"/>
  <c r="F1011" i="6" s="1"/>
  <c r="C1012" i="6"/>
  <c r="E1012" i="6" s="1"/>
  <c r="F1012" i="6" s="1"/>
  <c r="C1013" i="6"/>
  <c r="E1013" i="6" s="1"/>
  <c r="F1013" i="6" s="1"/>
  <c r="C1014" i="6"/>
  <c r="E1014" i="6" s="1"/>
  <c r="F1014" i="6" s="1"/>
  <c r="C1015" i="6"/>
  <c r="E1015" i="6" s="1"/>
  <c r="F1015" i="6" s="1"/>
  <c r="C1016" i="6"/>
  <c r="E1016" i="6" s="1"/>
  <c r="F1016" i="6" s="1"/>
  <c r="C1017" i="6"/>
  <c r="E1017" i="6" s="1"/>
  <c r="F1017" i="6" s="1"/>
  <c r="C1018" i="6"/>
  <c r="E1018" i="6" s="1"/>
  <c r="F1018" i="6" s="1"/>
  <c r="C1019" i="6"/>
  <c r="E1019" i="6" s="1"/>
  <c r="F1019" i="6" s="1"/>
  <c r="C1020" i="6"/>
  <c r="E1020" i="6" s="1"/>
  <c r="F1020" i="6" s="1"/>
  <c r="C1021" i="6"/>
  <c r="E1021" i="6" s="1"/>
  <c r="F1021" i="6" s="1"/>
  <c r="C1022" i="6"/>
  <c r="E1022" i="6" s="1"/>
  <c r="F1022" i="6" s="1"/>
  <c r="C1023" i="6"/>
  <c r="E1023" i="6" s="1"/>
  <c r="F1023" i="6" s="1"/>
  <c r="C1024" i="6"/>
  <c r="E1024" i="6" s="1"/>
  <c r="F1024" i="6" s="1"/>
  <c r="C1025" i="6"/>
  <c r="E1025" i="6" s="1"/>
  <c r="F1025" i="6" s="1"/>
  <c r="C1026" i="6"/>
  <c r="E1026" i="6" s="1"/>
  <c r="F1026" i="6" s="1"/>
  <c r="C1027" i="6"/>
  <c r="E1027" i="6" s="1"/>
  <c r="F1027" i="6" s="1"/>
  <c r="C1028" i="6"/>
  <c r="E1028" i="6" s="1"/>
  <c r="F1028" i="6" s="1"/>
  <c r="C1029" i="6"/>
  <c r="E1029" i="6" s="1"/>
  <c r="F1029" i="6" s="1"/>
  <c r="C1030" i="6"/>
  <c r="E1030" i="6" s="1"/>
  <c r="F1030" i="6" s="1"/>
  <c r="C1031" i="6"/>
  <c r="E1031" i="6" s="1"/>
  <c r="F1031" i="6" s="1"/>
  <c r="C1032" i="6"/>
  <c r="E1032" i="6" s="1"/>
  <c r="F1032" i="6" s="1"/>
  <c r="C1033" i="6"/>
  <c r="E1033" i="6" s="1"/>
  <c r="F1033" i="6" s="1"/>
  <c r="C1034" i="6"/>
  <c r="E1034" i="6" s="1"/>
  <c r="F1034" i="6" s="1"/>
  <c r="C1035" i="6"/>
  <c r="E1035" i="6" s="1"/>
  <c r="F1035" i="6" s="1"/>
  <c r="C1036" i="6"/>
  <c r="E1036" i="6" s="1"/>
  <c r="F1036" i="6" s="1"/>
  <c r="C1037" i="6"/>
  <c r="E1037" i="6" s="1"/>
  <c r="F1037" i="6" s="1"/>
  <c r="C1038" i="6"/>
  <c r="E1038" i="6" s="1"/>
  <c r="F1038" i="6" s="1"/>
  <c r="C1039" i="6"/>
  <c r="E1039" i="6" s="1"/>
  <c r="F1039" i="6" s="1"/>
  <c r="C1040" i="6"/>
  <c r="E1040" i="6" s="1"/>
  <c r="F1040" i="6" s="1"/>
  <c r="C1041" i="6"/>
  <c r="E1041" i="6" s="1"/>
  <c r="F1041" i="6" s="1"/>
  <c r="C1042" i="6"/>
  <c r="E1042" i="6" s="1"/>
  <c r="F1042" i="6" s="1"/>
  <c r="C1043" i="6"/>
  <c r="E1043" i="6" s="1"/>
  <c r="F1043" i="6" s="1"/>
  <c r="C1044" i="6"/>
  <c r="E1044" i="6" s="1"/>
  <c r="F1044" i="6" s="1"/>
  <c r="C1045" i="6"/>
  <c r="E1045" i="6" s="1"/>
  <c r="F1045" i="6" s="1"/>
  <c r="C1046" i="6"/>
  <c r="E1046" i="6" s="1"/>
  <c r="F1046" i="6" s="1"/>
  <c r="C1047" i="6"/>
  <c r="E1047" i="6" s="1"/>
  <c r="F1047" i="6" s="1"/>
  <c r="C1048" i="6"/>
  <c r="E1048" i="6" s="1"/>
  <c r="F1048" i="6" s="1"/>
  <c r="C1049" i="6"/>
  <c r="E1049" i="6" s="1"/>
  <c r="F1049" i="6" s="1"/>
  <c r="C1050" i="6"/>
  <c r="E1050" i="6" s="1"/>
  <c r="F1050" i="6" s="1"/>
  <c r="C1051" i="6"/>
  <c r="E1051" i="6" s="1"/>
  <c r="F1051" i="6" s="1"/>
  <c r="C1052" i="6"/>
  <c r="E1052" i="6" s="1"/>
  <c r="F1052" i="6" s="1"/>
  <c r="C1053" i="6"/>
  <c r="E1053" i="6" s="1"/>
  <c r="F1053" i="6" s="1"/>
  <c r="C1054" i="6"/>
  <c r="E1054" i="6" s="1"/>
  <c r="F1054" i="6" s="1"/>
  <c r="C1055" i="6"/>
  <c r="E1055" i="6" s="1"/>
  <c r="F1055" i="6" s="1"/>
  <c r="C1056" i="6"/>
  <c r="E1056" i="6" s="1"/>
  <c r="F1056" i="6" s="1"/>
  <c r="C1057" i="6"/>
  <c r="E1057" i="6" s="1"/>
  <c r="F1057" i="6" s="1"/>
  <c r="C1058" i="6"/>
  <c r="E1058" i="6" s="1"/>
  <c r="F1058" i="6" s="1"/>
  <c r="C1059" i="6"/>
  <c r="E1059" i="6" s="1"/>
  <c r="F1059" i="6" s="1"/>
  <c r="C1060" i="6"/>
  <c r="E1060" i="6" s="1"/>
  <c r="F1060" i="6" s="1"/>
  <c r="C1061" i="6"/>
  <c r="E1061" i="6" s="1"/>
  <c r="F1061" i="6" s="1"/>
  <c r="C1062" i="6"/>
  <c r="E1062" i="6" s="1"/>
  <c r="F1062" i="6" s="1"/>
  <c r="C1063" i="6"/>
  <c r="E1063" i="6" s="1"/>
  <c r="F1063" i="6" s="1"/>
  <c r="C1064" i="6"/>
  <c r="E1064" i="6" s="1"/>
  <c r="F1064" i="6" s="1"/>
  <c r="C1065" i="6"/>
  <c r="E1065" i="6" s="1"/>
  <c r="F1065" i="6" s="1"/>
  <c r="C1066" i="6"/>
  <c r="E1066" i="6" s="1"/>
  <c r="F1066" i="6" s="1"/>
  <c r="C1067" i="6"/>
  <c r="E1067" i="6" s="1"/>
  <c r="F1067" i="6" s="1"/>
  <c r="C1068" i="6"/>
  <c r="E1068" i="6" s="1"/>
  <c r="F1068" i="6" s="1"/>
  <c r="C1069" i="6"/>
  <c r="E1069" i="6" s="1"/>
  <c r="F1069" i="6" s="1"/>
  <c r="C1070" i="6"/>
  <c r="E1070" i="6" s="1"/>
  <c r="F1070" i="6" s="1"/>
  <c r="C1071" i="6"/>
  <c r="E1071" i="6" s="1"/>
  <c r="F1071" i="6" s="1"/>
  <c r="C1072" i="6"/>
  <c r="E1072" i="6" s="1"/>
  <c r="F1072" i="6" s="1"/>
  <c r="C1073" i="6"/>
  <c r="E1073" i="6" s="1"/>
  <c r="F1073" i="6" s="1"/>
  <c r="C1074" i="6"/>
  <c r="E1074" i="6" s="1"/>
  <c r="F1074" i="6" s="1"/>
  <c r="C1075" i="6"/>
  <c r="E1075" i="6" s="1"/>
  <c r="F1075" i="6" s="1"/>
  <c r="C1076" i="6"/>
  <c r="E1076" i="6" s="1"/>
  <c r="F1076" i="6" s="1"/>
  <c r="C1077" i="6"/>
  <c r="E1077" i="6" s="1"/>
  <c r="F1077" i="6" s="1"/>
  <c r="C1078" i="6"/>
  <c r="E1078" i="6" s="1"/>
  <c r="F1078" i="6" s="1"/>
  <c r="C1079" i="6"/>
  <c r="E1079" i="6" s="1"/>
  <c r="F1079" i="6" s="1"/>
  <c r="C1080" i="6"/>
  <c r="E1080" i="6" s="1"/>
  <c r="F1080" i="6" s="1"/>
  <c r="C1081" i="6"/>
  <c r="E1081" i="6" s="1"/>
  <c r="F1081" i="6" s="1"/>
  <c r="C1082" i="6"/>
  <c r="E1082" i="6" s="1"/>
  <c r="F1082" i="6" s="1"/>
  <c r="C1083" i="6"/>
  <c r="E1083" i="6" s="1"/>
  <c r="F1083" i="6" s="1"/>
  <c r="C1084" i="6"/>
  <c r="E1084" i="6" s="1"/>
  <c r="F1084" i="6" s="1"/>
  <c r="C1085" i="6"/>
  <c r="E1085" i="6" s="1"/>
  <c r="F1085" i="6" s="1"/>
  <c r="C1086" i="6"/>
  <c r="E1086" i="6" s="1"/>
  <c r="F1086" i="6" s="1"/>
  <c r="C1087" i="6"/>
  <c r="E1087" i="6" s="1"/>
  <c r="F1087" i="6" s="1"/>
  <c r="C1088" i="6"/>
  <c r="E1088" i="6" s="1"/>
  <c r="F1088" i="6" s="1"/>
  <c r="C1089" i="6"/>
  <c r="E1089" i="6" s="1"/>
  <c r="F1089" i="6" s="1"/>
  <c r="C1090" i="6"/>
  <c r="E1090" i="6" s="1"/>
  <c r="F1090" i="6" s="1"/>
  <c r="C1091" i="6"/>
  <c r="E1091" i="6" s="1"/>
  <c r="F1091" i="6" s="1"/>
  <c r="C1092" i="6"/>
  <c r="E1092" i="6" s="1"/>
  <c r="F1092" i="6" s="1"/>
  <c r="C1093" i="6"/>
  <c r="E1093" i="6" s="1"/>
  <c r="F1093" i="6" s="1"/>
  <c r="C1094" i="6"/>
  <c r="E1094" i="6" s="1"/>
  <c r="F1094" i="6" s="1"/>
  <c r="C1095" i="6"/>
  <c r="E1095" i="6" s="1"/>
  <c r="F1095" i="6" s="1"/>
  <c r="C1096" i="6"/>
  <c r="E1096" i="6" s="1"/>
  <c r="F1096" i="6" s="1"/>
  <c r="C1097" i="6"/>
  <c r="E1097" i="6" s="1"/>
  <c r="F1097" i="6" s="1"/>
  <c r="C1098" i="6"/>
  <c r="E1098" i="6" s="1"/>
  <c r="F1098" i="6" s="1"/>
  <c r="C1099" i="6"/>
  <c r="E1099" i="6" s="1"/>
  <c r="F1099" i="6" s="1"/>
  <c r="C1100" i="6"/>
  <c r="E1100" i="6" s="1"/>
  <c r="F1100" i="6" s="1"/>
  <c r="C1101" i="6"/>
  <c r="E1101" i="6" s="1"/>
  <c r="F1101" i="6" s="1"/>
  <c r="C1102" i="6"/>
  <c r="E1102" i="6" s="1"/>
  <c r="F1102" i="6" s="1"/>
  <c r="C1103" i="6"/>
  <c r="E1103" i="6" s="1"/>
  <c r="F1103" i="6" s="1"/>
  <c r="C1104" i="6"/>
  <c r="E1104" i="6" s="1"/>
  <c r="F1104" i="6" s="1"/>
  <c r="C1105" i="6"/>
  <c r="E1105" i="6" s="1"/>
  <c r="F1105" i="6" s="1"/>
  <c r="C1106" i="6"/>
  <c r="E1106" i="6" s="1"/>
  <c r="F1106" i="6" s="1"/>
  <c r="C1107" i="6"/>
  <c r="E1107" i="6" s="1"/>
  <c r="F1107" i="6" s="1"/>
  <c r="C1108" i="6"/>
  <c r="E1108" i="6" s="1"/>
  <c r="F1108" i="6" s="1"/>
  <c r="C1109" i="6"/>
  <c r="E1109" i="6" s="1"/>
  <c r="F1109" i="6" s="1"/>
  <c r="C1110" i="6"/>
  <c r="E1110" i="6" s="1"/>
  <c r="F1110" i="6" s="1"/>
  <c r="C1111" i="6"/>
  <c r="E1111" i="6" s="1"/>
  <c r="F1111" i="6" s="1"/>
  <c r="C1112" i="6"/>
  <c r="E1112" i="6" s="1"/>
  <c r="F1112" i="6" s="1"/>
  <c r="C1113" i="6"/>
  <c r="E1113" i="6" s="1"/>
  <c r="F1113" i="6" s="1"/>
  <c r="C1114" i="6"/>
  <c r="E1114" i="6" s="1"/>
  <c r="F1114" i="6" s="1"/>
  <c r="C1115" i="6"/>
  <c r="E1115" i="6" s="1"/>
  <c r="F1115" i="6" s="1"/>
  <c r="C1116" i="6"/>
  <c r="E1116" i="6" s="1"/>
  <c r="F1116" i="6" s="1"/>
  <c r="C1117" i="6"/>
  <c r="E1117" i="6" s="1"/>
  <c r="F1117" i="6" s="1"/>
  <c r="C1118" i="6"/>
  <c r="E1118" i="6" s="1"/>
  <c r="F1118" i="6" s="1"/>
  <c r="C1119" i="6"/>
  <c r="E1119" i="6" s="1"/>
  <c r="F1119" i="6" s="1"/>
  <c r="C1120" i="6"/>
  <c r="E1120" i="6" s="1"/>
  <c r="F1120" i="6" s="1"/>
  <c r="C1121" i="6"/>
  <c r="E1121" i="6" s="1"/>
  <c r="F1121" i="6" s="1"/>
  <c r="C1122" i="6"/>
  <c r="E1122" i="6" s="1"/>
  <c r="F1122" i="6" s="1"/>
  <c r="C1123" i="6"/>
  <c r="E1123" i="6" s="1"/>
  <c r="F1123" i="6" s="1"/>
  <c r="C1124" i="6"/>
  <c r="E1124" i="6" s="1"/>
  <c r="F1124" i="6" s="1"/>
  <c r="C1125" i="6"/>
  <c r="E1125" i="6" s="1"/>
  <c r="F1125" i="6" s="1"/>
  <c r="C1126" i="6"/>
  <c r="E1126" i="6" s="1"/>
  <c r="F1126" i="6" s="1"/>
  <c r="C1127" i="6"/>
  <c r="E1127" i="6" s="1"/>
  <c r="F1127" i="6" s="1"/>
  <c r="C1128" i="6"/>
  <c r="E1128" i="6" s="1"/>
  <c r="F1128" i="6" s="1"/>
  <c r="C1129" i="6"/>
  <c r="E1129" i="6" s="1"/>
  <c r="F1129" i="6" s="1"/>
  <c r="C1130" i="6"/>
  <c r="E1130" i="6" s="1"/>
  <c r="F1130" i="6" s="1"/>
  <c r="C1131" i="6"/>
  <c r="E1131" i="6" s="1"/>
  <c r="F1131" i="6" s="1"/>
  <c r="C1132" i="6"/>
  <c r="E1132" i="6" s="1"/>
  <c r="F1132" i="6" s="1"/>
  <c r="C1133" i="6"/>
  <c r="E1133" i="6" s="1"/>
  <c r="F1133" i="6" s="1"/>
  <c r="C1134" i="6"/>
  <c r="E1134" i="6" s="1"/>
  <c r="F1134" i="6" s="1"/>
  <c r="C1135" i="6"/>
  <c r="E1135" i="6" s="1"/>
  <c r="F1135" i="6" s="1"/>
  <c r="C1136" i="6"/>
  <c r="E1136" i="6" s="1"/>
  <c r="F1136" i="6" s="1"/>
  <c r="C1137" i="6"/>
  <c r="E1137" i="6" s="1"/>
  <c r="F1137" i="6" s="1"/>
  <c r="C1138" i="6"/>
  <c r="E1138" i="6" s="1"/>
  <c r="F1138" i="6" s="1"/>
  <c r="C1139" i="6"/>
  <c r="E1139" i="6" s="1"/>
  <c r="F1139" i="6" s="1"/>
  <c r="C1140" i="6"/>
  <c r="E1140" i="6" s="1"/>
  <c r="F1140" i="6" s="1"/>
  <c r="C1141" i="6"/>
  <c r="E1141" i="6" s="1"/>
  <c r="F1141" i="6" s="1"/>
  <c r="C1142" i="6"/>
  <c r="E1142" i="6" s="1"/>
  <c r="F1142" i="6" s="1"/>
  <c r="C1143" i="6"/>
  <c r="E1143" i="6" s="1"/>
  <c r="F1143" i="6" s="1"/>
  <c r="C1144" i="6"/>
  <c r="E1144" i="6" s="1"/>
  <c r="F1144" i="6" s="1"/>
  <c r="C1145" i="6"/>
  <c r="E1145" i="6" s="1"/>
  <c r="F1145" i="6" s="1"/>
  <c r="C1146" i="6"/>
  <c r="E1146" i="6" s="1"/>
  <c r="F1146" i="6" s="1"/>
  <c r="C1147" i="6"/>
  <c r="E1147" i="6" s="1"/>
  <c r="F1147" i="6" s="1"/>
  <c r="C1148" i="6"/>
  <c r="E1148" i="6" s="1"/>
  <c r="F1148" i="6" s="1"/>
  <c r="C1149" i="6"/>
  <c r="E1149" i="6" s="1"/>
  <c r="F1149" i="6" s="1"/>
  <c r="C1150" i="6"/>
  <c r="E1150" i="6" s="1"/>
  <c r="F1150" i="6" s="1"/>
  <c r="C1151" i="6"/>
  <c r="E1151" i="6" s="1"/>
  <c r="F1151" i="6" s="1"/>
  <c r="C1152" i="6"/>
  <c r="E1152" i="6" s="1"/>
  <c r="F1152" i="6" s="1"/>
  <c r="C1153" i="6"/>
  <c r="E1153" i="6" s="1"/>
  <c r="F1153" i="6" s="1"/>
  <c r="C1154" i="6"/>
  <c r="E1154" i="6" s="1"/>
  <c r="F1154" i="6" s="1"/>
  <c r="C1155" i="6"/>
  <c r="E1155" i="6" s="1"/>
  <c r="F1155" i="6" s="1"/>
  <c r="C1156" i="6"/>
  <c r="E1156" i="6" s="1"/>
  <c r="F1156" i="6" s="1"/>
  <c r="C1157" i="6"/>
  <c r="E1157" i="6" s="1"/>
  <c r="F1157" i="6" s="1"/>
  <c r="C1158" i="6"/>
  <c r="E1158" i="6" s="1"/>
  <c r="F1158" i="6" s="1"/>
  <c r="C1159" i="6"/>
  <c r="E1159" i="6" s="1"/>
  <c r="F1159" i="6" s="1"/>
  <c r="C1160" i="6"/>
  <c r="E1160" i="6" s="1"/>
  <c r="F1160" i="6" s="1"/>
  <c r="C1161" i="6"/>
  <c r="E1161" i="6" s="1"/>
  <c r="F1161" i="6" s="1"/>
  <c r="C1162" i="6"/>
  <c r="E1162" i="6" s="1"/>
  <c r="F1162" i="6" s="1"/>
  <c r="C1163" i="6"/>
  <c r="E1163" i="6" s="1"/>
  <c r="F1163" i="6" s="1"/>
  <c r="C1164" i="6"/>
  <c r="E1164" i="6" s="1"/>
  <c r="F1164" i="6" s="1"/>
  <c r="C1165" i="6"/>
  <c r="E1165" i="6" s="1"/>
  <c r="F1165" i="6" s="1"/>
  <c r="C1166" i="6"/>
  <c r="E1166" i="6" s="1"/>
  <c r="F1166" i="6" s="1"/>
  <c r="C1167" i="6"/>
  <c r="E1167" i="6" s="1"/>
  <c r="F1167" i="6" s="1"/>
  <c r="C1168" i="6"/>
  <c r="E1168" i="6" s="1"/>
  <c r="F1168" i="6" s="1"/>
  <c r="C1169" i="6"/>
  <c r="E1169" i="6" s="1"/>
  <c r="F1169" i="6" s="1"/>
  <c r="C1170" i="6"/>
  <c r="E1170" i="6" s="1"/>
  <c r="F1170" i="6" s="1"/>
  <c r="C1171" i="6"/>
  <c r="E1171" i="6" s="1"/>
  <c r="F1171" i="6" s="1"/>
  <c r="C1172" i="6"/>
  <c r="E1172" i="6" s="1"/>
  <c r="F1172" i="6" s="1"/>
  <c r="C1173" i="6"/>
  <c r="E1173" i="6" s="1"/>
  <c r="F1173" i="6" s="1"/>
  <c r="C1174" i="6"/>
  <c r="E1174" i="6" s="1"/>
  <c r="F1174" i="6" s="1"/>
  <c r="C1175" i="6"/>
  <c r="E1175" i="6" s="1"/>
  <c r="F1175" i="6" s="1"/>
  <c r="C1176" i="6"/>
  <c r="E1176" i="6" s="1"/>
  <c r="F1176" i="6" s="1"/>
  <c r="C1177" i="6"/>
  <c r="E1177" i="6" s="1"/>
  <c r="F1177" i="6" s="1"/>
  <c r="C1178" i="6"/>
  <c r="E1178" i="6" s="1"/>
  <c r="F1178" i="6" s="1"/>
  <c r="C1179" i="6"/>
  <c r="E1179" i="6" s="1"/>
  <c r="F1179" i="6" s="1"/>
  <c r="C1180" i="6"/>
  <c r="E1180" i="6" s="1"/>
  <c r="F1180" i="6" s="1"/>
  <c r="C1181" i="6"/>
  <c r="E1181" i="6" s="1"/>
  <c r="F1181" i="6" s="1"/>
  <c r="C1182" i="6"/>
  <c r="E1182" i="6" s="1"/>
  <c r="F1182" i="6" s="1"/>
  <c r="C1183" i="6"/>
  <c r="E1183" i="6" s="1"/>
  <c r="F1183" i="6" s="1"/>
  <c r="C1184" i="6"/>
  <c r="E1184" i="6" s="1"/>
  <c r="F1184" i="6" s="1"/>
  <c r="C1185" i="6"/>
  <c r="E1185" i="6" s="1"/>
  <c r="F1185" i="6" s="1"/>
  <c r="C1186" i="6"/>
  <c r="E1186" i="6" s="1"/>
  <c r="F1186" i="6" s="1"/>
  <c r="C1187" i="6"/>
  <c r="E1187" i="6" s="1"/>
  <c r="F1187" i="6" s="1"/>
  <c r="C1188" i="6"/>
  <c r="E1188" i="6" s="1"/>
  <c r="F1188" i="6" s="1"/>
  <c r="C1189" i="6"/>
  <c r="E1189" i="6" s="1"/>
  <c r="F1189" i="6" s="1"/>
  <c r="C1190" i="6"/>
  <c r="E1190" i="6" s="1"/>
  <c r="F1190" i="6" s="1"/>
  <c r="C1191" i="6"/>
  <c r="E1191" i="6" s="1"/>
  <c r="F1191" i="6" s="1"/>
  <c r="C1192" i="6"/>
  <c r="E1192" i="6" s="1"/>
  <c r="F1192" i="6" s="1"/>
  <c r="C1193" i="6"/>
  <c r="E1193" i="6" s="1"/>
  <c r="F1193" i="6" s="1"/>
  <c r="C1194" i="6"/>
  <c r="E1194" i="6" s="1"/>
  <c r="F1194" i="6" s="1"/>
  <c r="C1195" i="6"/>
  <c r="E1195" i="6" s="1"/>
  <c r="F1195" i="6" s="1"/>
  <c r="C1196" i="6"/>
  <c r="E1196" i="6" s="1"/>
  <c r="F1196" i="6" s="1"/>
  <c r="C1197" i="6"/>
  <c r="E1197" i="6" s="1"/>
  <c r="F1197" i="6" s="1"/>
  <c r="C1198" i="6"/>
  <c r="E1198" i="6" s="1"/>
  <c r="F1198" i="6" s="1"/>
  <c r="C1199" i="6"/>
  <c r="E1199" i="6" s="1"/>
  <c r="F1199" i="6" s="1"/>
  <c r="C1200" i="6"/>
  <c r="E1200" i="6" s="1"/>
  <c r="F1200" i="6" s="1"/>
  <c r="C1201" i="6"/>
  <c r="E1201" i="6" s="1"/>
  <c r="F1201" i="6" s="1"/>
  <c r="C1202" i="6"/>
  <c r="E1202" i="6" s="1"/>
  <c r="F1202" i="6" s="1"/>
  <c r="C1203" i="6"/>
  <c r="E1203" i="6" s="1"/>
  <c r="F1203" i="6" s="1"/>
  <c r="C1204" i="6"/>
  <c r="E1204" i="6" s="1"/>
  <c r="F1204" i="6" s="1"/>
  <c r="C1205" i="6"/>
  <c r="E1205" i="6" s="1"/>
  <c r="F1205" i="6" s="1"/>
  <c r="C1206" i="6"/>
  <c r="E1206" i="6" s="1"/>
  <c r="F1206" i="6" s="1"/>
  <c r="C1207" i="6"/>
  <c r="E1207" i="6" s="1"/>
  <c r="F1207" i="6" s="1"/>
  <c r="C1208" i="6"/>
  <c r="E1208" i="6" s="1"/>
  <c r="F1208" i="6" s="1"/>
  <c r="C1209" i="6"/>
  <c r="E1209" i="6" s="1"/>
  <c r="F1209" i="6" s="1"/>
  <c r="C1210" i="6"/>
  <c r="E1210" i="6" s="1"/>
  <c r="F1210" i="6" s="1"/>
  <c r="C1211" i="6"/>
  <c r="E1211" i="6" s="1"/>
  <c r="F1211" i="6" s="1"/>
  <c r="C1212" i="6"/>
  <c r="E1212" i="6" s="1"/>
  <c r="F1212" i="6" s="1"/>
  <c r="C1213" i="6"/>
  <c r="E1213" i="6" s="1"/>
  <c r="F1213" i="6" s="1"/>
  <c r="C1214" i="6"/>
  <c r="E1214" i="6" s="1"/>
  <c r="F1214" i="6" s="1"/>
  <c r="C1215" i="6"/>
  <c r="E1215" i="6" s="1"/>
  <c r="F1215" i="6" s="1"/>
  <c r="C1216" i="6"/>
  <c r="E1216" i="6" s="1"/>
  <c r="F1216" i="6" s="1"/>
  <c r="C1217" i="6"/>
  <c r="E1217" i="6" s="1"/>
  <c r="F1217" i="6" s="1"/>
  <c r="C1218" i="6"/>
  <c r="E1218" i="6" s="1"/>
  <c r="F1218" i="6" s="1"/>
  <c r="C1219" i="6"/>
  <c r="E1219" i="6" s="1"/>
  <c r="F1219" i="6" s="1"/>
  <c r="C1220" i="6"/>
  <c r="E1220" i="6" s="1"/>
  <c r="F1220" i="6" s="1"/>
  <c r="C1221" i="6"/>
  <c r="E1221" i="6" s="1"/>
  <c r="F1221" i="6" s="1"/>
  <c r="C1222" i="6"/>
  <c r="E1222" i="6" s="1"/>
  <c r="F1222" i="6" s="1"/>
  <c r="C1223" i="6"/>
  <c r="E1223" i="6" s="1"/>
  <c r="F1223" i="6" s="1"/>
  <c r="C1224" i="6"/>
  <c r="E1224" i="6" s="1"/>
  <c r="F1224" i="6" s="1"/>
  <c r="C1225" i="6"/>
  <c r="E1225" i="6" s="1"/>
  <c r="F1225" i="6" s="1"/>
  <c r="C1226" i="6"/>
  <c r="E1226" i="6" s="1"/>
  <c r="F1226" i="6" s="1"/>
  <c r="C1227" i="6"/>
  <c r="E1227" i="6" s="1"/>
  <c r="F1227" i="6" s="1"/>
  <c r="C1228" i="6"/>
  <c r="E1228" i="6" s="1"/>
  <c r="F1228" i="6" s="1"/>
  <c r="C1229" i="6"/>
  <c r="E1229" i="6" s="1"/>
  <c r="F1229" i="6" s="1"/>
  <c r="C1230" i="6"/>
  <c r="E1230" i="6" s="1"/>
  <c r="F1230" i="6" s="1"/>
  <c r="C1231" i="6"/>
  <c r="E1231" i="6" s="1"/>
  <c r="F1231" i="6" s="1"/>
  <c r="C1232" i="6"/>
  <c r="E1232" i="6" s="1"/>
  <c r="F1232" i="6" s="1"/>
  <c r="C1233" i="6"/>
  <c r="E1233" i="6" s="1"/>
  <c r="F1233" i="6" s="1"/>
  <c r="C1234" i="6"/>
  <c r="E1234" i="6" s="1"/>
  <c r="F1234" i="6" s="1"/>
  <c r="C1235" i="6"/>
  <c r="E1235" i="6" s="1"/>
  <c r="F1235" i="6" s="1"/>
  <c r="C1236" i="6"/>
  <c r="E1236" i="6" s="1"/>
  <c r="F1236" i="6" s="1"/>
  <c r="C1237" i="6"/>
  <c r="E1237" i="6" s="1"/>
  <c r="F1237" i="6" s="1"/>
  <c r="C1238" i="6"/>
  <c r="E1238" i="6" s="1"/>
  <c r="F1238" i="6" s="1"/>
  <c r="C1239" i="6"/>
  <c r="E1239" i="6" s="1"/>
  <c r="F1239" i="6" s="1"/>
  <c r="C1240" i="6"/>
  <c r="E1240" i="6" s="1"/>
  <c r="F1240" i="6" s="1"/>
  <c r="C1241" i="6"/>
  <c r="E1241" i="6" s="1"/>
  <c r="F1241" i="6" s="1"/>
  <c r="C1242" i="6"/>
  <c r="E1242" i="6" s="1"/>
  <c r="F1242" i="6" s="1"/>
  <c r="C1243" i="6"/>
  <c r="E1243" i="6" s="1"/>
  <c r="F1243" i="6" s="1"/>
  <c r="C1244" i="6"/>
  <c r="E1244" i="6" s="1"/>
  <c r="F1244" i="6" s="1"/>
  <c r="C1245" i="6"/>
  <c r="E1245" i="6" s="1"/>
  <c r="F1245" i="6" s="1"/>
  <c r="C1246" i="6"/>
  <c r="E1246" i="6" s="1"/>
  <c r="F1246" i="6" s="1"/>
  <c r="C1247" i="6"/>
  <c r="E1247" i="6" s="1"/>
  <c r="F1247" i="6" s="1"/>
  <c r="C1248" i="6"/>
  <c r="E1248" i="6" s="1"/>
  <c r="F1248" i="6" s="1"/>
  <c r="C1249" i="6"/>
  <c r="E1249" i="6" s="1"/>
  <c r="F1249" i="6" s="1"/>
  <c r="C1250" i="6"/>
  <c r="E1250" i="6" s="1"/>
  <c r="F1250" i="6" s="1"/>
  <c r="C1251" i="6"/>
  <c r="E1251" i="6" s="1"/>
  <c r="F1251" i="6" s="1"/>
  <c r="C1252" i="6"/>
  <c r="E1252" i="6" s="1"/>
  <c r="F1252" i="6" s="1"/>
  <c r="C1253" i="6"/>
  <c r="E1253" i="6" s="1"/>
  <c r="F1253" i="6" s="1"/>
  <c r="C1254" i="6"/>
  <c r="E1254" i="6" s="1"/>
  <c r="F1254" i="6" s="1"/>
  <c r="C1255" i="6"/>
  <c r="E1255" i="6" s="1"/>
  <c r="F1255" i="6" s="1"/>
  <c r="C1256" i="6"/>
  <c r="E1256" i="6" s="1"/>
  <c r="F1256" i="6" s="1"/>
  <c r="C1257" i="6"/>
  <c r="E1257" i="6" s="1"/>
  <c r="F1257" i="6" s="1"/>
  <c r="C1258" i="6"/>
  <c r="E1258" i="6" s="1"/>
  <c r="F1258" i="6" s="1"/>
  <c r="C1259" i="6"/>
  <c r="E1259" i="6" s="1"/>
  <c r="F1259" i="6" s="1"/>
  <c r="C1260" i="6"/>
  <c r="E1260" i="6" s="1"/>
  <c r="F1260" i="6" s="1"/>
  <c r="C1261" i="6"/>
  <c r="E1261" i="6" s="1"/>
  <c r="F1261" i="6" s="1"/>
  <c r="C1262" i="6"/>
  <c r="E1262" i="6" s="1"/>
  <c r="F1262" i="6" s="1"/>
  <c r="C1263" i="6"/>
  <c r="E1263" i="6" s="1"/>
  <c r="F1263" i="6" s="1"/>
  <c r="C1264" i="6"/>
  <c r="E1264" i="6" s="1"/>
  <c r="F1264" i="6" s="1"/>
  <c r="C1265" i="6"/>
  <c r="E1265" i="6" s="1"/>
  <c r="F1265" i="6" s="1"/>
  <c r="C1266" i="6"/>
  <c r="E1266" i="6" s="1"/>
  <c r="F1266" i="6" s="1"/>
  <c r="C1267" i="6"/>
  <c r="E1267" i="6" s="1"/>
  <c r="F1267" i="6" s="1"/>
  <c r="C1268" i="6"/>
  <c r="E1268" i="6" s="1"/>
  <c r="F1268" i="6" s="1"/>
  <c r="C1269" i="6"/>
  <c r="E1269" i="6" s="1"/>
  <c r="F1269" i="6" s="1"/>
  <c r="C1270" i="6"/>
  <c r="E1270" i="6" s="1"/>
  <c r="F1270" i="6" s="1"/>
  <c r="C1271" i="6"/>
  <c r="E1271" i="6" s="1"/>
  <c r="F1271" i="6" s="1"/>
  <c r="C1272" i="6"/>
  <c r="E1272" i="6" s="1"/>
  <c r="F1272" i="6" s="1"/>
  <c r="C1273" i="6"/>
  <c r="E1273" i="6" s="1"/>
  <c r="F1273" i="6" s="1"/>
  <c r="C1274" i="6"/>
  <c r="E1274" i="6" s="1"/>
  <c r="F1274" i="6" s="1"/>
  <c r="C1275" i="6"/>
  <c r="E1275" i="6" s="1"/>
  <c r="F1275" i="6" s="1"/>
  <c r="C1276" i="6"/>
  <c r="E1276" i="6" s="1"/>
  <c r="F1276" i="6" s="1"/>
  <c r="C1277" i="6"/>
  <c r="E1277" i="6" s="1"/>
  <c r="F1277" i="6" s="1"/>
  <c r="C1278" i="6"/>
  <c r="E1278" i="6" s="1"/>
  <c r="F1278" i="6" s="1"/>
  <c r="C1279" i="6"/>
  <c r="E1279" i="6" s="1"/>
  <c r="F1279" i="6" s="1"/>
  <c r="C1280" i="6"/>
  <c r="E1280" i="6" s="1"/>
  <c r="F1280" i="6" s="1"/>
  <c r="C1281" i="6"/>
  <c r="E1281" i="6" s="1"/>
  <c r="F1281" i="6" s="1"/>
  <c r="C1282" i="6"/>
  <c r="E1282" i="6" s="1"/>
  <c r="F1282" i="6" s="1"/>
  <c r="C1283" i="6"/>
  <c r="E1283" i="6" s="1"/>
  <c r="F1283" i="6" s="1"/>
  <c r="C1284" i="6"/>
  <c r="E1284" i="6" s="1"/>
  <c r="F1284" i="6" s="1"/>
  <c r="C1285" i="6"/>
  <c r="E1285" i="6" s="1"/>
  <c r="F1285" i="6" s="1"/>
  <c r="C1286" i="6"/>
  <c r="E1286" i="6" s="1"/>
  <c r="F1286" i="6" s="1"/>
  <c r="C1287" i="6"/>
  <c r="E1287" i="6" s="1"/>
  <c r="F1287" i="6" s="1"/>
  <c r="C1288" i="6"/>
  <c r="E1288" i="6" s="1"/>
  <c r="F1288" i="6" s="1"/>
  <c r="C1289" i="6"/>
  <c r="E1289" i="6" s="1"/>
  <c r="F1289" i="6" s="1"/>
  <c r="C1290" i="6"/>
  <c r="E1290" i="6" s="1"/>
  <c r="F1290" i="6" s="1"/>
  <c r="C1291" i="6"/>
  <c r="E1291" i="6" s="1"/>
  <c r="F1291" i="6" s="1"/>
  <c r="C1292" i="6"/>
  <c r="E1292" i="6" s="1"/>
  <c r="F1292" i="6" s="1"/>
  <c r="C1293" i="6"/>
  <c r="E1293" i="6" s="1"/>
  <c r="F1293" i="6" s="1"/>
  <c r="C1294" i="6"/>
  <c r="E1294" i="6" s="1"/>
  <c r="F1294" i="6" s="1"/>
  <c r="C1295" i="6"/>
  <c r="E1295" i="6" s="1"/>
  <c r="F1295" i="6" s="1"/>
  <c r="C1296" i="6"/>
  <c r="E1296" i="6" s="1"/>
  <c r="F1296" i="6" s="1"/>
  <c r="C1297" i="6"/>
  <c r="E1297" i="6" s="1"/>
  <c r="F1297" i="6" s="1"/>
  <c r="C1298" i="6"/>
  <c r="E1298" i="6" s="1"/>
  <c r="F1298" i="6" s="1"/>
  <c r="C1299" i="6"/>
  <c r="E1299" i="6" s="1"/>
  <c r="F1299" i="6" s="1"/>
  <c r="C1300" i="6"/>
  <c r="E1300" i="6" s="1"/>
  <c r="F1300" i="6" s="1"/>
  <c r="C1301" i="6"/>
  <c r="E1301" i="6" s="1"/>
  <c r="F1301" i="6" s="1"/>
  <c r="C1302" i="6"/>
  <c r="E1302" i="6" s="1"/>
  <c r="F1302" i="6" s="1"/>
  <c r="C1303" i="6"/>
  <c r="E1303" i="6" s="1"/>
  <c r="F1303" i="6" s="1"/>
  <c r="C1304" i="6"/>
  <c r="E1304" i="6" s="1"/>
  <c r="F1304" i="6" s="1"/>
  <c r="C1305" i="6"/>
  <c r="E1305" i="6" s="1"/>
  <c r="F1305" i="6" s="1"/>
  <c r="C1306" i="6"/>
  <c r="E1306" i="6" s="1"/>
  <c r="F1306" i="6" s="1"/>
  <c r="C1307" i="6"/>
  <c r="E1307" i="6" s="1"/>
  <c r="F1307" i="6" s="1"/>
  <c r="C1308" i="6"/>
  <c r="E1308" i="6" s="1"/>
  <c r="F1308" i="6" s="1"/>
  <c r="C1309" i="6"/>
  <c r="E1309" i="6" s="1"/>
  <c r="F1309" i="6" s="1"/>
  <c r="C1310" i="6"/>
  <c r="E1310" i="6" s="1"/>
  <c r="F1310" i="6" s="1"/>
  <c r="C1311" i="6"/>
  <c r="E1311" i="6" s="1"/>
  <c r="F1311" i="6" s="1"/>
  <c r="C1312" i="6"/>
  <c r="E1312" i="6" s="1"/>
  <c r="F1312" i="6" s="1"/>
  <c r="C1313" i="6"/>
  <c r="E1313" i="6" s="1"/>
  <c r="F1313" i="6" s="1"/>
  <c r="C1314" i="6"/>
  <c r="E1314" i="6" s="1"/>
  <c r="F1314" i="6" s="1"/>
  <c r="C1315" i="6"/>
  <c r="E1315" i="6" s="1"/>
  <c r="F1315" i="6" s="1"/>
  <c r="C1316" i="6"/>
  <c r="E1316" i="6" s="1"/>
  <c r="F1316" i="6" s="1"/>
  <c r="C1317" i="6"/>
  <c r="E1317" i="6" s="1"/>
  <c r="F1317" i="6" s="1"/>
  <c r="C1318" i="6"/>
  <c r="E1318" i="6" s="1"/>
  <c r="F1318" i="6" s="1"/>
  <c r="C1319" i="6"/>
  <c r="E1319" i="6" s="1"/>
  <c r="F1319" i="6" s="1"/>
  <c r="C1320" i="6"/>
  <c r="E1320" i="6" s="1"/>
  <c r="F1320" i="6" s="1"/>
  <c r="C1321" i="6"/>
  <c r="E1321" i="6" s="1"/>
  <c r="F1321" i="6" s="1"/>
  <c r="C1322" i="6"/>
  <c r="E1322" i="6" s="1"/>
  <c r="F1322" i="6" s="1"/>
  <c r="C1323" i="6"/>
  <c r="E1323" i="6" s="1"/>
  <c r="F1323" i="6" s="1"/>
  <c r="C1324" i="6"/>
  <c r="E1324" i="6" s="1"/>
  <c r="F1324" i="6" s="1"/>
  <c r="C1325" i="6"/>
  <c r="E1325" i="6" s="1"/>
  <c r="F1325" i="6" s="1"/>
  <c r="C1326" i="6"/>
  <c r="E1326" i="6" s="1"/>
  <c r="F1326" i="6" s="1"/>
  <c r="C1327" i="6"/>
  <c r="E1327" i="6" s="1"/>
  <c r="F1327" i="6" s="1"/>
  <c r="C1328" i="6"/>
  <c r="E1328" i="6" s="1"/>
  <c r="F1328" i="6" s="1"/>
  <c r="C1329" i="6"/>
  <c r="E1329" i="6" s="1"/>
  <c r="F1329" i="6" s="1"/>
  <c r="C1330" i="6"/>
  <c r="E1330" i="6" s="1"/>
  <c r="F1330" i="6" s="1"/>
  <c r="C1331" i="6"/>
  <c r="E1331" i="6" s="1"/>
  <c r="F1331" i="6" s="1"/>
  <c r="C1332" i="6"/>
  <c r="E1332" i="6" s="1"/>
  <c r="F1332" i="6" s="1"/>
  <c r="C1333" i="6"/>
  <c r="E1333" i="6" s="1"/>
  <c r="F1333" i="6" s="1"/>
  <c r="C1334" i="6"/>
  <c r="E1334" i="6" s="1"/>
  <c r="F1334" i="6" s="1"/>
  <c r="C1335" i="6"/>
  <c r="E1335" i="6" s="1"/>
  <c r="F1335" i="6" s="1"/>
  <c r="C1336" i="6"/>
  <c r="E1336" i="6" s="1"/>
  <c r="F1336" i="6" s="1"/>
  <c r="C1337" i="6"/>
  <c r="E1337" i="6" s="1"/>
  <c r="F1337" i="6" s="1"/>
  <c r="C1338" i="6"/>
  <c r="E1338" i="6" s="1"/>
  <c r="F1338" i="6" s="1"/>
  <c r="C1339" i="6"/>
  <c r="E1339" i="6" s="1"/>
  <c r="F1339" i="6" s="1"/>
  <c r="C1340" i="6"/>
  <c r="E1340" i="6" s="1"/>
  <c r="F1340" i="6" s="1"/>
  <c r="C1341" i="6"/>
  <c r="E1341" i="6" s="1"/>
  <c r="F1341" i="6" s="1"/>
  <c r="C1342" i="6"/>
  <c r="E1342" i="6" s="1"/>
  <c r="F1342" i="6" s="1"/>
  <c r="C1343" i="6"/>
  <c r="E1343" i="6" s="1"/>
  <c r="F1343" i="6" s="1"/>
  <c r="C1344" i="6"/>
  <c r="E1344" i="6" s="1"/>
  <c r="F1344" i="6" s="1"/>
  <c r="C1345" i="6"/>
  <c r="E1345" i="6" s="1"/>
  <c r="F1345" i="6" s="1"/>
  <c r="C1346" i="6"/>
  <c r="E1346" i="6" s="1"/>
  <c r="F1346" i="6" s="1"/>
  <c r="C1347" i="6"/>
  <c r="E1347" i="6" s="1"/>
  <c r="F1347" i="6" s="1"/>
  <c r="C1348" i="6"/>
  <c r="E1348" i="6" s="1"/>
  <c r="F1348" i="6" s="1"/>
  <c r="C1349" i="6"/>
  <c r="E1349" i="6" s="1"/>
  <c r="F1349" i="6" s="1"/>
  <c r="C1350" i="6"/>
  <c r="E1350" i="6" s="1"/>
  <c r="F1350" i="6" s="1"/>
  <c r="C1351" i="6"/>
  <c r="E1351" i="6" s="1"/>
  <c r="F1351" i="6" s="1"/>
  <c r="C1352" i="6"/>
  <c r="E1352" i="6" s="1"/>
  <c r="F1352" i="6" s="1"/>
  <c r="C1353" i="6"/>
  <c r="E1353" i="6" s="1"/>
  <c r="F1353" i="6" s="1"/>
  <c r="C1354" i="6"/>
  <c r="E1354" i="6" s="1"/>
  <c r="F1354" i="6" s="1"/>
  <c r="C1355" i="6"/>
  <c r="E1355" i="6" s="1"/>
  <c r="F1355" i="6" s="1"/>
  <c r="C1356" i="6"/>
  <c r="E1356" i="6" s="1"/>
  <c r="F1356" i="6" s="1"/>
  <c r="C1357" i="6"/>
  <c r="E1357" i="6" s="1"/>
  <c r="F1357" i="6" s="1"/>
  <c r="C1358" i="6"/>
  <c r="E1358" i="6" s="1"/>
  <c r="F1358" i="6" s="1"/>
  <c r="C1359" i="6"/>
  <c r="E1359" i="6" s="1"/>
  <c r="F1359" i="6" s="1"/>
  <c r="C1360" i="6"/>
  <c r="E1360" i="6" s="1"/>
  <c r="F1360" i="6" s="1"/>
  <c r="C1361" i="6"/>
  <c r="E1361" i="6" s="1"/>
  <c r="F1361" i="6" s="1"/>
  <c r="C1362" i="6"/>
  <c r="E1362" i="6" s="1"/>
  <c r="F1362" i="6" s="1"/>
  <c r="C1363" i="6"/>
  <c r="E1363" i="6" s="1"/>
  <c r="F1363" i="6" s="1"/>
  <c r="C1364" i="6"/>
  <c r="E1364" i="6" s="1"/>
  <c r="F1364" i="6" s="1"/>
  <c r="C1365" i="6"/>
  <c r="E1365" i="6" s="1"/>
  <c r="F1365" i="6" s="1"/>
  <c r="C1366" i="6"/>
  <c r="E1366" i="6" s="1"/>
  <c r="F1366" i="6" s="1"/>
  <c r="C1367" i="6"/>
  <c r="E1367" i="6" s="1"/>
  <c r="F1367" i="6" s="1"/>
  <c r="C1368" i="6"/>
  <c r="E1368" i="6" s="1"/>
  <c r="F1368" i="6" s="1"/>
  <c r="C1369" i="6"/>
  <c r="E1369" i="6" s="1"/>
  <c r="F1369" i="6" s="1"/>
  <c r="C1370" i="6"/>
  <c r="E1370" i="6" s="1"/>
  <c r="F1370" i="6" s="1"/>
  <c r="C1371" i="6"/>
  <c r="E1371" i="6" s="1"/>
  <c r="F1371" i="6" s="1"/>
  <c r="C1372" i="6"/>
  <c r="E1372" i="6" s="1"/>
  <c r="F1372" i="6" s="1"/>
  <c r="C1373" i="6"/>
  <c r="E1373" i="6" s="1"/>
  <c r="F1373" i="6" s="1"/>
  <c r="C1374" i="6"/>
  <c r="E1374" i="6" s="1"/>
  <c r="F1374" i="6" s="1"/>
  <c r="C1375" i="6"/>
  <c r="E1375" i="6" s="1"/>
  <c r="F1375" i="6" s="1"/>
  <c r="C1376" i="6"/>
  <c r="E1376" i="6" s="1"/>
  <c r="F1376" i="6" s="1"/>
  <c r="C1377" i="6"/>
  <c r="E1377" i="6" s="1"/>
  <c r="F1377" i="6" s="1"/>
  <c r="C1378" i="6"/>
  <c r="E1378" i="6" s="1"/>
  <c r="F1378" i="6" s="1"/>
  <c r="C1379" i="6"/>
  <c r="E1379" i="6" s="1"/>
  <c r="F1379" i="6" s="1"/>
  <c r="C1380" i="6"/>
  <c r="E1380" i="6" s="1"/>
  <c r="F1380" i="6" s="1"/>
  <c r="C1381" i="6"/>
  <c r="E1381" i="6" s="1"/>
  <c r="F1381" i="6" s="1"/>
  <c r="C1382" i="6"/>
  <c r="E1382" i="6" s="1"/>
  <c r="F1382" i="6" s="1"/>
  <c r="C1383" i="6"/>
  <c r="E1383" i="6" s="1"/>
  <c r="F1383" i="6" s="1"/>
  <c r="C1384" i="6"/>
  <c r="E1384" i="6" s="1"/>
  <c r="F1384" i="6" s="1"/>
  <c r="C1385" i="6"/>
  <c r="E1385" i="6" s="1"/>
  <c r="F1385" i="6" s="1"/>
  <c r="C1386" i="6"/>
  <c r="E1386" i="6" s="1"/>
  <c r="F1386" i="6" s="1"/>
  <c r="C1387" i="6"/>
  <c r="E1387" i="6" s="1"/>
  <c r="F1387" i="6" s="1"/>
  <c r="C1388" i="6"/>
  <c r="E1388" i="6" s="1"/>
  <c r="F1388" i="6" s="1"/>
  <c r="C1389" i="6"/>
  <c r="E1389" i="6" s="1"/>
  <c r="F1389" i="6" s="1"/>
  <c r="C1390" i="6"/>
  <c r="E1390" i="6" s="1"/>
  <c r="F1390" i="6" s="1"/>
  <c r="C1391" i="6"/>
  <c r="E1391" i="6" s="1"/>
  <c r="F1391" i="6" s="1"/>
  <c r="C1392" i="6"/>
  <c r="E1392" i="6" s="1"/>
  <c r="F1392" i="6" s="1"/>
  <c r="C1393" i="6"/>
  <c r="E1393" i="6" s="1"/>
  <c r="F1393" i="6" s="1"/>
  <c r="C1394" i="6"/>
  <c r="E1394" i="6" s="1"/>
  <c r="F1394" i="6" s="1"/>
  <c r="C1395" i="6"/>
  <c r="E1395" i="6" s="1"/>
  <c r="F1395" i="6" s="1"/>
  <c r="C1396" i="6"/>
  <c r="E1396" i="6" s="1"/>
  <c r="F1396" i="6" s="1"/>
  <c r="C1397" i="6"/>
  <c r="E1397" i="6" s="1"/>
  <c r="F1397" i="6" s="1"/>
  <c r="C1398" i="6"/>
  <c r="E1398" i="6" s="1"/>
  <c r="F1398" i="6" s="1"/>
  <c r="C1399" i="6"/>
  <c r="E1399" i="6" s="1"/>
  <c r="F1399" i="6" s="1"/>
  <c r="C1400" i="6"/>
  <c r="E1400" i="6" s="1"/>
  <c r="F1400" i="6" s="1"/>
  <c r="C1401" i="6"/>
  <c r="E1401" i="6" s="1"/>
  <c r="F1401" i="6" s="1"/>
  <c r="C1402" i="6"/>
  <c r="E1402" i="6" s="1"/>
  <c r="F1402" i="6" s="1"/>
  <c r="C1403" i="6"/>
  <c r="E1403" i="6" s="1"/>
  <c r="F1403" i="6" s="1"/>
  <c r="C1404" i="6"/>
  <c r="E1404" i="6" s="1"/>
  <c r="F1404" i="6" s="1"/>
  <c r="C1405" i="6"/>
  <c r="E1405" i="6" s="1"/>
  <c r="F1405" i="6" s="1"/>
  <c r="C1406" i="6"/>
  <c r="E1406" i="6" s="1"/>
  <c r="F1406" i="6" s="1"/>
  <c r="C1407" i="6"/>
  <c r="E1407" i="6" s="1"/>
  <c r="F1407" i="6" s="1"/>
  <c r="C1408" i="6"/>
  <c r="E1408" i="6" s="1"/>
  <c r="F1408" i="6" s="1"/>
  <c r="C1409" i="6"/>
  <c r="E1409" i="6" s="1"/>
  <c r="F1409" i="6" s="1"/>
  <c r="C1410" i="6"/>
  <c r="E1410" i="6" s="1"/>
  <c r="F1410" i="6" s="1"/>
  <c r="C1411" i="6"/>
  <c r="E1411" i="6" s="1"/>
  <c r="F1411" i="6" s="1"/>
  <c r="C1412" i="6"/>
  <c r="E1412" i="6" s="1"/>
  <c r="F1412" i="6" s="1"/>
  <c r="C1413" i="6"/>
  <c r="E1413" i="6" s="1"/>
  <c r="F1413" i="6" s="1"/>
  <c r="C1414" i="6"/>
  <c r="E1414" i="6" s="1"/>
  <c r="F1414" i="6" s="1"/>
  <c r="C1415" i="6"/>
  <c r="E1415" i="6" s="1"/>
  <c r="F1415" i="6" s="1"/>
  <c r="C1416" i="6"/>
  <c r="E1416" i="6" s="1"/>
  <c r="F1416" i="6" s="1"/>
  <c r="C1417" i="6"/>
  <c r="E1417" i="6" s="1"/>
  <c r="F1417" i="6" s="1"/>
  <c r="C1418" i="6"/>
  <c r="E1418" i="6" s="1"/>
  <c r="F1418" i="6" s="1"/>
  <c r="C1419" i="6"/>
  <c r="E1419" i="6" s="1"/>
  <c r="F1419" i="6" s="1"/>
  <c r="C1420" i="6"/>
  <c r="E1420" i="6" s="1"/>
  <c r="F1420" i="6" s="1"/>
  <c r="C1421" i="6"/>
  <c r="E1421" i="6" s="1"/>
  <c r="F1421" i="6" s="1"/>
  <c r="C1422" i="6"/>
  <c r="E1422" i="6" s="1"/>
  <c r="F1422" i="6" s="1"/>
  <c r="C1423" i="6"/>
  <c r="E1423" i="6" s="1"/>
  <c r="F1423" i="6" s="1"/>
  <c r="C1424" i="6"/>
  <c r="E1424" i="6" s="1"/>
  <c r="F1424" i="6" s="1"/>
  <c r="C1425" i="6"/>
  <c r="E1425" i="6" s="1"/>
  <c r="F1425" i="6" s="1"/>
  <c r="C1426" i="6"/>
  <c r="E1426" i="6" s="1"/>
  <c r="F1426" i="6" s="1"/>
  <c r="C1427" i="6"/>
  <c r="E1427" i="6" s="1"/>
  <c r="F1427" i="6" s="1"/>
  <c r="C1428" i="6"/>
  <c r="E1428" i="6" s="1"/>
  <c r="F1428" i="6" s="1"/>
  <c r="C1429" i="6"/>
  <c r="E1429" i="6" s="1"/>
  <c r="F1429" i="6" s="1"/>
  <c r="C1430" i="6"/>
  <c r="E1430" i="6" s="1"/>
  <c r="F1430" i="6" s="1"/>
  <c r="C1431" i="6"/>
  <c r="E1431" i="6" s="1"/>
  <c r="F1431" i="6" s="1"/>
  <c r="C1432" i="6"/>
  <c r="E1432" i="6" s="1"/>
  <c r="F1432" i="6" s="1"/>
  <c r="C1433" i="6"/>
  <c r="E1433" i="6" s="1"/>
  <c r="F1433" i="6" s="1"/>
  <c r="C1434" i="6"/>
  <c r="E1434" i="6" s="1"/>
  <c r="F1434" i="6" s="1"/>
  <c r="C1435" i="6"/>
  <c r="E1435" i="6" s="1"/>
  <c r="F1435" i="6" s="1"/>
  <c r="C1436" i="6"/>
  <c r="E1436" i="6" s="1"/>
  <c r="F1436" i="6" s="1"/>
  <c r="C1437" i="6"/>
  <c r="E1437" i="6" s="1"/>
  <c r="F1437" i="6" s="1"/>
  <c r="C1438" i="6"/>
  <c r="E1438" i="6" s="1"/>
  <c r="F1438" i="6" s="1"/>
  <c r="C1439" i="6"/>
  <c r="E1439" i="6" s="1"/>
  <c r="F1439" i="6" s="1"/>
  <c r="C1440" i="6"/>
  <c r="E1440" i="6" s="1"/>
  <c r="F1440" i="6" s="1"/>
  <c r="C1441" i="6"/>
  <c r="E1441" i="6" s="1"/>
  <c r="F1441" i="6" s="1"/>
  <c r="C1442" i="6"/>
  <c r="E1442" i="6" s="1"/>
  <c r="F1442" i="6" s="1"/>
  <c r="C1443" i="6"/>
  <c r="E1443" i="6" s="1"/>
  <c r="F1443" i="6" s="1"/>
  <c r="C1444" i="6"/>
  <c r="E1444" i="6" s="1"/>
  <c r="F1444" i="6" s="1"/>
  <c r="C1445" i="6"/>
  <c r="E1445" i="6" s="1"/>
  <c r="F1445" i="6" s="1"/>
  <c r="C1446" i="6"/>
  <c r="E1446" i="6" s="1"/>
  <c r="F1446" i="6" s="1"/>
  <c r="C1447" i="6"/>
  <c r="E1447" i="6" s="1"/>
  <c r="F1447" i="6" s="1"/>
  <c r="C1448" i="6"/>
  <c r="E1448" i="6" s="1"/>
  <c r="F1448" i="6" s="1"/>
  <c r="C1449" i="6"/>
  <c r="E1449" i="6" s="1"/>
  <c r="F1449" i="6" s="1"/>
  <c r="C1450" i="6"/>
  <c r="E1450" i="6" s="1"/>
  <c r="F1450" i="6" s="1"/>
  <c r="C1451" i="6"/>
  <c r="E1451" i="6" s="1"/>
  <c r="F1451" i="6" s="1"/>
  <c r="C1452" i="6"/>
  <c r="E1452" i="6" s="1"/>
  <c r="F1452" i="6" s="1"/>
  <c r="C1453" i="6"/>
  <c r="E1453" i="6" s="1"/>
  <c r="F1453" i="6" s="1"/>
  <c r="C1454" i="6"/>
  <c r="E1454" i="6" s="1"/>
  <c r="F1454" i="6" s="1"/>
  <c r="C1455" i="6"/>
  <c r="E1455" i="6" s="1"/>
  <c r="F1455" i="6" s="1"/>
  <c r="C1456" i="6"/>
  <c r="E1456" i="6" s="1"/>
  <c r="F1456" i="6" s="1"/>
  <c r="C1457" i="6"/>
  <c r="E1457" i="6" s="1"/>
  <c r="F1457" i="6" s="1"/>
  <c r="C1458" i="6"/>
  <c r="E1458" i="6" s="1"/>
  <c r="F1458" i="6" s="1"/>
  <c r="C1459" i="6"/>
  <c r="E1459" i="6" s="1"/>
  <c r="F1459" i="6" s="1"/>
  <c r="C1460" i="6"/>
  <c r="E1460" i="6" s="1"/>
  <c r="F1460" i="6" s="1"/>
  <c r="C1461" i="6"/>
  <c r="E1461" i="6" s="1"/>
  <c r="F1461" i="6" s="1"/>
  <c r="C1462" i="6"/>
  <c r="E1462" i="6" s="1"/>
  <c r="F1462" i="6" s="1"/>
  <c r="C1463" i="6"/>
  <c r="E1463" i="6" s="1"/>
  <c r="F1463" i="6" s="1"/>
  <c r="C1464" i="6"/>
  <c r="E1464" i="6" s="1"/>
  <c r="F1464" i="6" s="1"/>
  <c r="C1465" i="6"/>
  <c r="E1465" i="6" s="1"/>
  <c r="F1465" i="6" s="1"/>
  <c r="C1466" i="6"/>
  <c r="E1466" i="6" s="1"/>
  <c r="F1466" i="6" s="1"/>
  <c r="C1467" i="6"/>
  <c r="E1467" i="6" s="1"/>
  <c r="F1467" i="6" s="1"/>
  <c r="C1468" i="6"/>
  <c r="E1468" i="6" s="1"/>
  <c r="F1468" i="6" s="1"/>
  <c r="C1469" i="6"/>
  <c r="E1469" i="6" s="1"/>
  <c r="F1469" i="6" s="1"/>
  <c r="C1470" i="6"/>
  <c r="E1470" i="6" s="1"/>
  <c r="F1470" i="6" s="1"/>
  <c r="C1471" i="6"/>
  <c r="E1471" i="6" s="1"/>
  <c r="F1471" i="6" s="1"/>
  <c r="C1472" i="6"/>
  <c r="E1472" i="6" s="1"/>
  <c r="F1472" i="6" s="1"/>
  <c r="C1473" i="6"/>
  <c r="E1473" i="6" s="1"/>
  <c r="F1473" i="6" s="1"/>
  <c r="C1474" i="6"/>
  <c r="E1474" i="6" s="1"/>
  <c r="F1474" i="6" s="1"/>
  <c r="C1475" i="6"/>
  <c r="E1475" i="6" s="1"/>
  <c r="F1475" i="6" s="1"/>
  <c r="C1476" i="6"/>
  <c r="E1476" i="6" s="1"/>
  <c r="F1476" i="6" s="1"/>
  <c r="C1477" i="6"/>
  <c r="E1477" i="6" s="1"/>
  <c r="F1477" i="6" s="1"/>
  <c r="C1478" i="6"/>
  <c r="E1478" i="6" s="1"/>
  <c r="F1478" i="6" s="1"/>
  <c r="C1479" i="6"/>
  <c r="E1479" i="6" s="1"/>
  <c r="F1479" i="6" s="1"/>
  <c r="C1480" i="6"/>
  <c r="E1480" i="6" s="1"/>
  <c r="F1480" i="6" s="1"/>
  <c r="C1481" i="6"/>
  <c r="E1481" i="6" s="1"/>
  <c r="F1481" i="6" s="1"/>
  <c r="C1482" i="6"/>
  <c r="E1482" i="6" s="1"/>
  <c r="F1482" i="6" s="1"/>
  <c r="C1483" i="6"/>
  <c r="E1483" i="6" s="1"/>
  <c r="F1483" i="6" s="1"/>
  <c r="C1484" i="6"/>
  <c r="E1484" i="6" s="1"/>
  <c r="F1484" i="6" s="1"/>
  <c r="C1485" i="6"/>
  <c r="E1485" i="6" s="1"/>
  <c r="F1485" i="6" s="1"/>
  <c r="C1486" i="6"/>
  <c r="E1486" i="6" s="1"/>
  <c r="F1486" i="6" s="1"/>
  <c r="C1487" i="6"/>
  <c r="E1487" i="6" s="1"/>
  <c r="F1487" i="6" s="1"/>
  <c r="C1488" i="6"/>
  <c r="E1488" i="6" s="1"/>
  <c r="F1488" i="6" s="1"/>
  <c r="C1489" i="6"/>
  <c r="E1489" i="6" s="1"/>
  <c r="F1489" i="6" s="1"/>
  <c r="C1490" i="6"/>
  <c r="E1490" i="6" s="1"/>
  <c r="F1490" i="6" s="1"/>
  <c r="C1491" i="6"/>
  <c r="E1491" i="6" s="1"/>
  <c r="F1491" i="6" s="1"/>
  <c r="C1492" i="6"/>
  <c r="E1492" i="6" s="1"/>
  <c r="F1492" i="6" s="1"/>
  <c r="C1493" i="6"/>
  <c r="E1493" i="6" s="1"/>
  <c r="F1493" i="6" s="1"/>
  <c r="C1494" i="6"/>
  <c r="E1494" i="6" s="1"/>
  <c r="F1494" i="6" s="1"/>
  <c r="C1495" i="6"/>
  <c r="E1495" i="6" s="1"/>
  <c r="F1495" i="6" s="1"/>
  <c r="C1496" i="6"/>
  <c r="E1496" i="6" s="1"/>
  <c r="F1496" i="6" s="1"/>
  <c r="C1497" i="6"/>
  <c r="E1497" i="6" s="1"/>
  <c r="F1497" i="6" s="1"/>
  <c r="C1498" i="6"/>
  <c r="E1498" i="6" s="1"/>
  <c r="F1498" i="6" s="1"/>
  <c r="C1499" i="6"/>
  <c r="E1499" i="6" s="1"/>
  <c r="F1499" i="6" s="1"/>
  <c r="C1500" i="6"/>
  <c r="E1500" i="6" s="1"/>
  <c r="F1500" i="6" s="1"/>
  <c r="C1501" i="6"/>
  <c r="E1501" i="6" s="1"/>
  <c r="F1501" i="6" s="1"/>
  <c r="C1502" i="6"/>
  <c r="E1502" i="6" s="1"/>
  <c r="F1502" i="6" s="1"/>
  <c r="C1503" i="6"/>
  <c r="E1503" i="6" s="1"/>
  <c r="F1503" i="6" s="1"/>
  <c r="C1504" i="6"/>
  <c r="E1504" i="6" s="1"/>
  <c r="F1504" i="6" s="1"/>
  <c r="C1505" i="6"/>
  <c r="E1505" i="6" s="1"/>
  <c r="F1505" i="6" s="1"/>
  <c r="C1506" i="6"/>
  <c r="E1506" i="6" s="1"/>
  <c r="F1506" i="6" s="1"/>
  <c r="C1507" i="6"/>
  <c r="E1507" i="6" s="1"/>
  <c r="F1507" i="6" s="1"/>
  <c r="C1508" i="6"/>
  <c r="E1508" i="6" s="1"/>
  <c r="F1508" i="6" s="1"/>
  <c r="C1509" i="6"/>
  <c r="E1509" i="6" s="1"/>
  <c r="F1509" i="6" s="1"/>
  <c r="C1510" i="6"/>
  <c r="E1510" i="6" s="1"/>
  <c r="F1510" i="6" s="1"/>
  <c r="C1511" i="6"/>
  <c r="E1511" i="6" s="1"/>
  <c r="F1511" i="6" s="1"/>
  <c r="C1512" i="6"/>
  <c r="E1512" i="6" s="1"/>
  <c r="F1512" i="6" s="1"/>
  <c r="C1513" i="6"/>
  <c r="E1513" i="6" s="1"/>
  <c r="F1513" i="6" s="1"/>
  <c r="C1514" i="6"/>
  <c r="E1514" i="6" s="1"/>
  <c r="F1514" i="6" s="1"/>
  <c r="C1515" i="6"/>
  <c r="E1515" i="6" s="1"/>
  <c r="F1515" i="6" s="1"/>
  <c r="C1516" i="6"/>
  <c r="E1516" i="6" s="1"/>
  <c r="F1516" i="6" s="1"/>
  <c r="C1517" i="6"/>
  <c r="E1517" i="6" s="1"/>
  <c r="F1517" i="6" s="1"/>
  <c r="C1518" i="6"/>
  <c r="E1518" i="6" s="1"/>
  <c r="F1518" i="6" s="1"/>
  <c r="C1519" i="6"/>
  <c r="E1519" i="6" s="1"/>
  <c r="F1519" i="6" s="1"/>
  <c r="C1520" i="6"/>
  <c r="E1520" i="6" s="1"/>
  <c r="F1520" i="6" s="1"/>
  <c r="C1521" i="6"/>
  <c r="E1521" i="6" s="1"/>
  <c r="F1521" i="6" s="1"/>
  <c r="C1522" i="6"/>
  <c r="E1522" i="6" s="1"/>
  <c r="F1522" i="6" s="1"/>
  <c r="C1523" i="6"/>
  <c r="E1523" i="6" s="1"/>
  <c r="F1523" i="6" s="1"/>
  <c r="C1524" i="6"/>
  <c r="E1524" i="6" s="1"/>
  <c r="F1524" i="6" s="1"/>
  <c r="C1525" i="6"/>
  <c r="E1525" i="6" s="1"/>
  <c r="F1525" i="6" s="1"/>
  <c r="C1526" i="6"/>
  <c r="E1526" i="6" s="1"/>
  <c r="F1526" i="6" s="1"/>
  <c r="C1527" i="6"/>
  <c r="E1527" i="6" s="1"/>
  <c r="F1527" i="6" s="1"/>
  <c r="C1528" i="6"/>
  <c r="E1528" i="6" s="1"/>
  <c r="F1528" i="6" s="1"/>
  <c r="C1529" i="6"/>
  <c r="E1529" i="6" s="1"/>
  <c r="F1529" i="6" s="1"/>
  <c r="C1530" i="6"/>
  <c r="E1530" i="6" s="1"/>
  <c r="F1530" i="6" s="1"/>
  <c r="C1531" i="6"/>
  <c r="E1531" i="6" s="1"/>
  <c r="F1531" i="6" s="1"/>
  <c r="C1532" i="6"/>
  <c r="E1532" i="6" s="1"/>
  <c r="F1532" i="6" s="1"/>
  <c r="C1533" i="6"/>
  <c r="E1533" i="6" s="1"/>
  <c r="F1533" i="6" s="1"/>
  <c r="C1534" i="6"/>
  <c r="E1534" i="6" s="1"/>
  <c r="F1534" i="6" s="1"/>
  <c r="C1535" i="6"/>
  <c r="E1535" i="6" s="1"/>
  <c r="F1535" i="6" s="1"/>
  <c r="C1536" i="6"/>
  <c r="E1536" i="6" s="1"/>
  <c r="F1536" i="6" s="1"/>
  <c r="C1537" i="6"/>
  <c r="E1537" i="6" s="1"/>
  <c r="F1537" i="6" s="1"/>
  <c r="C1538" i="6"/>
  <c r="E1538" i="6" s="1"/>
  <c r="F1538" i="6" s="1"/>
  <c r="C1539" i="6"/>
  <c r="E1539" i="6" s="1"/>
  <c r="F1539" i="6" s="1"/>
  <c r="C1540" i="6"/>
  <c r="E1540" i="6" s="1"/>
  <c r="F1540" i="6" s="1"/>
  <c r="C1541" i="6"/>
  <c r="E1541" i="6" s="1"/>
  <c r="F1541" i="6" s="1"/>
  <c r="C1542" i="6"/>
  <c r="E1542" i="6" s="1"/>
  <c r="F1542" i="6" s="1"/>
  <c r="C1543" i="6"/>
  <c r="E1543" i="6" s="1"/>
  <c r="F1543" i="6" s="1"/>
  <c r="C1544" i="6"/>
  <c r="E1544" i="6" s="1"/>
  <c r="F1544" i="6" s="1"/>
  <c r="C1545" i="6"/>
  <c r="E1545" i="6" s="1"/>
  <c r="F1545" i="6" s="1"/>
  <c r="C1546" i="6"/>
  <c r="E1546" i="6" s="1"/>
  <c r="F1546" i="6" s="1"/>
  <c r="C1547" i="6"/>
  <c r="E1547" i="6" s="1"/>
  <c r="F1547" i="6" s="1"/>
  <c r="C1548" i="6"/>
  <c r="E1548" i="6" s="1"/>
  <c r="F1548" i="6" s="1"/>
  <c r="C1549" i="6"/>
  <c r="E1549" i="6" s="1"/>
  <c r="F1549" i="6" s="1"/>
  <c r="C1550" i="6"/>
  <c r="E1550" i="6" s="1"/>
  <c r="F1550" i="6" s="1"/>
  <c r="C1551" i="6"/>
  <c r="E1551" i="6" s="1"/>
  <c r="F1551" i="6" s="1"/>
  <c r="C1552" i="6"/>
  <c r="E1552" i="6" s="1"/>
  <c r="F1552" i="6" s="1"/>
  <c r="C1553" i="6"/>
  <c r="E1553" i="6" s="1"/>
  <c r="F1553" i="6" s="1"/>
  <c r="C1554" i="6"/>
  <c r="E1554" i="6" s="1"/>
  <c r="F1554" i="6" s="1"/>
  <c r="C1555" i="6"/>
  <c r="E1555" i="6" s="1"/>
  <c r="F1555" i="6" s="1"/>
  <c r="C1556" i="6"/>
  <c r="E1556" i="6" s="1"/>
  <c r="F1556" i="6" s="1"/>
  <c r="C1557" i="6"/>
  <c r="E1557" i="6" s="1"/>
  <c r="F1557" i="6" s="1"/>
  <c r="C1558" i="6"/>
  <c r="E1558" i="6" s="1"/>
  <c r="F1558" i="6" s="1"/>
  <c r="C1559" i="6"/>
  <c r="E1559" i="6" s="1"/>
  <c r="F1559" i="6" s="1"/>
  <c r="C1560" i="6"/>
  <c r="E1560" i="6" s="1"/>
  <c r="F1560" i="6" s="1"/>
  <c r="C1561" i="6"/>
  <c r="E1561" i="6" s="1"/>
  <c r="F1561" i="6" s="1"/>
  <c r="C1562" i="6"/>
  <c r="E1562" i="6" s="1"/>
  <c r="F1562" i="6" s="1"/>
  <c r="C1563" i="6"/>
  <c r="E1563" i="6" s="1"/>
  <c r="F1563" i="6" s="1"/>
  <c r="C1564" i="6"/>
  <c r="E1564" i="6" s="1"/>
  <c r="F1564" i="6" s="1"/>
  <c r="C1565" i="6"/>
  <c r="E1565" i="6" s="1"/>
  <c r="F1565" i="6" s="1"/>
  <c r="C1566" i="6"/>
  <c r="E1566" i="6" s="1"/>
  <c r="F1566" i="6" s="1"/>
  <c r="C1567" i="6"/>
  <c r="E1567" i="6" s="1"/>
  <c r="F1567" i="6" s="1"/>
  <c r="C1568" i="6"/>
  <c r="E1568" i="6" s="1"/>
  <c r="F1568" i="6" s="1"/>
  <c r="C1569" i="6"/>
  <c r="E1569" i="6" s="1"/>
  <c r="F1569" i="6" s="1"/>
  <c r="C1570" i="6"/>
  <c r="E1570" i="6" s="1"/>
  <c r="F1570" i="6" s="1"/>
  <c r="C1571" i="6"/>
  <c r="E1571" i="6" s="1"/>
  <c r="F1571" i="6" s="1"/>
  <c r="C1572" i="6"/>
  <c r="E1572" i="6" s="1"/>
  <c r="F1572" i="6" s="1"/>
  <c r="C1573" i="6"/>
  <c r="E1573" i="6" s="1"/>
  <c r="F1573" i="6" s="1"/>
  <c r="C1574" i="6"/>
  <c r="E1574" i="6" s="1"/>
  <c r="F1574" i="6" s="1"/>
  <c r="C1575" i="6"/>
  <c r="E1575" i="6" s="1"/>
  <c r="F1575" i="6" s="1"/>
  <c r="C1576" i="6"/>
  <c r="E1576" i="6" s="1"/>
  <c r="F1576" i="6" s="1"/>
  <c r="C1577" i="6"/>
  <c r="E1577" i="6" s="1"/>
  <c r="F1577" i="6" s="1"/>
  <c r="C1578" i="6"/>
  <c r="E1578" i="6" s="1"/>
  <c r="F1578" i="6" s="1"/>
  <c r="C1579" i="6"/>
  <c r="E1579" i="6" s="1"/>
  <c r="F1579" i="6" s="1"/>
  <c r="C1580" i="6"/>
  <c r="E1580" i="6" s="1"/>
  <c r="F1580" i="6" s="1"/>
  <c r="C1581" i="6"/>
  <c r="E1581" i="6" s="1"/>
  <c r="F1581" i="6" s="1"/>
  <c r="C1582" i="6"/>
  <c r="E1582" i="6" s="1"/>
  <c r="F1582" i="6" s="1"/>
  <c r="C1583" i="6"/>
  <c r="E1583" i="6" s="1"/>
  <c r="F1583" i="6" s="1"/>
  <c r="C1584" i="6"/>
  <c r="E1584" i="6" s="1"/>
  <c r="F1584" i="6" s="1"/>
  <c r="C1585" i="6"/>
  <c r="E1585" i="6" s="1"/>
  <c r="F1585" i="6" s="1"/>
  <c r="C1586" i="6"/>
  <c r="E1586" i="6" s="1"/>
  <c r="F1586" i="6" s="1"/>
  <c r="C1587" i="6"/>
  <c r="E1587" i="6" s="1"/>
  <c r="F1587" i="6" s="1"/>
  <c r="C1588" i="6"/>
  <c r="E1588" i="6" s="1"/>
  <c r="F1588" i="6" s="1"/>
  <c r="C1589" i="6"/>
  <c r="E1589" i="6" s="1"/>
  <c r="F1589" i="6" s="1"/>
  <c r="C1590" i="6"/>
  <c r="E1590" i="6" s="1"/>
  <c r="F1590" i="6" s="1"/>
  <c r="C1591" i="6"/>
  <c r="E1591" i="6" s="1"/>
  <c r="F1591" i="6" s="1"/>
  <c r="C1592" i="6"/>
  <c r="E1592" i="6" s="1"/>
  <c r="F1592" i="6" s="1"/>
  <c r="C1593" i="6"/>
  <c r="E1593" i="6" s="1"/>
  <c r="F1593" i="6" s="1"/>
  <c r="C1594" i="6"/>
  <c r="E1594" i="6" s="1"/>
  <c r="F1594" i="6" s="1"/>
  <c r="C1595" i="6"/>
  <c r="E1595" i="6" s="1"/>
  <c r="F1595" i="6" s="1"/>
  <c r="C1596" i="6"/>
  <c r="E1596" i="6" s="1"/>
  <c r="F1596" i="6" s="1"/>
  <c r="C1597" i="6"/>
  <c r="E1597" i="6" s="1"/>
  <c r="F1597" i="6" s="1"/>
  <c r="C1598" i="6"/>
  <c r="E1598" i="6" s="1"/>
  <c r="F1598" i="6" s="1"/>
  <c r="C1599" i="6"/>
  <c r="E1599" i="6" s="1"/>
  <c r="F1599" i="6" s="1"/>
  <c r="C1600" i="6"/>
  <c r="E1600" i="6" s="1"/>
  <c r="F1600" i="6" s="1"/>
  <c r="C1601" i="6"/>
  <c r="E1601" i="6" s="1"/>
  <c r="F1601" i="6" s="1"/>
  <c r="C1602" i="6"/>
  <c r="E1602" i="6" s="1"/>
  <c r="F1602" i="6" s="1"/>
  <c r="C1603" i="6"/>
  <c r="E1603" i="6" s="1"/>
  <c r="F1603" i="6" s="1"/>
  <c r="C1604" i="6"/>
  <c r="E1604" i="6" s="1"/>
  <c r="F1604" i="6" s="1"/>
  <c r="C1605" i="6"/>
  <c r="E1605" i="6" s="1"/>
  <c r="F1605" i="6" s="1"/>
  <c r="C1606" i="6"/>
  <c r="E1606" i="6" s="1"/>
  <c r="F1606" i="6" s="1"/>
  <c r="C1607" i="6"/>
  <c r="E1607" i="6" s="1"/>
  <c r="F1607" i="6" s="1"/>
  <c r="C1608" i="6"/>
  <c r="E1608" i="6" s="1"/>
  <c r="F1608" i="6" s="1"/>
  <c r="C1609" i="6"/>
  <c r="E1609" i="6" s="1"/>
  <c r="F1609" i="6" s="1"/>
  <c r="C1610" i="6"/>
  <c r="E1610" i="6" s="1"/>
  <c r="F1610" i="6" s="1"/>
  <c r="C1611" i="6"/>
  <c r="E1611" i="6" s="1"/>
  <c r="F1611" i="6" s="1"/>
  <c r="C1612" i="6"/>
  <c r="E1612" i="6" s="1"/>
  <c r="F1612" i="6" s="1"/>
  <c r="C1613" i="6"/>
  <c r="E1613" i="6" s="1"/>
  <c r="F1613" i="6" s="1"/>
  <c r="C1614" i="6"/>
  <c r="E1614" i="6" s="1"/>
  <c r="F1614" i="6" s="1"/>
  <c r="C1615" i="6"/>
  <c r="E1615" i="6" s="1"/>
  <c r="F1615" i="6" s="1"/>
  <c r="C1616" i="6"/>
  <c r="E1616" i="6" s="1"/>
  <c r="F1616" i="6" s="1"/>
  <c r="C1617" i="6"/>
  <c r="E1617" i="6" s="1"/>
  <c r="F1617" i="6" s="1"/>
  <c r="C1618" i="6"/>
  <c r="E1618" i="6" s="1"/>
  <c r="F1618" i="6" s="1"/>
  <c r="C1619" i="6"/>
  <c r="E1619" i="6" s="1"/>
  <c r="F1619" i="6" s="1"/>
  <c r="C1620" i="6"/>
  <c r="E1620" i="6" s="1"/>
  <c r="F1620" i="6" s="1"/>
  <c r="C1621" i="6"/>
  <c r="E1621" i="6" s="1"/>
  <c r="F1621" i="6" s="1"/>
  <c r="C1622" i="6"/>
  <c r="E1622" i="6" s="1"/>
  <c r="F1622" i="6" s="1"/>
  <c r="C1623" i="6"/>
  <c r="E1623" i="6" s="1"/>
  <c r="F1623" i="6" s="1"/>
  <c r="C1624" i="6"/>
  <c r="E1624" i="6" s="1"/>
  <c r="F1624" i="6" s="1"/>
  <c r="C1625" i="6"/>
  <c r="E1625" i="6" s="1"/>
  <c r="F1625" i="6" s="1"/>
  <c r="C1626" i="6"/>
  <c r="E1626" i="6" s="1"/>
  <c r="F1626" i="6" s="1"/>
  <c r="C1627" i="6"/>
  <c r="E1627" i="6" s="1"/>
  <c r="F1627" i="6" s="1"/>
  <c r="C1628" i="6"/>
  <c r="E1628" i="6" s="1"/>
  <c r="F1628" i="6" s="1"/>
  <c r="C1629" i="6"/>
  <c r="E1629" i="6" s="1"/>
  <c r="F1629" i="6" s="1"/>
  <c r="C1630" i="6"/>
  <c r="E1630" i="6" s="1"/>
  <c r="F1630" i="6" s="1"/>
  <c r="C1631" i="6"/>
  <c r="E1631" i="6" s="1"/>
  <c r="F1631" i="6" s="1"/>
  <c r="C1632" i="6"/>
  <c r="E1632" i="6" s="1"/>
  <c r="F1632" i="6" s="1"/>
  <c r="C1633" i="6"/>
  <c r="E1633" i="6" s="1"/>
  <c r="F1633" i="6" s="1"/>
  <c r="C1634" i="6"/>
  <c r="E1634" i="6" s="1"/>
  <c r="F1634" i="6" s="1"/>
  <c r="C1635" i="6"/>
  <c r="E1635" i="6" s="1"/>
  <c r="F1635" i="6" s="1"/>
  <c r="C1636" i="6"/>
  <c r="E1636" i="6" s="1"/>
  <c r="F1636" i="6" s="1"/>
  <c r="C1637" i="6"/>
  <c r="E1637" i="6" s="1"/>
  <c r="F1637" i="6" s="1"/>
  <c r="C1638" i="6"/>
  <c r="E1638" i="6" s="1"/>
  <c r="F1638" i="6" s="1"/>
  <c r="C1639" i="6"/>
  <c r="E1639" i="6" s="1"/>
  <c r="F1639" i="6" s="1"/>
  <c r="C1640" i="6"/>
  <c r="E1640" i="6" s="1"/>
  <c r="F1640" i="6" s="1"/>
  <c r="C1641" i="6"/>
  <c r="E1641" i="6" s="1"/>
  <c r="F1641" i="6" s="1"/>
  <c r="C1642" i="6"/>
  <c r="E1642" i="6" s="1"/>
  <c r="F1642" i="6" s="1"/>
  <c r="C1643" i="6"/>
  <c r="E1643" i="6" s="1"/>
  <c r="F1643" i="6" s="1"/>
  <c r="C1644" i="6"/>
  <c r="E1644" i="6" s="1"/>
  <c r="F1644" i="6" s="1"/>
  <c r="C1645" i="6"/>
  <c r="E1645" i="6" s="1"/>
  <c r="F1645" i="6" s="1"/>
  <c r="C1646" i="6"/>
  <c r="E1646" i="6" s="1"/>
  <c r="F1646" i="6" s="1"/>
  <c r="C1647" i="6"/>
  <c r="E1647" i="6" s="1"/>
  <c r="F1647" i="6" s="1"/>
  <c r="C1648" i="6"/>
  <c r="E1648" i="6" s="1"/>
  <c r="F1648" i="6" s="1"/>
  <c r="C1649" i="6"/>
  <c r="E1649" i="6" s="1"/>
  <c r="F1649" i="6" s="1"/>
  <c r="C1650" i="6"/>
  <c r="E1650" i="6" s="1"/>
  <c r="F1650" i="6" s="1"/>
  <c r="C1651" i="6"/>
  <c r="E1651" i="6" s="1"/>
  <c r="F1651" i="6" s="1"/>
  <c r="C1652" i="6"/>
  <c r="E1652" i="6" s="1"/>
  <c r="F1652" i="6" s="1"/>
  <c r="C1653" i="6"/>
  <c r="E1653" i="6" s="1"/>
  <c r="F1653" i="6" s="1"/>
  <c r="C1654" i="6"/>
  <c r="E1654" i="6" s="1"/>
  <c r="F1654" i="6" s="1"/>
  <c r="C1655" i="6"/>
  <c r="E1655" i="6" s="1"/>
  <c r="F1655" i="6" s="1"/>
  <c r="C1656" i="6"/>
  <c r="E1656" i="6" s="1"/>
  <c r="F1656" i="6" s="1"/>
  <c r="C1657" i="6"/>
  <c r="E1657" i="6" s="1"/>
  <c r="F1657" i="6" s="1"/>
  <c r="C1658" i="6"/>
  <c r="E1658" i="6" s="1"/>
  <c r="F1658" i="6" s="1"/>
  <c r="C1659" i="6"/>
  <c r="E1659" i="6" s="1"/>
  <c r="F1659" i="6" s="1"/>
  <c r="C1660" i="6"/>
  <c r="E1660" i="6" s="1"/>
  <c r="F1660" i="6" s="1"/>
  <c r="C1661" i="6"/>
  <c r="E1661" i="6" s="1"/>
  <c r="F1661" i="6" s="1"/>
  <c r="C1662" i="6"/>
  <c r="E1662" i="6" s="1"/>
  <c r="F1662" i="6" s="1"/>
  <c r="C1663" i="6"/>
  <c r="E1663" i="6" s="1"/>
  <c r="F1663" i="6" s="1"/>
  <c r="C1664" i="6"/>
  <c r="E1664" i="6" s="1"/>
  <c r="F1664" i="6" s="1"/>
  <c r="C1665" i="6"/>
  <c r="E1665" i="6" s="1"/>
  <c r="F1665" i="6" s="1"/>
  <c r="C1666" i="6"/>
  <c r="E1666" i="6" s="1"/>
  <c r="F1666" i="6" s="1"/>
  <c r="C1667" i="6"/>
  <c r="E1667" i="6" s="1"/>
  <c r="F1667" i="6" s="1"/>
  <c r="C1668" i="6"/>
  <c r="E1668" i="6" s="1"/>
  <c r="F1668" i="6" s="1"/>
  <c r="C1669" i="6"/>
  <c r="E1669" i="6" s="1"/>
  <c r="F1669" i="6" s="1"/>
  <c r="C1670" i="6"/>
  <c r="E1670" i="6" s="1"/>
  <c r="F1670" i="6" s="1"/>
  <c r="C1671" i="6"/>
  <c r="E1671" i="6" s="1"/>
  <c r="F1671" i="6" s="1"/>
  <c r="C1672" i="6"/>
  <c r="E1672" i="6" s="1"/>
  <c r="F1672" i="6" s="1"/>
  <c r="C1673" i="6"/>
  <c r="E1673" i="6" s="1"/>
  <c r="F1673" i="6" s="1"/>
  <c r="C1674" i="6"/>
  <c r="E1674" i="6" s="1"/>
  <c r="F1674" i="6" s="1"/>
  <c r="C1675" i="6"/>
  <c r="E1675" i="6" s="1"/>
  <c r="F1675" i="6" s="1"/>
  <c r="C1676" i="6"/>
  <c r="E1676" i="6" s="1"/>
  <c r="F1676" i="6" s="1"/>
  <c r="C1677" i="6"/>
  <c r="E1677" i="6" s="1"/>
  <c r="F1677" i="6" s="1"/>
  <c r="C1678" i="6"/>
  <c r="E1678" i="6" s="1"/>
  <c r="F1678" i="6" s="1"/>
  <c r="C1679" i="6"/>
  <c r="E1679" i="6" s="1"/>
  <c r="F1679" i="6" s="1"/>
  <c r="C1680" i="6"/>
  <c r="E1680" i="6" s="1"/>
  <c r="F1680" i="6" s="1"/>
  <c r="C1681" i="6"/>
  <c r="E1681" i="6" s="1"/>
  <c r="F1681" i="6" s="1"/>
  <c r="C1682" i="6"/>
  <c r="E1682" i="6" s="1"/>
  <c r="F1682" i="6" s="1"/>
  <c r="C1683" i="6"/>
  <c r="E1683" i="6" s="1"/>
  <c r="F1683" i="6" s="1"/>
  <c r="C1684" i="6"/>
  <c r="E1684" i="6" s="1"/>
  <c r="F1684" i="6" s="1"/>
  <c r="C1685" i="6"/>
  <c r="E1685" i="6" s="1"/>
  <c r="F1685" i="6" s="1"/>
  <c r="C1686" i="6"/>
  <c r="E1686" i="6" s="1"/>
  <c r="F1686" i="6" s="1"/>
  <c r="C1687" i="6"/>
  <c r="E1687" i="6" s="1"/>
  <c r="F1687" i="6" s="1"/>
  <c r="C1688" i="6"/>
  <c r="E1688" i="6" s="1"/>
  <c r="F1688" i="6" s="1"/>
  <c r="C1689" i="6"/>
  <c r="E1689" i="6" s="1"/>
  <c r="F1689" i="6" s="1"/>
  <c r="C1690" i="6"/>
  <c r="E1690" i="6" s="1"/>
  <c r="F1690" i="6" s="1"/>
  <c r="C1691" i="6"/>
  <c r="E1691" i="6" s="1"/>
  <c r="F1691" i="6" s="1"/>
  <c r="C1692" i="6"/>
  <c r="E1692" i="6" s="1"/>
  <c r="F1692" i="6" s="1"/>
  <c r="C1693" i="6"/>
  <c r="E1693" i="6" s="1"/>
  <c r="F1693" i="6" s="1"/>
  <c r="C1694" i="6"/>
  <c r="E1694" i="6" s="1"/>
  <c r="F1694" i="6" s="1"/>
  <c r="C1695" i="6"/>
  <c r="E1695" i="6" s="1"/>
  <c r="F1695" i="6" s="1"/>
  <c r="C1696" i="6"/>
  <c r="E1696" i="6" s="1"/>
  <c r="F1696" i="6" s="1"/>
  <c r="C1697" i="6"/>
  <c r="E1697" i="6" s="1"/>
  <c r="F1697" i="6" s="1"/>
  <c r="C1698" i="6"/>
  <c r="E1698" i="6" s="1"/>
  <c r="F1698" i="6" s="1"/>
  <c r="C1699" i="6"/>
  <c r="E1699" i="6" s="1"/>
  <c r="F1699" i="6" s="1"/>
  <c r="C1700" i="6"/>
  <c r="E1700" i="6" s="1"/>
  <c r="F1700" i="6" s="1"/>
  <c r="C1701" i="6"/>
  <c r="E1701" i="6" s="1"/>
  <c r="F1701" i="6" s="1"/>
  <c r="C1702" i="6"/>
  <c r="E1702" i="6" s="1"/>
  <c r="F1702" i="6" s="1"/>
  <c r="C1703" i="6"/>
  <c r="E1703" i="6" s="1"/>
  <c r="F1703" i="6" s="1"/>
  <c r="C1704" i="6"/>
  <c r="E1704" i="6" s="1"/>
  <c r="F1704" i="6" s="1"/>
  <c r="C1705" i="6"/>
  <c r="E1705" i="6" s="1"/>
  <c r="F1705" i="6" s="1"/>
  <c r="C1706" i="6"/>
  <c r="E1706" i="6" s="1"/>
  <c r="F1706" i="6" s="1"/>
  <c r="C1707" i="6"/>
  <c r="E1707" i="6" s="1"/>
  <c r="F1707" i="6" s="1"/>
  <c r="C1708" i="6"/>
  <c r="E1708" i="6" s="1"/>
  <c r="F1708" i="6" s="1"/>
  <c r="C1709" i="6"/>
  <c r="E1709" i="6" s="1"/>
  <c r="F1709" i="6" s="1"/>
  <c r="C1710" i="6"/>
  <c r="E1710" i="6" s="1"/>
  <c r="F1710" i="6" s="1"/>
  <c r="C1711" i="6"/>
  <c r="E1711" i="6" s="1"/>
  <c r="F1711" i="6" s="1"/>
  <c r="C1712" i="6"/>
  <c r="E1712" i="6" s="1"/>
  <c r="F1712" i="6" s="1"/>
  <c r="C1713" i="6"/>
  <c r="E1713" i="6" s="1"/>
  <c r="F1713" i="6" s="1"/>
  <c r="C1714" i="6"/>
  <c r="E1714" i="6" s="1"/>
  <c r="F1714" i="6" s="1"/>
  <c r="C1715" i="6"/>
  <c r="E1715" i="6" s="1"/>
  <c r="F1715" i="6" s="1"/>
  <c r="C1716" i="6"/>
  <c r="E1716" i="6" s="1"/>
  <c r="F1716" i="6" s="1"/>
  <c r="C1717" i="6"/>
  <c r="E1717" i="6" s="1"/>
  <c r="F1717" i="6" s="1"/>
  <c r="C1718" i="6"/>
  <c r="E1718" i="6" s="1"/>
  <c r="F1718" i="6" s="1"/>
  <c r="C1719" i="6"/>
  <c r="E1719" i="6" s="1"/>
  <c r="F1719" i="6" s="1"/>
  <c r="C1720" i="6"/>
  <c r="E1720" i="6" s="1"/>
  <c r="F1720" i="6" s="1"/>
  <c r="C1721" i="6"/>
  <c r="E1721" i="6" s="1"/>
  <c r="F1721" i="6" s="1"/>
  <c r="C1722" i="6"/>
  <c r="E1722" i="6" s="1"/>
  <c r="F1722" i="6" s="1"/>
  <c r="C1723" i="6"/>
  <c r="E1723" i="6" s="1"/>
  <c r="F1723" i="6" s="1"/>
  <c r="C1724" i="6"/>
  <c r="E1724" i="6" s="1"/>
  <c r="F1724" i="6" s="1"/>
  <c r="C1725" i="6"/>
  <c r="E1725" i="6" s="1"/>
  <c r="F1725" i="6" s="1"/>
  <c r="C1726" i="6"/>
  <c r="E1726" i="6" s="1"/>
  <c r="F1726" i="6" s="1"/>
  <c r="C1727" i="6"/>
  <c r="E1727" i="6" s="1"/>
  <c r="F1727" i="6" s="1"/>
  <c r="C1728" i="6"/>
  <c r="E1728" i="6" s="1"/>
  <c r="F1728" i="6" s="1"/>
  <c r="C1729" i="6"/>
  <c r="E1729" i="6" s="1"/>
  <c r="F1729" i="6" s="1"/>
  <c r="C1730" i="6"/>
  <c r="E1730" i="6" s="1"/>
  <c r="F1730" i="6" s="1"/>
  <c r="C1731" i="6"/>
  <c r="E1731" i="6" s="1"/>
  <c r="F1731" i="6" s="1"/>
  <c r="C1732" i="6"/>
  <c r="E1732" i="6" s="1"/>
  <c r="F1732" i="6" s="1"/>
  <c r="C1733" i="6"/>
  <c r="E1733" i="6" s="1"/>
  <c r="F1733" i="6" s="1"/>
  <c r="C1734" i="6"/>
  <c r="E1734" i="6" s="1"/>
  <c r="F1734" i="6" s="1"/>
  <c r="C1735" i="6"/>
  <c r="E1735" i="6" s="1"/>
  <c r="F1735" i="6" s="1"/>
  <c r="C1736" i="6"/>
  <c r="E1736" i="6" s="1"/>
  <c r="F1736" i="6" s="1"/>
  <c r="C1737" i="6"/>
  <c r="E1737" i="6" s="1"/>
  <c r="F1737" i="6" s="1"/>
  <c r="C1738" i="6"/>
  <c r="E1738" i="6" s="1"/>
  <c r="F1738" i="6" s="1"/>
  <c r="C1739" i="6"/>
  <c r="E1739" i="6" s="1"/>
  <c r="F1739" i="6" s="1"/>
  <c r="C1740" i="6"/>
  <c r="E1740" i="6" s="1"/>
  <c r="F1740" i="6" s="1"/>
  <c r="C1741" i="6"/>
  <c r="E1741" i="6" s="1"/>
  <c r="F1741" i="6" s="1"/>
  <c r="C1742" i="6"/>
  <c r="E1742" i="6" s="1"/>
  <c r="F1742" i="6" s="1"/>
  <c r="C1743" i="6"/>
  <c r="E1743" i="6" s="1"/>
  <c r="F1743" i="6" s="1"/>
  <c r="C1744" i="6"/>
  <c r="E1744" i="6" s="1"/>
  <c r="F1744" i="6" s="1"/>
  <c r="C1745" i="6"/>
  <c r="E1745" i="6" s="1"/>
  <c r="F1745" i="6" s="1"/>
  <c r="C1746" i="6"/>
  <c r="E1746" i="6" s="1"/>
  <c r="F1746" i="6" s="1"/>
  <c r="C1747" i="6"/>
  <c r="E1747" i="6" s="1"/>
  <c r="F1747" i="6" s="1"/>
  <c r="C1748" i="6"/>
  <c r="E1748" i="6" s="1"/>
  <c r="F1748" i="6" s="1"/>
  <c r="C1749" i="6"/>
  <c r="E1749" i="6" s="1"/>
  <c r="F1749" i="6" s="1"/>
  <c r="C1750" i="6"/>
  <c r="E1750" i="6" s="1"/>
  <c r="F1750" i="6" s="1"/>
  <c r="C1751" i="6"/>
  <c r="E1751" i="6" s="1"/>
  <c r="F1751" i="6" s="1"/>
  <c r="C1752" i="6"/>
  <c r="E1752" i="6" s="1"/>
  <c r="F1752" i="6" s="1"/>
  <c r="C1753" i="6"/>
  <c r="E1753" i="6" s="1"/>
  <c r="F1753" i="6" s="1"/>
  <c r="C1754" i="6"/>
  <c r="E1754" i="6" s="1"/>
  <c r="F1754" i="6" s="1"/>
  <c r="C1755" i="6"/>
  <c r="E1755" i="6" s="1"/>
  <c r="F1755" i="6" s="1"/>
  <c r="C1756" i="6"/>
  <c r="E1756" i="6" s="1"/>
  <c r="F1756" i="6" s="1"/>
  <c r="C1757" i="6"/>
  <c r="E1757" i="6" s="1"/>
  <c r="F1757" i="6" s="1"/>
  <c r="C1758" i="6"/>
  <c r="E1758" i="6" s="1"/>
  <c r="F1758" i="6" s="1"/>
  <c r="C1759" i="6"/>
  <c r="E1759" i="6" s="1"/>
  <c r="F1759" i="6" s="1"/>
  <c r="C1760" i="6"/>
  <c r="E1760" i="6" s="1"/>
  <c r="F1760" i="6" s="1"/>
  <c r="C1761" i="6"/>
  <c r="E1761" i="6" s="1"/>
  <c r="F1761" i="6" s="1"/>
  <c r="C1762" i="6"/>
  <c r="E1762" i="6" s="1"/>
  <c r="F1762" i="6" s="1"/>
  <c r="C1763" i="6"/>
  <c r="E1763" i="6" s="1"/>
  <c r="F1763" i="6" s="1"/>
  <c r="C1764" i="6"/>
  <c r="E1764" i="6" s="1"/>
  <c r="F1764" i="6" s="1"/>
  <c r="C1765" i="6"/>
  <c r="E1765" i="6" s="1"/>
  <c r="F1765" i="6" s="1"/>
  <c r="C1766" i="6"/>
  <c r="E1766" i="6" s="1"/>
  <c r="F1766" i="6" s="1"/>
  <c r="C1767" i="6"/>
  <c r="E1767" i="6" s="1"/>
  <c r="F1767" i="6" s="1"/>
  <c r="C1768" i="6"/>
  <c r="E1768" i="6" s="1"/>
  <c r="F1768" i="6" s="1"/>
  <c r="C1769" i="6"/>
  <c r="E1769" i="6" s="1"/>
  <c r="F1769" i="6" s="1"/>
  <c r="C1770" i="6"/>
  <c r="E1770" i="6" s="1"/>
  <c r="F1770" i="6" s="1"/>
  <c r="C1771" i="6"/>
  <c r="E1771" i="6" s="1"/>
  <c r="F1771" i="6" s="1"/>
  <c r="C1772" i="6"/>
  <c r="E1772" i="6" s="1"/>
  <c r="F1772" i="6" s="1"/>
  <c r="C1773" i="6"/>
  <c r="E1773" i="6" s="1"/>
  <c r="F1773" i="6" s="1"/>
  <c r="C1774" i="6"/>
  <c r="E1774" i="6" s="1"/>
  <c r="F1774" i="6" s="1"/>
  <c r="C1775" i="6"/>
  <c r="E1775" i="6" s="1"/>
  <c r="F1775" i="6" s="1"/>
  <c r="C1776" i="6"/>
  <c r="E1776" i="6" s="1"/>
  <c r="F1776" i="6" s="1"/>
  <c r="C1777" i="6"/>
  <c r="E1777" i="6" s="1"/>
  <c r="F1777" i="6" s="1"/>
  <c r="C1778" i="6"/>
  <c r="E1778" i="6" s="1"/>
  <c r="F1778" i="6" s="1"/>
  <c r="C1779" i="6"/>
  <c r="E1779" i="6" s="1"/>
  <c r="F1779" i="6" s="1"/>
  <c r="C1780" i="6"/>
  <c r="E1780" i="6" s="1"/>
  <c r="F1780" i="6" s="1"/>
  <c r="C1781" i="6"/>
  <c r="E1781" i="6" s="1"/>
  <c r="F1781" i="6" s="1"/>
  <c r="C1782" i="6"/>
  <c r="E1782" i="6" s="1"/>
  <c r="F1782" i="6" s="1"/>
  <c r="C1783" i="6"/>
  <c r="E1783" i="6" s="1"/>
  <c r="F1783" i="6" s="1"/>
  <c r="C1784" i="6"/>
  <c r="E1784" i="6" s="1"/>
  <c r="F1784" i="6" s="1"/>
  <c r="C1785" i="6"/>
  <c r="E1785" i="6" s="1"/>
  <c r="F1785" i="6" s="1"/>
  <c r="C1786" i="6"/>
  <c r="E1786" i="6" s="1"/>
  <c r="F1786" i="6" s="1"/>
  <c r="C1787" i="6"/>
  <c r="E1787" i="6" s="1"/>
  <c r="F1787" i="6" s="1"/>
  <c r="C1788" i="6"/>
  <c r="E1788" i="6" s="1"/>
  <c r="F1788" i="6" s="1"/>
  <c r="C1789" i="6"/>
  <c r="E1789" i="6" s="1"/>
  <c r="F1789" i="6" s="1"/>
  <c r="C1790" i="6"/>
  <c r="E1790" i="6" s="1"/>
  <c r="F1790" i="6" s="1"/>
  <c r="C1791" i="6"/>
  <c r="E1791" i="6" s="1"/>
  <c r="F1791" i="6" s="1"/>
  <c r="C1792" i="6"/>
  <c r="E1792" i="6" s="1"/>
  <c r="F1792" i="6" s="1"/>
  <c r="C1793" i="6"/>
  <c r="E1793" i="6" s="1"/>
  <c r="F1793" i="6" s="1"/>
  <c r="C1794" i="6"/>
  <c r="E1794" i="6" s="1"/>
  <c r="F1794" i="6" s="1"/>
  <c r="C1795" i="6"/>
  <c r="E1795" i="6" s="1"/>
  <c r="F1795" i="6" s="1"/>
  <c r="C1796" i="6"/>
  <c r="E1796" i="6" s="1"/>
  <c r="F1796" i="6" s="1"/>
  <c r="C1797" i="6"/>
  <c r="E1797" i="6" s="1"/>
  <c r="F1797" i="6" s="1"/>
  <c r="C1798" i="6"/>
  <c r="E1798" i="6" s="1"/>
  <c r="F1798" i="6" s="1"/>
  <c r="C1799" i="6"/>
  <c r="E1799" i="6" s="1"/>
  <c r="F1799" i="6" s="1"/>
  <c r="C1800" i="6"/>
  <c r="E1800" i="6" s="1"/>
  <c r="F1800" i="6" s="1"/>
  <c r="C1801" i="6"/>
  <c r="E1801" i="6" s="1"/>
  <c r="F1801" i="6" s="1"/>
  <c r="C1802" i="6"/>
  <c r="E1802" i="6" s="1"/>
  <c r="F1802" i="6" s="1"/>
  <c r="C1803" i="6"/>
  <c r="E1803" i="6" s="1"/>
  <c r="F1803" i="6" s="1"/>
  <c r="C1804" i="6"/>
  <c r="E1804" i="6" s="1"/>
  <c r="F1804" i="6" s="1"/>
  <c r="C1805" i="6"/>
  <c r="E1805" i="6" s="1"/>
  <c r="F1805" i="6" s="1"/>
  <c r="C1806" i="6"/>
  <c r="E1806" i="6" s="1"/>
  <c r="F1806" i="6" s="1"/>
  <c r="C1807" i="6"/>
  <c r="E1807" i="6" s="1"/>
  <c r="F1807" i="6" s="1"/>
  <c r="C1808" i="6"/>
  <c r="E1808" i="6" s="1"/>
  <c r="F1808" i="6" s="1"/>
  <c r="C1809" i="6"/>
  <c r="E1809" i="6" s="1"/>
  <c r="F1809" i="6" s="1"/>
  <c r="C1810" i="6"/>
  <c r="E1810" i="6" s="1"/>
  <c r="F1810" i="6" s="1"/>
  <c r="C1811" i="6"/>
  <c r="E1811" i="6" s="1"/>
  <c r="F1811" i="6" s="1"/>
  <c r="C1812" i="6"/>
  <c r="E1812" i="6" s="1"/>
  <c r="F1812" i="6" s="1"/>
  <c r="C1813" i="6"/>
  <c r="E1813" i="6" s="1"/>
  <c r="F1813" i="6" s="1"/>
  <c r="C1814" i="6"/>
  <c r="E1814" i="6" s="1"/>
  <c r="F1814" i="6" s="1"/>
  <c r="C1815" i="6"/>
  <c r="E1815" i="6" s="1"/>
  <c r="F1815" i="6" s="1"/>
  <c r="C1816" i="6"/>
  <c r="E1816" i="6" s="1"/>
  <c r="F1816" i="6" s="1"/>
  <c r="C1817" i="6"/>
  <c r="E1817" i="6" s="1"/>
  <c r="F1817" i="6" s="1"/>
  <c r="C1818" i="6"/>
  <c r="E1818" i="6" s="1"/>
  <c r="F1818" i="6" s="1"/>
  <c r="C1819" i="6"/>
  <c r="E1819" i="6" s="1"/>
  <c r="F1819" i="6" s="1"/>
  <c r="C1820" i="6"/>
  <c r="E1820" i="6" s="1"/>
  <c r="F1820" i="6" s="1"/>
  <c r="C1821" i="6"/>
  <c r="E1821" i="6" s="1"/>
  <c r="F1821" i="6" s="1"/>
  <c r="C1822" i="6"/>
  <c r="E1822" i="6" s="1"/>
  <c r="F1822" i="6" s="1"/>
  <c r="C1823" i="6"/>
  <c r="E1823" i="6" s="1"/>
  <c r="F1823" i="6" s="1"/>
  <c r="C1824" i="6"/>
  <c r="E1824" i="6" s="1"/>
  <c r="F1824" i="6" s="1"/>
  <c r="C1825" i="6"/>
  <c r="E1825" i="6" s="1"/>
  <c r="F1825" i="6" s="1"/>
  <c r="C1826" i="6"/>
  <c r="E1826" i="6" s="1"/>
  <c r="F1826" i="6" s="1"/>
  <c r="C1827" i="6"/>
  <c r="E1827" i="6" s="1"/>
  <c r="F1827" i="6" s="1"/>
  <c r="C1828" i="6"/>
  <c r="E1828" i="6" s="1"/>
  <c r="F1828" i="6" s="1"/>
  <c r="C1829" i="6"/>
  <c r="E1829" i="6" s="1"/>
  <c r="F1829" i="6" s="1"/>
  <c r="C1830" i="6"/>
  <c r="E1830" i="6" s="1"/>
  <c r="F1830" i="6" s="1"/>
  <c r="C1831" i="6"/>
  <c r="E1831" i="6" s="1"/>
  <c r="F1831" i="6" s="1"/>
  <c r="C1832" i="6"/>
  <c r="E1832" i="6" s="1"/>
  <c r="F1832" i="6" s="1"/>
  <c r="C1833" i="6"/>
  <c r="E1833" i="6" s="1"/>
  <c r="F1833" i="6" s="1"/>
  <c r="C1834" i="6"/>
  <c r="E1834" i="6" s="1"/>
  <c r="F1834" i="6" s="1"/>
  <c r="C1835" i="6"/>
  <c r="E1835" i="6" s="1"/>
  <c r="F1835" i="6" s="1"/>
  <c r="C1836" i="6"/>
  <c r="E1836" i="6" s="1"/>
  <c r="F1836" i="6" s="1"/>
  <c r="C1837" i="6"/>
  <c r="E1837" i="6" s="1"/>
  <c r="F1837" i="6" s="1"/>
  <c r="C1838" i="6"/>
  <c r="E1838" i="6" s="1"/>
  <c r="F1838" i="6" s="1"/>
  <c r="C1839" i="6"/>
  <c r="E1839" i="6" s="1"/>
  <c r="F1839" i="6" s="1"/>
  <c r="C1840" i="6"/>
  <c r="E1840" i="6" s="1"/>
  <c r="F1840" i="6" s="1"/>
  <c r="C1841" i="6"/>
  <c r="E1841" i="6" s="1"/>
  <c r="F1841" i="6" s="1"/>
  <c r="C1842" i="6"/>
  <c r="E1842" i="6" s="1"/>
  <c r="F1842" i="6" s="1"/>
  <c r="C1843" i="6"/>
  <c r="E1843" i="6" s="1"/>
  <c r="F1843" i="6" s="1"/>
  <c r="C1844" i="6"/>
  <c r="E1844" i="6" s="1"/>
  <c r="F1844" i="6" s="1"/>
  <c r="C1845" i="6"/>
  <c r="E1845" i="6" s="1"/>
  <c r="F1845" i="6" s="1"/>
  <c r="C1846" i="6"/>
  <c r="E1846" i="6" s="1"/>
  <c r="F1846" i="6" s="1"/>
  <c r="C1847" i="6"/>
  <c r="E1847" i="6" s="1"/>
  <c r="F1847" i="6" s="1"/>
  <c r="C1848" i="6"/>
  <c r="E1848" i="6" s="1"/>
  <c r="F1848" i="6" s="1"/>
  <c r="C1849" i="6"/>
  <c r="E1849" i="6" s="1"/>
  <c r="F1849" i="6" s="1"/>
  <c r="C1850" i="6"/>
  <c r="E1850" i="6" s="1"/>
  <c r="F1850" i="6" s="1"/>
  <c r="C1851" i="6"/>
  <c r="E1851" i="6" s="1"/>
  <c r="F1851" i="6" s="1"/>
  <c r="C1852" i="6"/>
  <c r="E1852" i="6" s="1"/>
  <c r="F1852" i="6" s="1"/>
  <c r="C1853" i="6"/>
  <c r="E1853" i="6" s="1"/>
  <c r="F1853" i="6" s="1"/>
  <c r="C1854" i="6"/>
  <c r="E1854" i="6" s="1"/>
  <c r="F1854" i="6" s="1"/>
  <c r="C1855" i="6"/>
  <c r="E1855" i="6" s="1"/>
  <c r="F1855" i="6" s="1"/>
  <c r="C1856" i="6"/>
  <c r="E1856" i="6" s="1"/>
  <c r="F1856" i="6" s="1"/>
  <c r="C1857" i="6"/>
  <c r="E1857" i="6" s="1"/>
  <c r="F1857" i="6" s="1"/>
  <c r="C1858" i="6"/>
  <c r="E1858" i="6" s="1"/>
  <c r="F1858" i="6" s="1"/>
  <c r="C1859" i="6"/>
  <c r="E1859" i="6" s="1"/>
  <c r="F1859" i="6" s="1"/>
  <c r="C1860" i="6"/>
  <c r="E1860" i="6" s="1"/>
  <c r="F1860" i="6" s="1"/>
  <c r="C1861" i="6"/>
  <c r="E1861" i="6" s="1"/>
  <c r="F1861" i="6" s="1"/>
  <c r="C1862" i="6"/>
  <c r="E1862" i="6" s="1"/>
  <c r="F1862" i="6" s="1"/>
  <c r="C1863" i="6"/>
  <c r="E1863" i="6" s="1"/>
  <c r="F1863" i="6" s="1"/>
  <c r="C1864" i="6"/>
  <c r="E1864" i="6" s="1"/>
  <c r="F1864" i="6" s="1"/>
  <c r="C1865" i="6"/>
  <c r="E1865" i="6" s="1"/>
  <c r="F1865" i="6" s="1"/>
  <c r="C1866" i="6"/>
  <c r="E1866" i="6" s="1"/>
  <c r="F1866" i="6" s="1"/>
  <c r="C1867" i="6"/>
  <c r="E1867" i="6" s="1"/>
  <c r="F1867" i="6" s="1"/>
  <c r="C1868" i="6"/>
  <c r="E1868" i="6" s="1"/>
  <c r="F1868" i="6" s="1"/>
  <c r="C1869" i="6"/>
  <c r="E1869" i="6" s="1"/>
  <c r="F1869" i="6" s="1"/>
  <c r="C1870" i="6"/>
  <c r="E1870" i="6" s="1"/>
  <c r="F1870" i="6" s="1"/>
  <c r="C1871" i="6"/>
  <c r="E1871" i="6" s="1"/>
  <c r="F1871" i="6" s="1"/>
  <c r="C1872" i="6"/>
  <c r="E1872" i="6" s="1"/>
  <c r="F1872" i="6" s="1"/>
  <c r="C1873" i="6"/>
  <c r="E1873" i="6" s="1"/>
  <c r="F1873" i="6" s="1"/>
  <c r="C1874" i="6"/>
  <c r="E1874" i="6" s="1"/>
  <c r="F1874" i="6" s="1"/>
  <c r="C1875" i="6"/>
  <c r="E1875" i="6" s="1"/>
  <c r="F1875" i="6" s="1"/>
  <c r="C1876" i="6"/>
  <c r="E1876" i="6" s="1"/>
  <c r="F1876" i="6" s="1"/>
  <c r="C1877" i="6"/>
  <c r="E1877" i="6" s="1"/>
  <c r="F1877" i="6" s="1"/>
  <c r="C1878" i="6"/>
  <c r="E1878" i="6" s="1"/>
  <c r="F1878" i="6" s="1"/>
  <c r="C1879" i="6"/>
  <c r="E1879" i="6" s="1"/>
  <c r="F1879" i="6" s="1"/>
  <c r="C1880" i="6"/>
  <c r="E1880" i="6" s="1"/>
  <c r="F1880" i="6" s="1"/>
  <c r="C1881" i="6"/>
  <c r="E1881" i="6" s="1"/>
  <c r="F1881" i="6" s="1"/>
  <c r="C1882" i="6"/>
  <c r="E1882" i="6" s="1"/>
  <c r="F1882" i="6" s="1"/>
  <c r="C1883" i="6"/>
  <c r="E1883" i="6" s="1"/>
  <c r="F1883" i="6" s="1"/>
  <c r="C1884" i="6"/>
  <c r="E1884" i="6" s="1"/>
  <c r="F1884" i="6" s="1"/>
  <c r="C1885" i="6"/>
  <c r="E1885" i="6" s="1"/>
  <c r="F1885" i="6" s="1"/>
  <c r="C1886" i="6"/>
  <c r="E1886" i="6" s="1"/>
  <c r="F1886" i="6" s="1"/>
  <c r="C1887" i="6"/>
  <c r="E1887" i="6" s="1"/>
  <c r="F1887" i="6" s="1"/>
  <c r="C1888" i="6"/>
  <c r="E1888" i="6" s="1"/>
  <c r="F1888" i="6" s="1"/>
  <c r="C1889" i="6"/>
  <c r="E1889" i="6" s="1"/>
  <c r="F1889" i="6" s="1"/>
  <c r="C1890" i="6"/>
  <c r="E1890" i="6" s="1"/>
  <c r="F1890" i="6" s="1"/>
  <c r="C1891" i="6"/>
  <c r="E1891" i="6" s="1"/>
  <c r="F1891" i="6" s="1"/>
  <c r="C1892" i="6"/>
  <c r="E1892" i="6" s="1"/>
  <c r="F1892" i="6" s="1"/>
  <c r="C1893" i="6"/>
  <c r="E1893" i="6" s="1"/>
  <c r="F1893" i="6" s="1"/>
  <c r="C1894" i="6"/>
  <c r="E1894" i="6" s="1"/>
  <c r="F1894" i="6" s="1"/>
  <c r="C1895" i="6"/>
  <c r="E1895" i="6" s="1"/>
  <c r="F1895" i="6" s="1"/>
  <c r="C1896" i="6"/>
  <c r="E1896" i="6" s="1"/>
  <c r="F1896" i="6" s="1"/>
  <c r="C1897" i="6"/>
  <c r="E1897" i="6" s="1"/>
  <c r="F1897" i="6" s="1"/>
  <c r="C1898" i="6"/>
  <c r="E1898" i="6" s="1"/>
  <c r="F1898" i="6" s="1"/>
  <c r="C1899" i="6"/>
  <c r="E1899" i="6" s="1"/>
  <c r="F1899" i="6" s="1"/>
  <c r="C1900" i="6"/>
  <c r="E1900" i="6" s="1"/>
  <c r="F1900" i="6" s="1"/>
  <c r="C1901" i="6"/>
  <c r="E1901" i="6" s="1"/>
  <c r="F1901" i="6" s="1"/>
  <c r="C1902" i="6"/>
  <c r="E1902" i="6" s="1"/>
  <c r="F1902" i="6" s="1"/>
  <c r="C1903" i="6"/>
  <c r="E1903" i="6" s="1"/>
  <c r="F1903" i="6" s="1"/>
  <c r="C1904" i="6"/>
  <c r="E1904" i="6" s="1"/>
  <c r="F1904" i="6" s="1"/>
  <c r="C1905" i="6"/>
  <c r="E1905" i="6" s="1"/>
  <c r="F1905" i="6" s="1"/>
  <c r="C1906" i="6"/>
  <c r="E1906" i="6" s="1"/>
  <c r="F1906" i="6" s="1"/>
  <c r="C1907" i="6"/>
  <c r="E1907" i="6" s="1"/>
  <c r="F1907" i="6" s="1"/>
  <c r="C1908" i="6"/>
  <c r="E1908" i="6" s="1"/>
  <c r="F1908" i="6" s="1"/>
  <c r="C1909" i="6"/>
  <c r="E1909" i="6" s="1"/>
  <c r="F1909" i="6" s="1"/>
  <c r="C1910" i="6"/>
  <c r="E1910" i="6" s="1"/>
  <c r="F1910" i="6" s="1"/>
  <c r="C1911" i="6"/>
  <c r="E1911" i="6" s="1"/>
  <c r="F1911" i="6" s="1"/>
  <c r="C1912" i="6"/>
  <c r="E1912" i="6" s="1"/>
  <c r="F1912" i="6" s="1"/>
  <c r="C1913" i="6"/>
  <c r="E1913" i="6" s="1"/>
  <c r="F1913" i="6" s="1"/>
  <c r="C1914" i="6"/>
  <c r="E1914" i="6" s="1"/>
  <c r="F1914" i="6" s="1"/>
  <c r="C1915" i="6"/>
  <c r="E1915" i="6" s="1"/>
  <c r="F1915" i="6" s="1"/>
  <c r="C1916" i="6"/>
  <c r="E1916" i="6" s="1"/>
  <c r="F1916" i="6" s="1"/>
  <c r="C1917" i="6"/>
  <c r="E1917" i="6" s="1"/>
  <c r="F1917" i="6" s="1"/>
  <c r="C1918" i="6"/>
  <c r="E1918" i="6" s="1"/>
  <c r="F1918" i="6" s="1"/>
  <c r="C1919" i="6"/>
  <c r="E1919" i="6" s="1"/>
  <c r="F1919" i="6" s="1"/>
  <c r="C1920" i="6"/>
  <c r="E1920" i="6" s="1"/>
  <c r="F1920" i="6" s="1"/>
  <c r="C1921" i="6"/>
  <c r="E1921" i="6" s="1"/>
  <c r="F1921" i="6" s="1"/>
  <c r="C1922" i="6"/>
  <c r="E1922" i="6" s="1"/>
  <c r="F1922" i="6" s="1"/>
  <c r="C1923" i="6"/>
  <c r="E1923" i="6" s="1"/>
  <c r="F1923" i="6" s="1"/>
  <c r="C1924" i="6"/>
  <c r="E1924" i="6" s="1"/>
  <c r="F1924" i="6" s="1"/>
  <c r="C1925" i="6"/>
  <c r="E1925" i="6" s="1"/>
  <c r="F1925" i="6" s="1"/>
  <c r="C1926" i="6"/>
  <c r="E1926" i="6" s="1"/>
  <c r="F1926" i="6" s="1"/>
  <c r="C1927" i="6"/>
  <c r="E1927" i="6" s="1"/>
  <c r="F1927" i="6" s="1"/>
  <c r="C1928" i="6"/>
  <c r="E1928" i="6" s="1"/>
  <c r="F1928" i="6" s="1"/>
  <c r="C1929" i="6"/>
  <c r="E1929" i="6" s="1"/>
  <c r="F1929" i="6" s="1"/>
  <c r="C1930" i="6"/>
  <c r="E1930" i="6" s="1"/>
  <c r="F1930" i="6" s="1"/>
  <c r="C1931" i="6"/>
  <c r="E1931" i="6" s="1"/>
  <c r="F1931" i="6" s="1"/>
  <c r="C1932" i="6"/>
  <c r="E1932" i="6" s="1"/>
  <c r="F1932" i="6" s="1"/>
  <c r="C1933" i="6"/>
  <c r="E1933" i="6" s="1"/>
  <c r="F1933" i="6" s="1"/>
  <c r="C1934" i="6"/>
  <c r="E1934" i="6" s="1"/>
  <c r="F1934" i="6" s="1"/>
  <c r="C1935" i="6"/>
  <c r="E1935" i="6" s="1"/>
  <c r="F1935" i="6" s="1"/>
  <c r="C1936" i="6"/>
  <c r="E1936" i="6" s="1"/>
  <c r="F1936" i="6" s="1"/>
  <c r="C1937" i="6"/>
  <c r="E1937" i="6" s="1"/>
  <c r="F1937" i="6" s="1"/>
  <c r="C1938" i="6"/>
  <c r="E1938" i="6" s="1"/>
  <c r="F1938" i="6" s="1"/>
  <c r="C1939" i="6"/>
  <c r="E1939" i="6" s="1"/>
  <c r="F1939" i="6" s="1"/>
  <c r="C1940" i="6"/>
  <c r="E1940" i="6" s="1"/>
  <c r="F1940" i="6" s="1"/>
  <c r="C1941" i="6"/>
  <c r="E1941" i="6" s="1"/>
  <c r="F1941" i="6" s="1"/>
  <c r="C1942" i="6"/>
  <c r="E1942" i="6" s="1"/>
  <c r="F1942" i="6" s="1"/>
  <c r="C1943" i="6"/>
  <c r="E1943" i="6" s="1"/>
  <c r="F1943" i="6" s="1"/>
  <c r="C1944" i="6"/>
  <c r="E1944" i="6" s="1"/>
  <c r="F1944" i="6" s="1"/>
  <c r="C1945" i="6"/>
  <c r="E1945" i="6" s="1"/>
  <c r="F1945" i="6" s="1"/>
  <c r="C1946" i="6"/>
  <c r="E1946" i="6" s="1"/>
  <c r="F1946" i="6" s="1"/>
  <c r="C1947" i="6"/>
  <c r="E1947" i="6" s="1"/>
  <c r="F1947" i="6" s="1"/>
  <c r="C1948" i="6"/>
  <c r="E1948" i="6" s="1"/>
  <c r="F1948" i="6" s="1"/>
  <c r="C1949" i="6"/>
  <c r="E1949" i="6" s="1"/>
  <c r="F1949" i="6" s="1"/>
  <c r="C1950" i="6"/>
  <c r="E1950" i="6" s="1"/>
  <c r="F1950" i="6" s="1"/>
  <c r="C1951" i="6"/>
  <c r="E1951" i="6" s="1"/>
  <c r="F1951" i="6" s="1"/>
  <c r="C1952" i="6"/>
  <c r="E1952" i="6" s="1"/>
  <c r="F1952" i="6" s="1"/>
  <c r="C1953" i="6"/>
  <c r="E1953" i="6" s="1"/>
  <c r="F1953" i="6" s="1"/>
  <c r="C1954" i="6"/>
  <c r="E1954" i="6" s="1"/>
  <c r="F1954" i="6" s="1"/>
  <c r="C1955" i="6"/>
  <c r="E1955" i="6" s="1"/>
  <c r="F1955" i="6" s="1"/>
  <c r="C1956" i="6"/>
  <c r="E1956" i="6" s="1"/>
  <c r="F1956" i="6" s="1"/>
  <c r="C1957" i="6"/>
  <c r="E1957" i="6" s="1"/>
  <c r="F1957" i="6" s="1"/>
  <c r="C1958" i="6"/>
  <c r="E1958" i="6" s="1"/>
  <c r="F1958" i="6" s="1"/>
  <c r="C1959" i="6"/>
  <c r="E1959" i="6" s="1"/>
  <c r="F1959" i="6" s="1"/>
  <c r="C1960" i="6"/>
  <c r="E1960" i="6" s="1"/>
  <c r="F1960" i="6" s="1"/>
  <c r="C1961" i="6"/>
  <c r="E1961" i="6" s="1"/>
  <c r="F1961" i="6" s="1"/>
  <c r="C1962" i="6"/>
  <c r="E1962" i="6" s="1"/>
  <c r="F1962" i="6" s="1"/>
  <c r="C1963" i="6"/>
  <c r="E1963" i="6" s="1"/>
  <c r="F1963" i="6" s="1"/>
  <c r="C1964" i="6"/>
  <c r="E1964" i="6" s="1"/>
  <c r="F1964" i="6" s="1"/>
  <c r="C1965" i="6"/>
  <c r="E1965" i="6" s="1"/>
  <c r="F1965" i="6" s="1"/>
  <c r="C1966" i="6"/>
  <c r="E1966" i="6" s="1"/>
  <c r="F1966" i="6" s="1"/>
  <c r="C1967" i="6"/>
  <c r="E1967" i="6" s="1"/>
  <c r="F1967" i="6" s="1"/>
  <c r="C1968" i="6"/>
  <c r="E1968" i="6" s="1"/>
  <c r="F1968" i="6" s="1"/>
  <c r="C1969" i="6"/>
  <c r="E1969" i="6" s="1"/>
  <c r="F1969" i="6" s="1"/>
  <c r="C1970" i="6"/>
  <c r="E1970" i="6" s="1"/>
  <c r="F1970" i="6" s="1"/>
  <c r="C1971" i="6"/>
  <c r="E1971" i="6" s="1"/>
  <c r="F1971" i="6" s="1"/>
  <c r="C1972" i="6"/>
  <c r="E1972" i="6" s="1"/>
  <c r="F1972" i="6" s="1"/>
  <c r="C1973" i="6"/>
  <c r="E1973" i="6" s="1"/>
  <c r="F1973" i="6" s="1"/>
  <c r="C1974" i="6"/>
  <c r="E1974" i="6" s="1"/>
  <c r="F1974" i="6" s="1"/>
  <c r="C1975" i="6"/>
  <c r="E1975" i="6" s="1"/>
  <c r="F1975" i="6" s="1"/>
  <c r="C1976" i="6"/>
  <c r="E1976" i="6" s="1"/>
  <c r="F1976" i="6" s="1"/>
  <c r="C1977" i="6"/>
  <c r="E1977" i="6" s="1"/>
  <c r="F1977" i="6" s="1"/>
  <c r="C1978" i="6"/>
  <c r="E1978" i="6" s="1"/>
  <c r="F1978" i="6" s="1"/>
  <c r="C1979" i="6"/>
  <c r="E1979" i="6" s="1"/>
  <c r="F1979" i="6" s="1"/>
  <c r="C1980" i="6"/>
  <c r="E1980" i="6" s="1"/>
  <c r="F1980" i="6" s="1"/>
  <c r="C1981" i="6"/>
  <c r="E1981" i="6" s="1"/>
  <c r="F1981" i="6" s="1"/>
  <c r="C1982" i="6"/>
  <c r="E1982" i="6" s="1"/>
  <c r="F1982" i="6" s="1"/>
  <c r="C1983" i="6"/>
  <c r="E1983" i="6" s="1"/>
  <c r="F1983" i="6" s="1"/>
  <c r="C1984" i="6"/>
  <c r="E1984" i="6" s="1"/>
  <c r="F1984" i="6" s="1"/>
  <c r="C1985" i="6"/>
  <c r="E1985" i="6" s="1"/>
  <c r="F1985" i="6" s="1"/>
  <c r="C1986" i="6"/>
  <c r="E1986" i="6" s="1"/>
  <c r="F1986" i="6" s="1"/>
  <c r="C1987" i="6"/>
  <c r="E1987" i="6" s="1"/>
  <c r="F1987" i="6" s="1"/>
  <c r="C1988" i="6"/>
  <c r="E1988" i="6" s="1"/>
  <c r="F1988" i="6" s="1"/>
  <c r="C1989" i="6"/>
  <c r="E1989" i="6" s="1"/>
  <c r="F1989" i="6" s="1"/>
  <c r="C1990" i="6"/>
  <c r="E1990" i="6" s="1"/>
  <c r="F1990" i="6" s="1"/>
  <c r="C1991" i="6"/>
  <c r="E1991" i="6" s="1"/>
  <c r="F1991" i="6" s="1"/>
  <c r="C1992" i="6"/>
  <c r="E1992" i="6" s="1"/>
  <c r="F1992" i="6" s="1"/>
  <c r="C1993" i="6"/>
  <c r="E1993" i="6" s="1"/>
  <c r="F1993" i="6" s="1"/>
  <c r="C1994" i="6"/>
  <c r="E1994" i="6" s="1"/>
  <c r="F1994" i="6" s="1"/>
  <c r="C1995" i="6"/>
  <c r="E1995" i="6" s="1"/>
  <c r="F1995" i="6" s="1"/>
  <c r="C1996" i="6"/>
  <c r="E1996" i="6" s="1"/>
  <c r="F1996" i="6" s="1"/>
  <c r="C1997" i="6"/>
  <c r="E1997" i="6" s="1"/>
  <c r="F1997" i="6" s="1"/>
  <c r="C1998" i="6"/>
  <c r="E1998" i="6" s="1"/>
  <c r="F1998" i="6" s="1"/>
  <c r="C1999" i="6"/>
  <c r="E1999" i="6" s="1"/>
  <c r="F1999" i="6" s="1"/>
  <c r="C2000" i="6"/>
  <c r="E2000" i="6" s="1"/>
  <c r="F2000" i="6" s="1"/>
  <c r="C2001" i="6"/>
  <c r="E2001" i="6" s="1"/>
  <c r="F2001" i="6" s="1"/>
  <c r="C2002" i="6"/>
  <c r="E2002" i="6" s="1"/>
  <c r="F2002" i="6" s="1"/>
  <c r="C2003" i="6"/>
  <c r="E2003" i="6" s="1"/>
  <c r="F2003" i="6" s="1"/>
  <c r="C2004" i="6"/>
  <c r="E2004" i="6" s="1"/>
  <c r="F2004" i="6" s="1"/>
  <c r="C2005" i="6"/>
  <c r="E2005" i="6" s="1"/>
  <c r="F2005" i="6" s="1"/>
  <c r="C2006" i="6"/>
  <c r="E2006" i="6" s="1"/>
  <c r="F2006" i="6" s="1"/>
  <c r="C2007" i="6"/>
  <c r="E2007" i="6" s="1"/>
  <c r="F2007" i="6" s="1"/>
  <c r="C2008" i="6"/>
  <c r="E2008" i="6" s="1"/>
  <c r="F2008" i="6" s="1"/>
  <c r="C2009" i="6"/>
  <c r="E2009" i="6" s="1"/>
  <c r="F2009" i="6" s="1"/>
  <c r="C2010" i="6"/>
  <c r="E2010" i="6" s="1"/>
  <c r="F2010" i="6" s="1"/>
  <c r="C2011" i="6"/>
  <c r="E2011" i="6" s="1"/>
  <c r="F2011" i="6" s="1"/>
  <c r="C2012" i="6"/>
  <c r="E2012" i="6" s="1"/>
  <c r="F2012" i="6" s="1"/>
  <c r="C2013" i="6"/>
  <c r="E2013" i="6" s="1"/>
  <c r="F2013" i="6" s="1"/>
  <c r="C2014" i="6"/>
  <c r="E2014" i="6" s="1"/>
  <c r="F2014" i="6" s="1"/>
  <c r="C2015" i="6"/>
  <c r="E2015" i="6" s="1"/>
  <c r="F2015" i="6" s="1"/>
  <c r="C2016" i="6"/>
  <c r="E2016" i="6" s="1"/>
  <c r="F2016" i="6" s="1"/>
  <c r="C2017" i="6"/>
  <c r="E2017" i="6" s="1"/>
  <c r="F2017" i="6" s="1"/>
  <c r="C2018" i="6"/>
  <c r="E2018" i="6" s="1"/>
  <c r="F2018" i="6" s="1"/>
  <c r="C2019" i="6"/>
  <c r="E2019" i="6" s="1"/>
  <c r="F2019" i="6" s="1"/>
  <c r="C2020" i="6"/>
  <c r="E2020" i="6" s="1"/>
  <c r="F2020" i="6" s="1"/>
  <c r="C2021" i="6"/>
  <c r="E2021" i="6" s="1"/>
  <c r="F2021" i="6" s="1"/>
  <c r="C2022" i="6"/>
  <c r="E2022" i="6" s="1"/>
  <c r="F2022" i="6" s="1"/>
  <c r="C2023" i="6"/>
  <c r="E2023" i="6" s="1"/>
  <c r="F2023" i="6" s="1"/>
  <c r="C2024" i="6"/>
  <c r="E2024" i="6" s="1"/>
  <c r="F2024" i="6" s="1"/>
  <c r="C2025" i="6"/>
  <c r="E2025" i="6" s="1"/>
  <c r="F2025" i="6" s="1"/>
  <c r="C2026" i="6"/>
  <c r="E2026" i="6" s="1"/>
  <c r="F2026" i="6" s="1"/>
  <c r="C2027" i="6"/>
  <c r="E2027" i="6" s="1"/>
  <c r="F2027" i="6" s="1"/>
  <c r="C2028" i="6"/>
  <c r="E2028" i="6" s="1"/>
  <c r="F2028" i="6" s="1"/>
  <c r="C2029" i="6"/>
  <c r="E2029" i="6" s="1"/>
  <c r="F2029" i="6" s="1"/>
  <c r="C2030" i="6"/>
  <c r="E2030" i="6" s="1"/>
  <c r="F2030" i="6" s="1"/>
  <c r="C2031" i="6"/>
  <c r="E2031" i="6" s="1"/>
  <c r="F2031" i="6" s="1"/>
  <c r="C2032" i="6"/>
  <c r="E2032" i="6" s="1"/>
  <c r="F2032" i="6" s="1"/>
  <c r="C2033" i="6"/>
  <c r="E2033" i="6" s="1"/>
  <c r="F2033" i="6" s="1"/>
  <c r="C2034" i="6"/>
  <c r="E2034" i="6" s="1"/>
  <c r="F2034" i="6" s="1"/>
  <c r="C2035" i="6"/>
  <c r="E2035" i="6" s="1"/>
  <c r="F2035" i="6" s="1"/>
  <c r="C2036" i="6"/>
  <c r="E2036" i="6" s="1"/>
  <c r="F2036" i="6" s="1"/>
  <c r="C2037" i="6"/>
  <c r="E2037" i="6" s="1"/>
  <c r="F2037" i="6" s="1"/>
  <c r="C2038" i="6"/>
  <c r="E2038" i="6" s="1"/>
  <c r="F2038" i="6" s="1"/>
  <c r="C2039" i="6"/>
  <c r="E2039" i="6" s="1"/>
  <c r="F2039" i="6" s="1"/>
  <c r="C2040" i="6"/>
  <c r="E2040" i="6" s="1"/>
  <c r="F2040" i="6" s="1"/>
  <c r="C2041" i="6"/>
  <c r="E2041" i="6" s="1"/>
  <c r="F2041" i="6" s="1"/>
  <c r="C2042" i="6"/>
  <c r="E2042" i="6" s="1"/>
  <c r="F2042" i="6" s="1"/>
  <c r="C2043" i="6"/>
  <c r="E2043" i="6" s="1"/>
  <c r="F2043" i="6" s="1"/>
  <c r="C2044" i="6"/>
  <c r="E2044" i="6" s="1"/>
  <c r="F2044" i="6" s="1"/>
  <c r="C2045" i="6"/>
  <c r="E2045" i="6" s="1"/>
  <c r="F2045" i="6" s="1"/>
  <c r="C2046" i="6"/>
  <c r="E2046" i="6" s="1"/>
  <c r="F2046" i="6" s="1"/>
  <c r="C2047" i="6"/>
  <c r="E2047" i="6" s="1"/>
  <c r="F2047" i="6" s="1"/>
  <c r="C2048" i="6"/>
  <c r="E2048" i="6" s="1"/>
  <c r="F2048" i="6" s="1"/>
  <c r="C2049" i="6"/>
  <c r="E2049" i="6" s="1"/>
  <c r="F2049" i="6" s="1"/>
  <c r="C2050" i="6"/>
  <c r="E2050" i="6" s="1"/>
  <c r="F2050" i="6" s="1"/>
  <c r="C2051" i="6"/>
  <c r="E2051" i="6" s="1"/>
  <c r="F2051" i="6" s="1"/>
  <c r="C2052" i="6"/>
  <c r="E2052" i="6" s="1"/>
  <c r="F2052" i="6" s="1"/>
  <c r="C2053" i="6"/>
  <c r="E2053" i="6" s="1"/>
  <c r="F2053" i="6" s="1"/>
  <c r="C2054" i="6"/>
  <c r="E2054" i="6" s="1"/>
  <c r="F2054" i="6" s="1"/>
  <c r="C2055" i="6"/>
  <c r="E2055" i="6" s="1"/>
  <c r="F2055" i="6" s="1"/>
  <c r="C2056" i="6"/>
  <c r="E2056" i="6" s="1"/>
  <c r="F2056" i="6" s="1"/>
  <c r="C2057" i="6"/>
  <c r="E2057" i="6" s="1"/>
  <c r="F2057" i="6" s="1"/>
  <c r="C2058" i="6"/>
  <c r="E2058" i="6" s="1"/>
  <c r="F2058" i="6" s="1"/>
  <c r="C2059" i="6"/>
  <c r="E2059" i="6" s="1"/>
  <c r="F2059" i="6" s="1"/>
  <c r="C2060" i="6"/>
  <c r="E2060" i="6" s="1"/>
  <c r="F2060" i="6" s="1"/>
  <c r="C2061" i="6"/>
  <c r="E2061" i="6" s="1"/>
  <c r="F2061" i="6" s="1"/>
  <c r="C2062" i="6"/>
  <c r="E2062" i="6" s="1"/>
  <c r="F2062" i="6" s="1"/>
  <c r="C2063" i="6"/>
  <c r="E2063" i="6" s="1"/>
  <c r="F2063" i="6" s="1"/>
  <c r="C2064" i="6"/>
  <c r="E2064" i="6" s="1"/>
  <c r="F2064" i="6" s="1"/>
  <c r="C2065" i="6"/>
  <c r="E2065" i="6" s="1"/>
  <c r="F2065" i="6" s="1"/>
  <c r="C2066" i="6"/>
  <c r="E2066" i="6" s="1"/>
  <c r="F2066" i="6" s="1"/>
  <c r="C2067" i="6"/>
  <c r="E2067" i="6" s="1"/>
  <c r="F2067" i="6" s="1"/>
  <c r="C2068" i="6"/>
  <c r="E2068" i="6" s="1"/>
  <c r="F2068" i="6" s="1"/>
  <c r="C2069" i="6"/>
  <c r="E2069" i="6" s="1"/>
  <c r="F2069" i="6" s="1"/>
  <c r="C2070" i="6"/>
  <c r="E2070" i="6" s="1"/>
  <c r="F2070" i="6" s="1"/>
  <c r="C2071" i="6"/>
  <c r="E2071" i="6" s="1"/>
  <c r="F2071" i="6" s="1"/>
  <c r="C2072" i="6"/>
  <c r="E2072" i="6" s="1"/>
  <c r="F2072" i="6" s="1"/>
  <c r="C2073" i="6"/>
  <c r="E2073" i="6" s="1"/>
  <c r="F2073" i="6" s="1"/>
  <c r="C2074" i="6"/>
  <c r="E2074" i="6" s="1"/>
  <c r="F2074" i="6" s="1"/>
  <c r="C2075" i="6"/>
  <c r="E2075" i="6" s="1"/>
  <c r="F2075" i="6" s="1"/>
  <c r="C2076" i="6"/>
  <c r="E2076" i="6" s="1"/>
  <c r="F2076" i="6" s="1"/>
  <c r="C2077" i="6"/>
  <c r="E2077" i="6" s="1"/>
  <c r="F2077" i="6" s="1"/>
  <c r="C2078" i="6"/>
  <c r="E2078" i="6" s="1"/>
  <c r="F2078" i="6" s="1"/>
  <c r="C2079" i="6"/>
  <c r="E2079" i="6" s="1"/>
  <c r="F2079" i="6" s="1"/>
  <c r="C2080" i="6"/>
  <c r="E2080" i="6" s="1"/>
  <c r="F2080" i="6" s="1"/>
  <c r="C2081" i="6"/>
  <c r="E2081" i="6" s="1"/>
  <c r="F2081" i="6" s="1"/>
  <c r="C2082" i="6"/>
  <c r="E2082" i="6" s="1"/>
  <c r="F2082" i="6" s="1"/>
  <c r="C2083" i="6"/>
  <c r="E2083" i="6" s="1"/>
  <c r="F2083" i="6" s="1"/>
  <c r="C2084" i="6"/>
  <c r="E2084" i="6" s="1"/>
  <c r="F2084" i="6" s="1"/>
  <c r="C2085" i="6"/>
  <c r="E2085" i="6" s="1"/>
  <c r="F2085" i="6" s="1"/>
  <c r="C2086" i="6"/>
  <c r="E2086" i="6" s="1"/>
  <c r="F2086" i="6" s="1"/>
  <c r="C2087" i="6"/>
  <c r="E2087" i="6" s="1"/>
  <c r="F2087" i="6" s="1"/>
  <c r="C2088" i="6"/>
  <c r="E2088" i="6" s="1"/>
  <c r="F2088" i="6" s="1"/>
  <c r="C2089" i="6"/>
  <c r="E2089" i="6" s="1"/>
  <c r="F2089" i="6" s="1"/>
  <c r="C2090" i="6"/>
  <c r="E2090" i="6" s="1"/>
  <c r="F2090" i="6" s="1"/>
  <c r="C2091" i="6"/>
  <c r="E2091" i="6" s="1"/>
  <c r="F2091" i="6" s="1"/>
  <c r="C2092" i="6"/>
  <c r="E2092" i="6" s="1"/>
  <c r="F2092" i="6" s="1"/>
  <c r="C2093" i="6"/>
  <c r="E2093" i="6" s="1"/>
  <c r="F2093" i="6" s="1"/>
  <c r="C2094" i="6"/>
  <c r="E2094" i="6" s="1"/>
  <c r="F2094" i="6" s="1"/>
  <c r="C2095" i="6"/>
  <c r="E2095" i="6" s="1"/>
  <c r="F2095" i="6" s="1"/>
  <c r="C2096" i="6"/>
  <c r="E2096" i="6" s="1"/>
  <c r="F2096" i="6" s="1"/>
  <c r="C2097" i="6"/>
  <c r="E2097" i="6" s="1"/>
  <c r="F2097" i="6" s="1"/>
  <c r="C2098" i="6"/>
  <c r="E2098" i="6" s="1"/>
  <c r="F2098" i="6" s="1"/>
  <c r="C2099" i="6"/>
  <c r="E2099" i="6" s="1"/>
  <c r="F2099" i="6" s="1"/>
  <c r="C2100" i="6"/>
  <c r="E2100" i="6" s="1"/>
  <c r="F2100" i="6" s="1"/>
  <c r="C2101" i="6"/>
  <c r="E2101" i="6" s="1"/>
  <c r="F2101" i="6" s="1"/>
  <c r="C2102" i="6"/>
  <c r="E2102" i="6" s="1"/>
  <c r="F2102" i="6" s="1"/>
  <c r="C2103" i="6"/>
  <c r="E2103" i="6" s="1"/>
  <c r="F2103" i="6" s="1"/>
  <c r="C2104" i="6"/>
  <c r="E2104" i="6" s="1"/>
  <c r="F2104" i="6" s="1"/>
  <c r="C2105" i="6"/>
  <c r="E2105" i="6" s="1"/>
  <c r="F2105" i="6" s="1"/>
  <c r="C2106" i="6"/>
  <c r="E2106" i="6" s="1"/>
  <c r="F2106" i="6" s="1"/>
  <c r="C2107" i="6"/>
  <c r="E2107" i="6" s="1"/>
  <c r="F2107" i="6" s="1"/>
  <c r="C2108" i="6"/>
  <c r="E2108" i="6" s="1"/>
  <c r="F2108" i="6" s="1"/>
  <c r="C2109" i="6"/>
  <c r="E2109" i="6" s="1"/>
  <c r="F2109" i="6" s="1"/>
  <c r="C2110" i="6"/>
  <c r="E2110" i="6" s="1"/>
  <c r="F2110" i="6" s="1"/>
  <c r="C2111" i="6"/>
  <c r="E2111" i="6" s="1"/>
  <c r="F2111" i="6" s="1"/>
  <c r="C2112" i="6"/>
  <c r="E2112" i="6" s="1"/>
  <c r="F2112" i="6" s="1"/>
  <c r="C2113" i="6"/>
  <c r="E2113" i="6" s="1"/>
  <c r="F2113" i="6" s="1"/>
  <c r="C2114" i="6"/>
  <c r="E2114" i="6" s="1"/>
  <c r="F2114" i="6" s="1"/>
  <c r="C2115" i="6"/>
  <c r="E2115" i="6" s="1"/>
  <c r="F2115" i="6" s="1"/>
  <c r="C2116" i="6"/>
  <c r="E2116" i="6" s="1"/>
  <c r="F2116" i="6" s="1"/>
  <c r="C2117" i="6"/>
  <c r="E2117" i="6" s="1"/>
  <c r="F2117" i="6" s="1"/>
  <c r="C2118" i="6"/>
  <c r="E2118" i="6" s="1"/>
  <c r="F2118" i="6" s="1"/>
  <c r="C2119" i="6"/>
  <c r="E2119" i="6" s="1"/>
  <c r="F2119" i="6" s="1"/>
  <c r="C2120" i="6"/>
  <c r="E2120" i="6" s="1"/>
  <c r="F2120" i="6" s="1"/>
  <c r="C2121" i="6"/>
  <c r="E2121" i="6" s="1"/>
  <c r="F2121" i="6" s="1"/>
  <c r="C2122" i="6"/>
  <c r="E2122" i="6" s="1"/>
  <c r="F2122" i="6" s="1"/>
  <c r="C2123" i="6"/>
  <c r="E2123" i="6" s="1"/>
  <c r="F2123" i="6" s="1"/>
  <c r="C2124" i="6"/>
  <c r="E2124" i="6" s="1"/>
  <c r="F2124" i="6" s="1"/>
  <c r="C2125" i="6"/>
  <c r="E2125" i="6" s="1"/>
  <c r="F2125" i="6" s="1"/>
  <c r="C2126" i="6"/>
  <c r="E2126" i="6" s="1"/>
  <c r="F2126" i="6" s="1"/>
  <c r="C2127" i="6"/>
  <c r="E2127" i="6" s="1"/>
  <c r="F2127" i="6" s="1"/>
  <c r="C2128" i="6"/>
  <c r="E2128" i="6" s="1"/>
  <c r="F2128" i="6" s="1"/>
  <c r="C2129" i="6"/>
  <c r="E2129" i="6" s="1"/>
  <c r="F2129" i="6" s="1"/>
  <c r="C2130" i="6"/>
  <c r="E2130" i="6" s="1"/>
  <c r="F2130" i="6" s="1"/>
  <c r="C2131" i="6"/>
  <c r="E2131" i="6" s="1"/>
  <c r="F2131" i="6" s="1"/>
  <c r="C2132" i="6"/>
  <c r="E2132" i="6" s="1"/>
  <c r="F2132" i="6" s="1"/>
  <c r="C2133" i="6"/>
  <c r="E2133" i="6" s="1"/>
  <c r="F2133" i="6" s="1"/>
  <c r="C2134" i="6"/>
  <c r="E2134" i="6" s="1"/>
  <c r="F2134" i="6" s="1"/>
  <c r="C2135" i="6"/>
  <c r="E2135" i="6" s="1"/>
  <c r="F2135" i="6" s="1"/>
  <c r="C2136" i="6"/>
  <c r="E2136" i="6" s="1"/>
  <c r="F2136" i="6" s="1"/>
  <c r="C2137" i="6"/>
  <c r="E2137" i="6" s="1"/>
  <c r="F2137" i="6" s="1"/>
  <c r="C2138" i="6"/>
  <c r="E2138" i="6" s="1"/>
  <c r="F2138" i="6" s="1"/>
  <c r="C2139" i="6"/>
  <c r="E2139" i="6" s="1"/>
  <c r="F2139" i="6" s="1"/>
  <c r="C2140" i="6"/>
  <c r="E2140" i="6" s="1"/>
  <c r="F2140" i="6" s="1"/>
  <c r="C2141" i="6"/>
  <c r="E2141" i="6" s="1"/>
  <c r="F2141" i="6" s="1"/>
  <c r="C2142" i="6"/>
  <c r="E2142" i="6" s="1"/>
  <c r="F2142" i="6" s="1"/>
  <c r="C2143" i="6"/>
  <c r="E2143" i="6" s="1"/>
  <c r="F2143" i="6" s="1"/>
  <c r="C2144" i="6"/>
  <c r="E2144" i="6" s="1"/>
  <c r="F2144" i="6" s="1"/>
  <c r="C2145" i="6"/>
  <c r="E2145" i="6" s="1"/>
  <c r="F2145" i="6" s="1"/>
  <c r="C2146" i="6"/>
  <c r="E2146" i="6" s="1"/>
  <c r="F2146" i="6" s="1"/>
  <c r="C2147" i="6"/>
  <c r="E2147" i="6" s="1"/>
  <c r="F2147" i="6" s="1"/>
  <c r="C2148" i="6"/>
  <c r="E2148" i="6" s="1"/>
  <c r="F2148" i="6" s="1"/>
  <c r="C2149" i="6"/>
  <c r="E2149" i="6" s="1"/>
  <c r="F2149" i="6" s="1"/>
  <c r="C2150" i="6"/>
  <c r="E2150" i="6" s="1"/>
  <c r="F2150" i="6" s="1"/>
  <c r="C2151" i="6"/>
  <c r="E2151" i="6" s="1"/>
  <c r="F2151" i="6" s="1"/>
  <c r="C2152" i="6"/>
  <c r="E2152" i="6" s="1"/>
  <c r="F2152" i="6" s="1"/>
  <c r="C2153" i="6"/>
  <c r="E2153" i="6" s="1"/>
  <c r="F2153" i="6" s="1"/>
  <c r="C2154" i="6"/>
  <c r="E2154" i="6" s="1"/>
  <c r="F2154" i="6" s="1"/>
  <c r="C2155" i="6"/>
  <c r="E2155" i="6" s="1"/>
  <c r="F2155" i="6" s="1"/>
  <c r="C2156" i="6"/>
  <c r="E2156" i="6" s="1"/>
  <c r="F2156" i="6" s="1"/>
  <c r="C2157" i="6"/>
  <c r="E2157" i="6" s="1"/>
  <c r="F2157" i="6" s="1"/>
  <c r="C2158" i="6"/>
  <c r="E2158" i="6" s="1"/>
  <c r="F2158" i="6" s="1"/>
  <c r="C2159" i="6"/>
  <c r="E2159" i="6" s="1"/>
  <c r="F2159" i="6" s="1"/>
  <c r="C2160" i="6"/>
  <c r="E2160" i="6" s="1"/>
  <c r="F2160" i="6" s="1"/>
  <c r="C2161" i="6"/>
  <c r="E2161" i="6" s="1"/>
  <c r="F2161" i="6" s="1"/>
  <c r="C2162" i="6"/>
  <c r="E2162" i="6" s="1"/>
  <c r="F2162" i="6" s="1"/>
  <c r="C2163" i="6"/>
  <c r="E2163" i="6" s="1"/>
  <c r="F2163" i="6" s="1"/>
  <c r="C2164" i="6"/>
  <c r="E2164" i="6" s="1"/>
  <c r="F2164" i="6" s="1"/>
  <c r="C2165" i="6"/>
  <c r="E2165" i="6" s="1"/>
  <c r="F2165" i="6" s="1"/>
  <c r="C2166" i="6"/>
  <c r="E2166" i="6" s="1"/>
  <c r="F2166" i="6" s="1"/>
  <c r="C2167" i="6"/>
  <c r="E2167" i="6" s="1"/>
  <c r="F2167" i="6" s="1"/>
  <c r="C2168" i="6"/>
  <c r="E2168" i="6" s="1"/>
  <c r="F2168" i="6" s="1"/>
  <c r="C2169" i="6"/>
  <c r="E2169" i="6" s="1"/>
  <c r="F2169" i="6" s="1"/>
  <c r="C2170" i="6"/>
  <c r="E2170" i="6" s="1"/>
  <c r="F2170" i="6" s="1"/>
  <c r="C2171" i="6"/>
  <c r="E2171" i="6" s="1"/>
  <c r="F2171" i="6" s="1"/>
  <c r="C2172" i="6"/>
  <c r="E2172" i="6" s="1"/>
  <c r="F2172" i="6" s="1"/>
  <c r="C2173" i="6"/>
  <c r="E2173" i="6" s="1"/>
  <c r="F2173" i="6" s="1"/>
  <c r="C2174" i="6"/>
  <c r="E2174" i="6" s="1"/>
  <c r="F2174" i="6" s="1"/>
  <c r="C2175" i="6"/>
  <c r="E2175" i="6" s="1"/>
  <c r="F2175" i="6" s="1"/>
  <c r="C2176" i="6"/>
  <c r="E2176" i="6" s="1"/>
  <c r="F2176" i="6" s="1"/>
  <c r="C2177" i="6"/>
  <c r="E2177" i="6" s="1"/>
  <c r="F2177" i="6" s="1"/>
  <c r="C2178" i="6"/>
  <c r="E2178" i="6" s="1"/>
  <c r="F2178" i="6" s="1"/>
  <c r="C2179" i="6"/>
  <c r="E2179" i="6" s="1"/>
  <c r="F2179" i="6" s="1"/>
  <c r="C2180" i="6"/>
  <c r="E2180" i="6" s="1"/>
  <c r="F2180" i="6" s="1"/>
  <c r="C2181" i="6"/>
  <c r="E2181" i="6" s="1"/>
  <c r="F2181" i="6" s="1"/>
  <c r="C2182" i="6"/>
  <c r="E2182" i="6" s="1"/>
  <c r="F2182" i="6" s="1"/>
  <c r="C2183" i="6"/>
  <c r="E2183" i="6" s="1"/>
  <c r="F2183" i="6" s="1"/>
  <c r="C2184" i="6"/>
  <c r="E2184" i="6" s="1"/>
  <c r="F2184" i="6" s="1"/>
  <c r="C2185" i="6"/>
  <c r="E2185" i="6" s="1"/>
  <c r="F2185" i="6" s="1"/>
  <c r="C2186" i="6"/>
  <c r="E2186" i="6" s="1"/>
  <c r="F2186" i="6" s="1"/>
  <c r="C2187" i="6"/>
  <c r="E2187" i="6" s="1"/>
  <c r="F2187" i="6" s="1"/>
  <c r="C2188" i="6"/>
  <c r="E2188" i="6" s="1"/>
  <c r="F2188" i="6" s="1"/>
  <c r="C2189" i="6"/>
  <c r="E2189" i="6" s="1"/>
  <c r="F2189" i="6" s="1"/>
  <c r="C2190" i="6"/>
  <c r="E2190" i="6" s="1"/>
  <c r="F2190" i="6" s="1"/>
  <c r="C2191" i="6"/>
  <c r="E2191" i="6" s="1"/>
  <c r="F2191" i="6" s="1"/>
  <c r="C2192" i="6"/>
  <c r="E2192" i="6" s="1"/>
  <c r="F2192" i="6" s="1"/>
  <c r="C2193" i="6"/>
  <c r="E2193" i="6" s="1"/>
  <c r="F2193" i="6" s="1"/>
  <c r="C2194" i="6"/>
  <c r="E2194" i="6" s="1"/>
  <c r="F2194" i="6" s="1"/>
  <c r="C2195" i="6"/>
  <c r="E2195" i="6" s="1"/>
  <c r="F2195" i="6" s="1"/>
  <c r="C2196" i="6"/>
  <c r="E2196" i="6" s="1"/>
  <c r="F2196" i="6" s="1"/>
  <c r="C2197" i="6"/>
  <c r="E2197" i="6" s="1"/>
  <c r="F2197" i="6" s="1"/>
  <c r="C2198" i="6"/>
  <c r="E2198" i="6" s="1"/>
  <c r="F2198" i="6" s="1"/>
  <c r="C2199" i="6"/>
  <c r="E2199" i="6" s="1"/>
  <c r="F2199" i="6" s="1"/>
  <c r="C2200" i="6"/>
  <c r="E2200" i="6" s="1"/>
  <c r="F2200" i="6" s="1"/>
  <c r="C2201" i="6"/>
  <c r="E2201" i="6" s="1"/>
  <c r="F2201" i="6" s="1"/>
  <c r="C2202" i="6"/>
  <c r="E2202" i="6" s="1"/>
  <c r="F2202" i="6" s="1"/>
  <c r="C2203" i="6"/>
  <c r="E2203" i="6" s="1"/>
  <c r="F2203" i="6" s="1"/>
  <c r="C2204" i="6"/>
  <c r="E2204" i="6" s="1"/>
  <c r="F2204" i="6" s="1"/>
  <c r="C2205" i="6"/>
  <c r="E2205" i="6" s="1"/>
  <c r="F2205" i="6" s="1"/>
  <c r="C2206" i="6"/>
  <c r="E2206" i="6" s="1"/>
  <c r="F2206" i="6" s="1"/>
  <c r="C2207" i="6"/>
  <c r="E2207" i="6" s="1"/>
  <c r="F2207" i="6" s="1"/>
  <c r="C2208" i="6"/>
  <c r="E2208" i="6" s="1"/>
  <c r="F2208" i="6" s="1"/>
  <c r="C2209" i="6"/>
  <c r="E2209" i="6" s="1"/>
  <c r="F2209" i="6" s="1"/>
  <c r="C2210" i="6"/>
  <c r="E2210" i="6" s="1"/>
  <c r="F2210" i="6" s="1"/>
  <c r="C2211" i="6"/>
  <c r="E2211" i="6" s="1"/>
  <c r="F2211" i="6" s="1"/>
  <c r="C2212" i="6"/>
  <c r="E2212" i="6" s="1"/>
  <c r="F2212" i="6" s="1"/>
  <c r="C2213" i="6"/>
  <c r="E2213" i="6" s="1"/>
  <c r="F2213" i="6" s="1"/>
  <c r="C2214" i="6"/>
  <c r="E2214" i="6" s="1"/>
  <c r="F2214" i="6" s="1"/>
  <c r="C2215" i="6"/>
  <c r="E2215" i="6" s="1"/>
  <c r="F2215" i="6" s="1"/>
  <c r="C2216" i="6"/>
  <c r="E2216" i="6" s="1"/>
  <c r="F2216" i="6" s="1"/>
  <c r="C2217" i="6"/>
  <c r="E2217" i="6" s="1"/>
  <c r="F2217" i="6" s="1"/>
  <c r="C2218" i="6"/>
  <c r="E2218" i="6" s="1"/>
  <c r="F2218" i="6" s="1"/>
  <c r="C2219" i="6"/>
  <c r="E2219" i="6" s="1"/>
  <c r="F2219" i="6" s="1"/>
  <c r="C2220" i="6"/>
  <c r="E2220" i="6" s="1"/>
  <c r="F2220" i="6" s="1"/>
  <c r="C2221" i="6"/>
  <c r="E2221" i="6" s="1"/>
  <c r="F2221" i="6" s="1"/>
  <c r="C2222" i="6"/>
  <c r="E2222" i="6" s="1"/>
  <c r="F2222" i="6" s="1"/>
  <c r="C2223" i="6"/>
  <c r="E2223" i="6" s="1"/>
  <c r="F2223" i="6" s="1"/>
  <c r="C2224" i="6"/>
  <c r="E2224" i="6" s="1"/>
  <c r="F2224" i="6" s="1"/>
  <c r="C2225" i="6"/>
  <c r="E2225" i="6" s="1"/>
  <c r="F2225" i="6" s="1"/>
  <c r="C2226" i="6"/>
  <c r="E2226" i="6" s="1"/>
  <c r="F2226" i="6" s="1"/>
  <c r="C2227" i="6"/>
  <c r="E2227" i="6" s="1"/>
  <c r="F2227" i="6" s="1"/>
  <c r="C2228" i="6"/>
  <c r="E2228" i="6" s="1"/>
  <c r="F2228" i="6" s="1"/>
  <c r="C2229" i="6"/>
  <c r="E2229" i="6" s="1"/>
  <c r="F2229" i="6" s="1"/>
  <c r="C2230" i="6"/>
  <c r="E2230" i="6" s="1"/>
  <c r="F2230" i="6" s="1"/>
  <c r="C2231" i="6"/>
  <c r="E2231" i="6" s="1"/>
  <c r="F2231" i="6" s="1"/>
  <c r="C2232" i="6"/>
  <c r="E2232" i="6" s="1"/>
  <c r="F2232" i="6" s="1"/>
  <c r="C2233" i="6"/>
  <c r="E2233" i="6" s="1"/>
  <c r="F2233" i="6" s="1"/>
  <c r="C2234" i="6"/>
  <c r="E2234" i="6" s="1"/>
  <c r="F2234" i="6" s="1"/>
  <c r="C2235" i="6"/>
  <c r="E2235" i="6" s="1"/>
  <c r="F2235" i="6" s="1"/>
  <c r="C2236" i="6"/>
  <c r="E2236" i="6" s="1"/>
  <c r="F2236" i="6" s="1"/>
  <c r="C2237" i="6"/>
  <c r="E2237" i="6" s="1"/>
  <c r="F2237" i="6" s="1"/>
  <c r="C2238" i="6"/>
  <c r="E2238" i="6" s="1"/>
  <c r="F2238" i="6" s="1"/>
  <c r="C2239" i="6"/>
  <c r="E2239" i="6" s="1"/>
  <c r="F2239" i="6" s="1"/>
  <c r="C2240" i="6"/>
  <c r="E2240" i="6" s="1"/>
  <c r="F2240" i="6" s="1"/>
  <c r="C2241" i="6"/>
  <c r="E2241" i="6" s="1"/>
  <c r="F2241" i="6" s="1"/>
  <c r="C2242" i="6"/>
  <c r="E2242" i="6" s="1"/>
  <c r="F2242" i="6" s="1"/>
  <c r="C2243" i="6"/>
  <c r="E2243" i="6" s="1"/>
  <c r="F2243" i="6" s="1"/>
  <c r="C2244" i="6"/>
  <c r="E2244" i="6" s="1"/>
  <c r="F2244" i="6" s="1"/>
  <c r="C2245" i="6"/>
  <c r="E2245" i="6" s="1"/>
  <c r="F2245" i="6" s="1"/>
  <c r="C2246" i="6"/>
  <c r="E2246" i="6" s="1"/>
  <c r="F2246" i="6" s="1"/>
  <c r="C2247" i="6"/>
  <c r="E2247" i="6" s="1"/>
  <c r="F2247" i="6" s="1"/>
  <c r="C2248" i="6"/>
  <c r="E2248" i="6" s="1"/>
  <c r="F2248" i="6" s="1"/>
  <c r="C2249" i="6"/>
  <c r="E2249" i="6" s="1"/>
  <c r="F2249" i="6" s="1"/>
  <c r="C2250" i="6"/>
  <c r="E2250" i="6" s="1"/>
  <c r="F2250" i="6" s="1"/>
  <c r="C2251" i="6"/>
  <c r="E2251" i="6" s="1"/>
  <c r="F2251" i="6" s="1"/>
  <c r="C2252" i="6"/>
  <c r="E2252" i="6" s="1"/>
  <c r="F2252" i="6" s="1"/>
  <c r="C2253" i="6"/>
  <c r="E2253" i="6" s="1"/>
  <c r="F2253" i="6" s="1"/>
  <c r="C2254" i="6"/>
  <c r="E2254" i="6" s="1"/>
  <c r="F2254" i="6" s="1"/>
  <c r="C2255" i="6"/>
  <c r="E2255" i="6" s="1"/>
  <c r="F2255" i="6" s="1"/>
  <c r="C2256" i="6"/>
  <c r="E2256" i="6" s="1"/>
  <c r="F2256" i="6" s="1"/>
  <c r="C2257" i="6"/>
  <c r="E2257" i="6" s="1"/>
  <c r="F2257" i="6" s="1"/>
  <c r="C2258" i="6"/>
  <c r="E2258" i="6" s="1"/>
  <c r="F2258" i="6" s="1"/>
  <c r="C2259" i="6"/>
  <c r="E2259" i="6" s="1"/>
  <c r="F2259" i="6" s="1"/>
  <c r="C2260" i="6"/>
  <c r="E2260" i="6" s="1"/>
  <c r="F2260" i="6" s="1"/>
  <c r="C2261" i="6"/>
  <c r="E2261" i="6" s="1"/>
  <c r="F2261" i="6" s="1"/>
  <c r="C2262" i="6"/>
  <c r="E2262" i="6" s="1"/>
  <c r="F2262" i="6" s="1"/>
  <c r="C2263" i="6"/>
  <c r="E2263" i="6" s="1"/>
  <c r="F2263" i="6" s="1"/>
  <c r="C2264" i="6"/>
  <c r="E2264" i="6" s="1"/>
  <c r="F2264" i="6" s="1"/>
  <c r="C2265" i="6"/>
  <c r="E2265" i="6" s="1"/>
  <c r="F2265" i="6" s="1"/>
  <c r="C2266" i="6"/>
  <c r="E2266" i="6" s="1"/>
  <c r="F2266" i="6" s="1"/>
  <c r="C2267" i="6"/>
  <c r="E2267" i="6" s="1"/>
  <c r="F2267" i="6" s="1"/>
  <c r="C2268" i="6"/>
  <c r="E2268" i="6" s="1"/>
  <c r="F2268" i="6" s="1"/>
  <c r="C2269" i="6"/>
  <c r="E2269" i="6" s="1"/>
  <c r="F2269" i="6" s="1"/>
  <c r="C2270" i="6"/>
  <c r="E2270" i="6" s="1"/>
  <c r="F2270" i="6" s="1"/>
  <c r="C2271" i="6"/>
  <c r="E2271" i="6" s="1"/>
  <c r="F2271" i="6" s="1"/>
  <c r="C2272" i="6"/>
  <c r="E2272" i="6" s="1"/>
  <c r="F2272" i="6" s="1"/>
  <c r="C2273" i="6"/>
  <c r="E2273" i="6" s="1"/>
  <c r="F2273" i="6" s="1"/>
  <c r="C2274" i="6"/>
  <c r="E2274" i="6" s="1"/>
  <c r="F2274" i="6" s="1"/>
  <c r="C2275" i="6"/>
  <c r="E2275" i="6" s="1"/>
  <c r="F2275" i="6" s="1"/>
  <c r="C2276" i="6"/>
  <c r="E2276" i="6" s="1"/>
  <c r="F2276" i="6" s="1"/>
  <c r="C2277" i="6"/>
  <c r="E2277" i="6" s="1"/>
  <c r="F2277" i="6" s="1"/>
  <c r="C2278" i="6"/>
  <c r="E2278" i="6" s="1"/>
  <c r="F2278" i="6" s="1"/>
  <c r="C2279" i="6"/>
  <c r="E2279" i="6" s="1"/>
  <c r="F2279" i="6" s="1"/>
  <c r="C2280" i="6"/>
  <c r="E2280" i="6" s="1"/>
  <c r="F2280" i="6" s="1"/>
  <c r="C2281" i="6"/>
  <c r="E2281" i="6" s="1"/>
  <c r="F2281" i="6" s="1"/>
  <c r="C2282" i="6"/>
  <c r="E2282" i="6" s="1"/>
  <c r="F2282" i="6" s="1"/>
  <c r="C2283" i="6"/>
  <c r="E2283" i="6" s="1"/>
  <c r="F2283" i="6" s="1"/>
  <c r="C2284" i="6"/>
  <c r="E2284" i="6" s="1"/>
  <c r="F2284" i="6" s="1"/>
  <c r="C2285" i="6"/>
  <c r="E2285" i="6" s="1"/>
  <c r="F2285" i="6" s="1"/>
  <c r="C2286" i="6"/>
  <c r="E2286" i="6" s="1"/>
  <c r="F2286" i="6" s="1"/>
  <c r="C2287" i="6"/>
  <c r="E2287" i="6" s="1"/>
  <c r="F2287" i="6" s="1"/>
  <c r="C2288" i="6"/>
  <c r="E2288" i="6" s="1"/>
  <c r="F2288" i="6" s="1"/>
  <c r="C2289" i="6"/>
  <c r="E2289" i="6" s="1"/>
  <c r="F2289" i="6" s="1"/>
  <c r="C2290" i="6"/>
  <c r="E2290" i="6" s="1"/>
  <c r="F2290" i="6" s="1"/>
  <c r="C2291" i="6"/>
  <c r="E2291" i="6" s="1"/>
  <c r="F2291" i="6" s="1"/>
  <c r="C2292" i="6"/>
  <c r="E2292" i="6" s="1"/>
  <c r="F2292" i="6" s="1"/>
  <c r="C2293" i="6"/>
  <c r="E2293" i="6" s="1"/>
  <c r="F2293" i="6" s="1"/>
  <c r="C2294" i="6"/>
  <c r="E2294" i="6" s="1"/>
  <c r="F2294" i="6" s="1"/>
  <c r="C2295" i="6"/>
  <c r="E2295" i="6" s="1"/>
  <c r="F2295" i="6" s="1"/>
  <c r="C2296" i="6"/>
  <c r="E2296" i="6" s="1"/>
  <c r="F2296" i="6" s="1"/>
  <c r="C2297" i="6"/>
  <c r="E2297" i="6" s="1"/>
  <c r="F2297" i="6" s="1"/>
  <c r="C2298" i="6"/>
  <c r="E2298" i="6" s="1"/>
  <c r="F2298" i="6" s="1"/>
  <c r="C2299" i="6"/>
  <c r="E2299" i="6" s="1"/>
  <c r="F2299" i="6" s="1"/>
  <c r="C2300" i="6"/>
  <c r="E2300" i="6" s="1"/>
  <c r="F2300" i="6" s="1"/>
  <c r="C2301" i="6"/>
  <c r="E2301" i="6" s="1"/>
  <c r="F2301" i="6" s="1"/>
  <c r="C2302" i="6"/>
  <c r="E2302" i="6" s="1"/>
  <c r="F2302" i="6" s="1"/>
  <c r="C2303" i="6"/>
  <c r="E2303" i="6" s="1"/>
  <c r="F2303" i="6" s="1"/>
  <c r="C2304" i="6"/>
  <c r="E2304" i="6" s="1"/>
  <c r="F2304" i="6" s="1"/>
  <c r="C2305" i="6"/>
  <c r="E2305" i="6" s="1"/>
  <c r="F2305" i="6" s="1"/>
  <c r="C2306" i="6"/>
  <c r="E2306" i="6" s="1"/>
  <c r="F2306" i="6" s="1"/>
  <c r="C2307" i="6"/>
  <c r="E2307" i="6" s="1"/>
  <c r="F2307" i="6" s="1"/>
  <c r="C2308" i="6"/>
  <c r="E2308" i="6" s="1"/>
  <c r="F2308" i="6" s="1"/>
  <c r="C2309" i="6"/>
  <c r="E2309" i="6" s="1"/>
  <c r="F2309" i="6" s="1"/>
  <c r="C2310" i="6"/>
  <c r="E2310" i="6" s="1"/>
  <c r="F2310" i="6" s="1"/>
  <c r="C2311" i="6"/>
  <c r="E2311" i="6" s="1"/>
  <c r="F2311" i="6" s="1"/>
  <c r="C2312" i="6"/>
  <c r="E2312" i="6" s="1"/>
  <c r="F2312" i="6" s="1"/>
  <c r="C2313" i="6"/>
  <c r="E2313" i="6" s="1"/>
  <c r="F2313" i="6" s="1"/>
  <c r="C2314" i="6"/>
  <c r="E2314" i="6" s="1"/>
  <c r="F2314" i="6" s="1"/>
  <c r="C2315" i="6"/>
  <c r="E2315" i="6" s="1"/>
  <c r="F2315" i="6" s="1"/>
  <c r="C2316" i="6"/>
  <c r="E2316" i="6" s="1"/>
  <c r="F2316" i="6" s="1"/>
  <c r="C2317" i="6"/>
  <c r="E2317" i="6" s="1"/>
  <c r="F2317" i="6" s="1"/>
  <c r="C2318" i="6"/>
  <c r="E2318" i="6" s="1"/>
  <c r="F2318" i="6" s="1"/>
  <c r="C2319" i="6"/>
  <c r="E2319" i="6" s="1"/>
  <c r="F2319" i="6" s="1"/>
  <c r="C2320" i="6"/>
  <c r="E2320" i="6" s="1"/>
  <c r="F2320" i="6" s="1"/>
  <c r="C2321" i="6"/>
  <c r="E2321" i="6" s="1"/>
  <c r="F2321" i="6" s="1"/>
  <c r="C2322" i="6"/>
  <c r="E2322" i="6" s="1"/>
  <c r="F2322" i="6" s="1"/>
  <c r="C2323" i="6"/>
  <c r="E2323" i="6" s="1"/>
  <c r="F2323" i="6" s="1"/>
  <c r="C2324" i="6"/>
  <c r="E2324" i="6" s="1"/>
  <c r="F2324" i="6" s="1"/>
  <c r="C2325" i="6"/>
  <c r="E2325" i="6" s="1"/>
  <c r="F2325" i="6" s="1"/>
  <c r="C2326" i="6"/>
  <c r="E2326" i="6" s="1"/>
  <c r="F2326" i="6" s="1"/>
  <c r="C2327" i="6"/>
  <c r="E2327" i="6" s="1"/>
  <c r="F2327" i="6" s="1"/>
  <c r="C2328" i="6"/>
  <c r="E2328" i="6" s="1"/>
  <c r="F2328" i="6" s="1"/>
  <c r="C2329" i="6"/>
  <c r="E2329" i="6" s="1"/>
  <c r="F2329" i="6" s="1"/>
  <c r="C2330" i="6"/>
  <c r="E2330" i="6" s="1"/>
  <c r="F2330" i="6" s="1"/>
  <c r="C2331" i="6"/>
  <c r="E2331" i="6" s="1"/>
  <c r="F2331" i="6" s="1"/>
  <c r="C2332" i="6"/>
  <c r="E2332" i="6" s="1"/>
  <c r="F2332" i="6" s="1"/>
  <c r="C2333" i="6"/>
  <c r="E2333" i="6" s="1"/>
  <c r="F2333" i="6" s="1"/>
  <c r="C2334" i="6"/>
  <c r="E2334" i="6" s="1"/>
  <c r="F2334" i="6" s="1"/>
  <c r="C2335" i="6"/>
  <c r="E2335" i="6" s="1"/>
  <c r="F2335" i="6" s="1"/>
  <c r="C2336" i="6"/>
  <c r="E2336" i="6" s="1"/>
  <c r="F2336" i="6" s="1"/>
  <c r="C2337" i="6"/>
  <c r="E2337" i="6" s="1"/>
  <c r="F2337" i="6" s="1"/>
  <c r="C2338" i="6"/>
  <c r="E2338" i="6" s="1"/>
  <c r="F2338" i="6" s="1"/>
  <c r="C2339" i="6"/>
  <c r="E2339" i="6" s="1"/>
  <c r="F2339" i="6" s="1"/>
  <c r="C2340" i="6"/>
  <c r="E2340" i="6" s="1"/>
  <c r="F2340" i="6" s="1"/>
  <c r="C2341" i="6"/>
  <c r="E2341" i="6" s="1"/>
  <c r="F2341" i="6" s="1"/>
  <c r="C2342" i="6"/>
  <c r="E2342" i="6" s="1"/>
  <c r="F2342" i="6" s="1"/>
  <c r="C2343" i="6"/>
  <c r="E2343" i="6" s="1"/>
  <c r="F2343" i="6" s="1"/>
  <c r="C2344" i="6"/>
  <c r="E2344" i="6" s="1"/>
  <c r="F2344" i="6" s="1"/>
  <c r="C2345" i="6"/>
  <c r="E2345" i="6" s="1"/>
  <c r="F2345" i="6" s="1"/>
  <c r="C2346" i="6"/>
  <c r="E2346" i="6" s="1"/>
  <c r="F2346" i="6" s="1"/>
  <c r="C2347" i="6"/>
  <c r="E2347" i="6" s="1"/>
  <c r="F2347" i="6" s="1"/>
  <c r="C2348" i="6"/>
  <c r="E2348" i="6" s="1"/>
  <c r="F2348" i="6" s="1"/>
  <c r="C2349" i="6"/>
  <c r="E2349" i="6" s="1"/>
  <c r="F2349" i="6" s="1"/>
  <c r="C2350" i="6"/>
  <c r="E2350" i="6" s="1"/>
  <c r="F2350" i="6" s="1"/>
  <c r="C2351" i="6"/>
  <c r="E2351" i="6" s="1"/>
  <c r="F2351" i="6" s="1"/>
  <c r="C2352" i="6"/>
  <c r="E2352" i="6" s="1"/>
  <c r="F2352" i="6" s="1"/>
  <c r="C2353" i="6"/>
  <c r="E2353" i="6" s="1"/>
  <c r="F2353" i="6" s="1"/>
  <c r="C2354" i="6"/>
  <c r="E2354" i="6" s="1"/>
  <c r="F2354" i="6" s="1"/>
  <c r="C2355" i="6"/>
  <c r="E2355" i="6" s="1"/>
  <c r="F2355" i="6" s="1"/>
  <c r="C2356" i="6"/>
  <c r="E2356" i="6" s="1"/>
  <c r="F2356" i="6" s="1"/>
  <c r="C2357" i="6"/>
  <c r="E2357" i="6" s="1"/>
  <c r="F2357" i="6" s="1"/>
  <c r="C2358" i="6"/>
  <c r="E2358" i="6" s="1"/>
  <c r="F2358" i="6" s="1"/>
  <c r="C2359" i="6"/>
  <c r="E2359" i="6" s="1"/>
  <c r="F2359" i="6" s="1"/>
  <c r="C2360" i="6"/>
  <c r="E2360" i="6" s="1"/>
  <c r="F2360" i="6" s="1"/>
  <c r="C2361" i="6"/>
  <c r="E2361" i="6" s="1"/>
  <c r="F2361" i="6" s="1"/>
  <c r="C2362" i="6"/>
  <c r="E2362" i="6" s="1"/>
  <c r="F2362" i="6" s="1"/>
  <c r="C2363" i="6"/>
  <c r="E2363" i="6" s="1"/>
  <c r="F2363" i="6" s="1"/>
  <c r="C2364" i="6"/>
  <c r="E2364" i="6" s="1"/>
  <c r="F2364" i="6" s="1"/>
  <c r="C2365" i="6"/>
  <c r="E2365" i="6" s="1"/>
  <c r="F2365" i="6" s="1"/>
  <c r="C2366" i="6"/>
  <c r="E2366" i="6" s="1"/>
  <c r="F2366" i="6" s="1"/>
  <c r="C2367" i="6"/>
  <c r="E2367" i="6" s="1"/>
  <c r="F2367" i="6" s="1"/>
  <c r="C2368" i="6"/>
  <c r="E2368" i="6" s="1"/>
  <c r="F2368" i="6" s="1"/>
  <c r="C2369" i="6"/>
  <c r="E2369" i="6" s="1"/>
  <c r="F2369" i="6" s="1"/>
  <c r="C2370" i="6"/>
  <c r="E2370" i="6" s="1"/>
  <c r="F2370" i="6" s="1"/>
  <c r="C2371" i="6"/>
  <c r="E2371" i="6" s="1"/>
  <c r="F2371" i="6" s="1"/>
  <c r="C2372" i="6"/>
  <c r="E2372" i="6" s="1"/>
  <c r="F2372" i="6" s="1"/>
  <c r="C2373" i="6"/>
  <c r="E2373" i="6" s="1"/>
  <c r="F2373" i="6" s="1"/>
  <c r="C2374" i="6"/>
  <c r="E2374" i="6" s="1"/>
  <c r="F2374" i="6" s="1"/>
  <c r="C2375" i="6"/>
  <c r="E2375" i="6" s="1"/>
  <c r="F2375" i="6" s="1"/>
  <c r="C2376" i="6"/>
  <c r="E2376" i="6" s="1"/>
  <c r="F2376" i="6" s="1"/>
  <c r="C2377" i="6"/>
  <c r="E2377" i="6" s="1"/>
  <c r="F2377" i="6" s="1"/>
  <c r="C2378" i="6"/>
  <c r="E2378" i="6" s="1"/>
  <c r="F2378" i="6" s="1"/>
  <c r="C2379" i="6"/>
  <c r="E2379" i="6" s="1"/>
  <c r="F2379" i="6" s="1"/>
  <c r="C2380" i="6"/>
  <c r="E2380" i="6" s="1"/>
  <c r="F2380" i="6" s="1"/>
  <c r="C2381" i="6"/>
  <c r="E2381" i="6" s="1"/>
  <c r="F2381" i="6" s="1"/>
  <c r="C2382" i="6"/>
  <c r="E2382" i="6" s="1"/>
  <c r="F2382" i="6" s="1"/>
  <c r="C2383" i="6"/>
  <c r="E2383" i="6" s="1"/>
  <c r="F2383" i="6" s="1"/>
  <c r="C2384" i="6"/>
  <c r="E2384" i="6" s="1"/>
  <c r="F2384" i="6" s="1"/>
  <c r="C2385" i="6"/>
  <c r="E2385" i="6" s="1"/>
  <c r="F2385" i="6" s="1"/>
  <c r="C2386" i="6"/>
  <c r="E2386" i="6" s="1"/>
  <c r="F2386" i="6" s="1"/>
  <c r="C2387" i="6"/>
  <c r="E2387" i="6" s="1"/>
  <c r="F2387" i="6" s="1"/>
  <c r="C2388" i="6"/>
  <c r="E2388" i="6" s="1"/>
  <c r="F2388" i="6" s="1"/>
  <c r="C2389" i="6"/>
  <c r="E2389" i="6" s="1"/>
  <c r="F2389" i="6" s="1"/>
  <c r="C2390" i="6"/>
  <c r="E2390" i="6" s="1"/>
  <c r="F2390" i="6" s="1"/>
  <c r="C2391" i="6"/>
  <c r="E2391" i="6" s="1"/>
  <c r="F2391" i="6" s="1"/>
  <c r="C2392" i="6"/>
  <c r="E2392" i="6" s="1"/>
  <c r="F2392" i="6" s="1"/>
  <c r="C2393" i="6"/>
  <c r="E2393" i="6" s="1"/>
  <c r="F2393" i="6" s="1"/>
  <c r="C2394" i="6"/>
  <c r="E2394" i="6" s="1"/>
  <c r="F2394" i="6" s="1"/>
  <c r="C2395" i="6"/>
  <c r="E2395" i="6" s="1"/>
  <c r="F2395" i="6" s="1"/>
  <c r="C2396" i="6"/>
  <c r="E2396" i="6" s="1"/>
  <c r="F2396" i="6" s="1"/>
  <c r="C2397" i="6"/>
  <c r="E2397" i="6" s="1"/>
  <c r="F2397" i="6" s="1"/>
  <c r="C2398" i="6"/>
  <c r="E2398" i="6" s="1"/>
  <c r="F2398" i="6" s="1"/>
  <c r="C2399" i="6"/>
  <c r="E2399" i="6" s="1"/>
  <c r="F2399" i="6" s="1"/>
  <c r="C2400" i="6"/>
  <c r="E2400" i="6" s="1"/>
  <c r="F2400" i="6" s="1"/>
  <c r="C2401" i="6"/>
  <c r="E2401" i="6" s="1"/>
  <c r="F2401" i="6" s="1"/>
  <c r="C2402" i="6"/>
  <c r="E2402" i="6" s="1"/>
  <c r="F2402" i="6" s="1"/>
  <c r="C2403" i="6"/>
  <c r="E2403" i="6" s="1"/>
  <c r="F2403" i="6" s="1"/>
  <c r="C2404" i="6"/>
  <c r="E2404" i="6" s="1"/>
  <c r="F2404" i="6" s="1"/>
  <c r="C2405" i="6"/>
  <c r="E2405" i="6" s="1"/>
  <c r="F2405" i="6" s="1"/>
  <c r="C2406" i="6"/>
  <c r="E2406" i="6" s="1"/>
  <c r="F2406" i="6" s="1"/>
  <c r="C2407" i="6"/>
  <c r="E2407" i="6" s="1"/>
  <c r="F2407" i="6" s="1"/>
  <c r="C2408" i="6"/>
  <c r="E2408" i="6" s="1"/>
  <c r="F2408" i="6" s="1"/>
  <c r="C2409" i="6"/>
  <c r="E2409" i="6" s="1"/>
  <c r="F2409" i="6" s="1"/>
  <c r="C2410" i="6"/>
  <c r="E2410" i="6" s="1"/>
  <c r="F2410" i="6" s="1"/>
  <c r="C2411" i="6"/>
  <c r="E2411" i="6" s="1"/>
  <c r="F2411" i="6" s="1"/>
  <c r="C2412" i="6"/>
  <c r="E2412" i="6" s="1"/>
  <c r="F2412" i="6" s="1"/>
  <c r="C2413" i="6"/>
  <c r="E2413" i="6" s="1"/>
  <c r="F2413" i="6" s="1"/>
  <c r="C2414" i="6"/>
  <c r="E2414" i="6" s="1"/>
  <c r="F2414" i="6" s="1"/>
  <c r="C2415" i="6"/>
  <c r="E2415" i="6" s="1"/>
  <c r="F2415" i="6" s="1"/>
  <c r="C2416" i="6"/>
  <c r="E2416" i="6" s="1"/>
  <c r="F2416" i="6" s="1"/>
  <c r="C2417" i="6"/>
  <c r="E2417" i="6" s="1"/>
  <c r="F2417" i="6" s="1"/>
  <c r="C2418" i="6"/>
  <c r="E2418" i="6" s="1"/>
  <c r="F2418" i="6" s="1"/>
  <c r="C2419" i="6"/>
  <c r="E2419" i="6" s="1"/>
  <c r="F2419" i="6" s="1"/>
  <c r="C2420" i="6"/>
  <c r="E2420" i="6" s="1"/>
  <c r="F2420" i="6" s="1"/>
  <c r="C2421" i="6"/>
  <c r="E2421" i="6" s="1"/>
  <c r="F2421" i="6" s="1"/>
  <c r="C2422" i="6"/>
  <c r="E2422" i="6" s="1"/>
  <c r="F2422" i="6" s="1"/>
  <c r="C2423" i="6"/>
  <c r="E2423" i="6" s="1"/>
  <c r="F2423" i="6" s="1"/>
  <c r="C2424" i="6"/>
  <c r="E2424" i="6" s="1"/>
  <c r="F2424" i="6" s="1"/>
  <c r="C2425" i="6"/>
  <c r="E2425" i="6" s="1"/>
  <c r="F2425" i="6" s="1"/>
  <c r="C2426" i="6"/>
  <c r="E2426" i="6" s="1"/>
  <c r="F2426" i="6" s="1"/>
  <c r="C2427" i="6"/>
  <c r="E2427" i="6" s="1"/>
  <c r="F2427" i="6" s="1"/>
  <c r="C2428" i="6"/>
  <c r="E2428" i="6" s="1"/>
  <c r="F2428" i="6" s="1"/>
  <c r="C2429" i="6"/>
  <c r="E2429" i="6" s="1"/>
  <c r="F2429" i="6" s="1"/>
  <c r="C2430" i="6"/>
  <c r="E2430" i="6" s="1"/>
  <c r="F2430" i="6" s="1"/>
  <c r="C2431" i="6"/>
  <c r="E2431" i="6" s="1"/>
  <c r="F2431" i="6" s="1"/>
  <c r="C2432" i="6"/>
  <c r="E2432" i="6" s="1"/>
  <c r="F2432" i="6" s="1"/>
  <c r="C2433" i="6"/>
  <c r="E2433" i="6" s="1"/>
  <c r="F2433" i="6" s="1"/>
  <c r="C2434" i="6"/>
  <c r="E2434" i="6" s="1"/>
  <c r="F2434" i="6" s="1"/>
  <c r="C2435" i="6"/>
  <c r="E2435" i="6" s="1"/>
  <c r="F2435" i="6" s="1"/>
  <c r="C2436" i="6"/>
  <c r="E2436" i="6" s="1"/>
  <c r="F2436" i="6" s="1"/>
  <c r="C2437" i="6"/>
  <c r="E2437" i="6" s="1"/>
  <c r="F2437" i="6" s="1"/>
  <c r="C2438" i="6"/>
  <c r="E2438" i="6" s="1"/>
  <c r="F2438" i="6" s="1"/>
  <c r="C2439" i="6"/>
  <c r="E2439" i="6" s="1"/>
  <c r="F2439" i="6" s="1"/>
  <c r="C2440" i="6"/>
  <c r="E2440" i="6" s="1"/>
  <c r="F2440" i="6" s="1"/>
  <c r="C2441" i="6"/>
  <c r="E2441" i="6" s="1"/>
  <c r="F2441" i="6" s="1"/>
  <c r="C2442" i="6"/>
  <c r="E2442" i="6" s="1"/>
  <c r="F2442" i="6" s="1"/>
  <c r="C2443" i="6"/>
  <c r="E2443" i="6" s="1"/>
  <c r="F2443" i="6" s="1"/>
  <c r="C2444" i="6"/>
  <c r="E2444" i="6" s="1"/>
  <c r="F2444" i="6" s="1"/>
  <c r="C2445" i="6"/>
  <c r="E2445" i="6" s="1"/>
  <c r="F2445" i="6" s="1"/>
  <c r="C2446" i="6"/>
  <c r="E2446" i="6" s="1"/>
  <c r="F2446" i="6" s="1"/>
  <c r="C2447" i="6"/>
  <c r="E2447" i="6" s="1"/>
  <c r="F2447" i="6" s="1"/>
  <c r="C2448" i="6"/>
  <c r="E2448" i="6" s="1"/>
  <c r="F2448" i="6" s="1"/>
  <c r="C2449" i="6"/>
  <c r="E2449" i="6" s="1"/>
  <c r="F2449" i="6" s="1"/>
  <c r="C2450" i="6"/>
  <c r="E2450" i="6" s="1"/>
  <c r="F2450" i="6" s="1"/>
  <c r="C2451" i="6"/>
  <c r="E2451" i="6" s="1"/>
  <c r="F2451" i="6" s="1"/>
  <c r="C2452" i="6"/>
  <c r="E2452" i="6" s="1"/>
  <c r="F2452" i="6" s="1"/>
  <c r="C2453" i="6"/>
  <c r="E2453" i="6" s="1"/>
  <c r="F2453" i="6" s="1"/>
  <c r="C2454" i="6"/>
  <c r="E2454" i="6" s="1"/>
  <c r="F2454" i="6" s="1"/>
  <c r="C2455" i="6"/>
  <c r="E2455" i="6" s="1"/>
  <c r="F2455" i="6" s="1"/>
  <c r="C2456" i="6"/>
  <c r="E2456" i="6" s="1"/>
  <c r="F2456" i="6" s="1"/>
  <c r="C2457" i="6"/>
  <c r="E2457" i="6" s="1"/>
  <c r="F2457" i="6" s="1"/>
  <c r="C2458" i="6"/>
  <c r="E2458" i="6" s="1"/>
  <c r="F2458" i="6" s="1"/>
  <c r="C2459" i="6"/>
  <c r="E2459" i="6" s="1"/>
  <c r="F2459" i="6" s="1"/>
  <c r="C2460" i="6"/>
  <c r="E2460" i="6" s="1"/>
  <c r="F2460" i="6" s="1"/>
  <c r="C2461" i="6"/>
  <c r="E2461" i="6" s="1"/>
  <c r="F2461" i="6" s="1"/>
  <c r="C2462" i="6"/>
  <c r="E2462" i="6" s="1"/>
  <c r="F2462" i="6" s="1"/>
  <c r="C2463" i="6"/>
  <c r="E2463" i="6" s="1"/>
  <c r="F2463" i="6" s="1"/>
  <c r="C2464" i="6"/>
  <c r="E2464" i="6" s="1"/>
  <c r="F2464" i="6" s="1"/>
  <c r="C2465" i="6"/>
  <c r="E2465" i="6" s="1"/>
  <c r="F2465" i="6" s="1"/>
  <c r="C2466" i="6"/>
  <c r="E2466" i="6" s="1"/>
  <c r="F2466" i="6" s="1"/>
  <c r="C2467" i="6"/>
  <c r="E2467" i="6" s="1"/>
  <c r="F2467" i="6" s="1"/>
  <c r="C2468" i="6"/>
  <c r="E2468" i="6" s="1"/>
  <c r="F2468" i="6" s="1"/>
  <c r="C2469" i="6"/>
  <c r="E2469" i="6" s="1"/>
  <c r="F2469" i="6" s="1"/>
  <c r="C2470" i="6"/>
  <c r="E2470" i="6" s="1"/>
  <c r="F2470" i="6" s="1"/>
  <c r="C2471" i="6"/>
  <c r="E2471" i="6" s="1"/>
  <c r="F2471" i="6" s="1"/>
  <c r="C2472" i="6"/>
  <c r="E2472" i="6" s="1"/>
  <c r="F2472" i="6" s="1"/>
  <c r="C2473" i="6"/>
  <c r="E2473" i="6" s="1"/>
  <c r="F2473" i="6" s="1"/>
  <c r="C2474" i="6"/>
  <c r="E2474" i="6" s="1"/>
  <c r="F2474" i="6" s="1"/>
  <c r="C2475" i="6"/>
  <c r="E2475" i="6" s="1"/>
  <c r="F2475" i="6" s="1"/>
  <c r="C2476" i="6"/>
  <c r="E2476" i="6" s="1"/>
  <c r="F2476" i="6" s="1"/>
  <c r="C2477" i="6"/>
  <c r="E2477" i="6" s="1"/>
  <c r="F2477" i="6" s="1"/>
  <c r="C2478" i="6"/>
  <c r="E2478" i="6" s="1"/>
  <c r="F2478" i="6" s="1"/>
  <c r="C2479" i="6"/>
  <c r="E2479" i="6" s="1"/>
  <c r="F2479" i="6" s="1"/>
  <c r="C2480" i="6"/>
  <c r="E2480" i="6" s="1"/>
  <c r="F2480" i="6" s="1"/>
  <c r="C2481" i="6"/>
  <c r="E2481" i="6" s="1"/>
  <c r="F2481" i="6" s="1"/>
  <c r="C2482" i="6"/>
  <c r="E2482" i="6" s="1"/>
  <c r="F2482" i="6" s="1"/>
  <c r="C2483" i="6"/>
  <c r="E2483" i="6" s="1"/>
  <c r="F2483" i="6" s="1"/>
  <c r="C2484" i="6"/>
  <c r="E2484" i="6" s="1"/>
  <c r="F2484" i="6" s="1"/>
  <c r="C2485" i="6"/>
  <c r="E2485" i="6" s="1"/>
  <c r="F2485" i="6" s="1"/>
  <c r="C2486" i="6"/>
  <c r="E2486" i="6" s="1"/>
  <c r="F2486" i="6" s="1"/>
  <c r="C2487" i="6"/>
  <c r="E2487" i="6" s="1"/>
  <c r="F2487" i="6" s="1"/>
  <c r="C2488" i="6"/>
  <c r="E2488" i="6" s="1"/>
  <c r="F2488" i="6" s="1"/>
  <c r="C2489" i="6"/>
  <c r="E2489" i="6" s="1"/>
  <c r="F2489" i="6" s="1"/>
  <c r="C2490" i="6"/>
  <c r="E2490" i="6" s="1"/>
  <c r="F2490" i="6" s="1"/>
  <c r="C2491" i="6"/>
  <c r="E2491" i="6" s="1"/>
  <c r="F2491" i="6" s="1"/>
  <c r="C2492" i="6"/>
  <c r="E2492" i="6" s="1"/>
  <c r="F2492" i="6" s="1"/>
  <c r="C2493" i="6"/>
  <c r="E2493" i="6" s="1"/>
  <c r="F2493" i="6" s="1"/>
  <c r="C2494" i="6"/>
  <c r="E2494" i="6" s="1"/>
  <c r="F2494" i="6" s="1"/>
  <c r="C2495" i="6"/>
  <c r="E2495" i="6" s="1"/>
  <c r="F2495" i="6" s="1"/>
  <c r="C2496" i="6"/>
  <c r="E2496" i="6" s="1"/>
  <c r="F2496" i="6" s="1"/>
  <c r="C2497" i="6"/>
  <c r="E2497" i="6" s="1"/>
  <c r="F2497" i="6" s="1"/>
  <c r="C2498" i="6"/>
  <c r="E2498" i="6" s="1"/>
  <c r="F2498" i="6" s="1"/>
  <c r="C2499" i="6"/>
  <c r="E2499" i="6" s="1"/>
  <c r="F2499" i="6" s="1"/>
  <c r="C2500" i="6"/>
  <c r="E2500" i="6" s="1"/>
  <c r="F2500" i="6" s="1"/>
  <c r="C2501" i="6"/>
  <c r="E2501" i="6" s="1"/>
  <c r="F2501" i="6" s="1"/>
  <c r="C2502" i="6"/>
  <c r="E2502" i="6" s="1"/>
  <c r="F2502" i="6" s="1"/>
  <c r="C2503" i="6"/>
  <c r="E2503" i="6" s="1"/>
  <c r="F2503" i="6" s="1"/>
  <c r="C2504" i="6"/>
  <c r="E2504" i="6" s="1"/>
  <c r="F2504" i="6" s="1"/>
  <c r="C2505" i="6"/>
  <c r="E2505" i="6" s="1"/>
  <c r="F2505" i="6" s="1"/>
  <c r="C2506" i="6"/>
  <c r="E2506" i="6" s="1"/>
  <c r="F2506" i="6" s="1"/>
  <c r="C2507" i="6"/>
  <c r="E2507" i="6" s="1"/>
  <c r="F2507" i="6" s="1"/>
  <c r="C2508" i="6"/>
  <c r="E2508" i="6" s="1"/>
  <c r="F2508" i="6" s="1"/>
  <c r="C2509" i="6"/>
  <c r="E2509" i="6" s="1"/>
  <c r="F2509" i="6" s="1"/>
  <c r="C2510" i="6"/>
  <c r="E2510" i="6" s="1"/>
  <c r="F2510" i="6" s="1"/>
  <c r="C2511" i="6"/>
  <c r="E2511" i="6" s="1"/>
  <c r="F2511" i="6" s="1"/>
  <c r="C2512" i="6"/>
  <c r="E2512" i="6" s="1"/>
  <c r="F2512" i="6" s="1"/>
  <c r="C2513" i="6"/>
  <c r="E2513" i="6" s="1"/>
  <c r="F2513" i="6" s="1"/>
  <c r="C2514" i="6"/>
  <c r="E2514" i="6" s="1"/>
  <c r="F2514" i="6" s="1"/>
  <c r="C2515" i="6"/>
  <c r="E2515" i="6" s="1"/>
  <c r="F2515" i="6" s="1"/>
  <c r="C2516" i="6"/>
  <c r="E2516" i="6" s="1"/>
  <c r="F2516" i="6" s="1"/>
  <c r="C2517" i="6"/>
  <c r="E2517" i="6" s="1"/>
  <c r="F2517" i="6" s="1"/>
  <c r="C2518" i="6"/>
  <c r="E2518" i="6" s="1"/>
  <c r="F2518" i="6" s="1"/>
  <c r="C2519" i="6"/>
  <c r="E2519" i="6" s="1"/>
  <c r="F2519" i="6" s="1"/>
  <c r="C2520" i="6"/>
  <c r="E2520" i="6" s="1"/>
  <c r="F2520" i="6" s="1"/>
  <c r="C2521" i="6"/>
  <c r="E2521" i="6" s="1"/>
  <c r="F2521" i="6" s="1"/>
  <c r="C2522" i="6"/>
  <c r="E2522" i="6" s="1"/>
  <c r="F2522" i="6" s="1"/>
  <c r="C2523" i="6"/>
  <c r="E2523" i="6" s="1"/>
  <c r="F2523" i="6" s="1"/>
  <c r="C2524" i="6"/>
  <c r="E2524" i="6" s="1"/>
  <c r="F2524" i="6" s="1"/>
  <c r="C2525" i="6"/>
  <c r="E2525" i="6" s="1"/>
  <c r="F2525" i="6" s="1"/>
  <c r="C2526" i="6"/>
  <c r="E2526" i="6" s="1"/>
  <c r="F2526" i="6" s="1"/>
  <c r="C2527" i="6"/>
  <c r="E2527" i="6" s="1"/>
  <c r="F2527" i="6" s="1"/>
  <c r="C2528" i="6"/>
  <c r="E2528" i="6" s="1"/>
  <c r="F2528" i="6" s="1"/>
  <c r="C2529" i="6"/>
  <c r="E2529" i="6" s="1"/>
  <c r="F2529" i="6" s="1"/>
  <c r="C2530" i="6"/>
  <c r="E2530" i="6" s="1"/>
  <c r="F2530" i="6" s="1"/>
  <c r="C2531" i="6"/>
  <c r="E2531" i="6" s="1"/>
  <c r="F2531" i="6" s="1"/>
  <c r="C2532" i="6"/>
  <c r="E2532" i="6" s="1"/>
  <c r="F2532" i="6" s="1"/>
  <c r="C2533" i="6"/>
  <c r="E2533" i="6" s="1"/>
  <c r="F2533" i="6" s="1"/>
  <c r="C2534" i="6"/>
  <c r="E2534" i="6" s="1"/>
  <c r="F2534" i="6" s="1"/>
  <c r="C2535" i="6"/>
  <c r="E2535" i="6" s="1"/>
  <c r="F2535" i="6" s="1"/>
  <c r="C2536" i="6"/>
  <c r="E2536" i="6" s="1"/>
  <c r="F2536" i="6" s="1"/>
  <c r="C2537" i="6"/>
  <c r="E2537" i="6" s="1"/>
  <c r="F2537" i="6" s="1"/>
  <c r="C2538" i="6"/>
  <c r="E2538" i="6" s="1"/>
  <c r="F2538" i="6" s="1"/>
  <c r="C2539" i="6"/>
  <c r="E2539" i="6" s="1"/>
  <c r="F2539" i="6" s="1"/>
  <c r="C2540" i="6"/>
  <c r="E2540" i="6" s="1"/>
  <c r="F2540" i="6" s="1"/>
  <c r="C2541" i="6"/>
  <c r="E2541" i="6" s="1"/>
  <c r="F2541" i="6" s="1"/>
  <c r="C2542" i="6"/>
  <c r="E2542" i="6" s="1"/>
  <c r="F2542" i="6" s="1"/>
  <c r="C2543" i="6"/>
  <c r="E2543" i="6" s="1"/>
  <c r="F2543" i="6" s="1"/>
  <c r="C2544" i="6"/>
  <c r="E2544" i="6" s="1"/>
  <c r="F2544" i="6" s="1"/>
  <c r="C2545" i="6"/>
  <c r="E2545" i="6" s="1"/>
  <c r="F2545" i="6" s="1"/>
  <c r="C2546" i="6"/>
  <c r="E2546" i="6" s="1"/>
  <c r="F2546" i="6" s="1"/>
  <c r="C2547" i="6"/>
  <c r="E2547" i="6" s="1"/>
  <c r="F2547" i="6" s="1"/>
  <c r="C2548" i="6"/>
  <c r="E2548" i="6" s="1"/>
  <c r="F2548" i="6" s="1"/>
  <c r="C2549" i="6"/>
  <c r="E2549" i="6" s="1"/>
  <c r="F2549" i="6" s="1"/>
  <c r="C2550" i="6"/>
  <c r="E2550" i="6" s="1"/>
  <c r="F2550" i="6" s="1"/>
  <c r="C2551" i="6"/>
  <c r="E2551" i="6" s="1"/>
  <c r="F2551" i="6" s="1"/>
  <c r="C2552" i="6"/>
  <c r="E2552" i="6" s="1"/>
  <c r="F2552" i="6" s="1"/>
  <c r="C2553" i="6"/>
  <c r="E2553" i="6" s="1"/>
  <c r="F2553" i="6" s="1"/>
  <c r="C2554" i="6"/>
  <c r="E2554" i="6" s="1"/>
  <c r="F2554" i="6" s="1"/>
  <c r="C2555" i="6"/>
  <c r="E2555" i="6" s="1"/>
  <c r="F2555" i="6" s="1"/>
  <c r="C2556" i="6"/>
  <c r="E2556" i="6" s="1"/>
  <c r="F2556" i="6" s="1"/>
  <c r="C2557" i="6"/>
  <c r="E2557" i="6" s="1"/>
  <c r="F2557" i="6" s="1"/>
  <c r="C2558" i="6"/>
  <c r="E2558" i="6" s="1"/>
  <c r="F2558" i="6" s="1"/>
  <c r="C2559" i="6"/>
  <c r="E2559" i="6" s="1"/>
  <c r="F2559" i="6" s="1"/>
  <c r="C2560" i="6"/>
  <c r="E2560" i="6" s="1"/>
  <c r="F2560" i="6" s="1"/>
  <c r="C2561" i="6"/>
  <c r="E2561" i="6" s="1"/>
  <c r="F2561" i="6" s="1"/>
  <c r="C2562" i="6"/>
  <c r="E2562" i="6" s="1"/>
  <c r="F2562" i="6" s="1"/>
  <c r="C2563" i="6"/>
  <c r="E2563" i="6" s="1"/>
  <c r="F2563" i="6" s="1"/>
  <c r="C2564" i="6"/>
  <c r="E2564" i="6" s="1"/>
  <c r="F2564" i="6" s="1"/>
  <c r="C2565" i="6"/>
  <c r="E2565" i="6" s="1"/>
  <c r="F2565" i="6" s="1"/>
  <c r="C2566" i="6"/>
  <c r="E2566" i="6" s="1"/>
  <c r="F2566" i="6" s="1"/>
  <c r="C2567" i="6"/>
  <c r="E2567" i="6" s="1"/>
  <c r="F2567" i="6" s="1"/>
  <c r="C2568" i="6"/>
  <c r="E2568" i="6" s="1"/>
  <c r="F2568" i="6" s="1"/>
  <c r="C2569" i="6"/>
  <c r="E2569" i="6" s="1"/>
  <c r="F2569" i="6" s="1"/>
  <c r="C2570" i="6"/>
  <c r="E2570" i="6" s="1"/>
  <c r="F2570" i="6" s="1"/>
  <c r="C2571" i="6"/>
  <c r="E2571" i="6" s="1"/>
  <c r="F2571" i="6" s="1"/>
  <c r="C2572" i="6"/>
  <c r="E2572" i="6" s="1"/>
  <c r="F2572" i="6" s="1"/>
  <c r="C2573" i="6"/>
  <c r="E2573" i="6" s="1"/>
  <c r="F2573" i="6" s="1"/>
  <c r="C2574" i="6"/>
  <c r="E2574" i="6" s="1"/>
  <c r="F2574" i="6" s="1"/>
  <c r="C2575" i="6"/>
  <c r="E2575" i="6" s="1"/>
  <c r="F2575" i="6" s="1"/>
  <c r="C2576" i="6"/>
  <c r="E2576" i="6" s="1"/>
  <c r="F2576" i="6" s="1"/>
  <c r="C2577" i="6"/>
  <c r="E2577" i="6" s="1"/>
  <c r="F2577" i="6" s="1"/>
  <c r="C2578" i="6"/>
  <c r="E2578" i="6" s="1"/>
  <c r="F2578" i="6" s="1"/>
  <c r="C2579" i="6"/>
  <c r="E2579" i="6" s="1"/>
  <c r="F2579" i="6" s="1"/>
  <c r="C2580" i="6"/>
  <c r="E2580" i="6" s="1"/>
  <c r="F2580" i="6" s="1"/>
  <c r="C2581" i="6"/>
  <c r="E2581" i="6" s="1"/>
  <c r="F2581" i="6" s="1"/>
  <c r="C2582" i="6"/>
  <c r="E2582" i="6" s="1"/>
  <c r="F2582" i="6" s="1"/>
  <c r="C2583" i="6"/>
  <c r="E2583" i="6" s="1"/>
  <c r="F2583" i="6" s="1"/>
  <c r="C2584" i="6"/>
  <c r="E2584" i="6" s="1"/>
  <c r="F2584" i="6" s="1"/>
  <c r="C2585" i="6"/>
  <c r="E2585" i="6" s="1"/>
  <c r="F2585" i="6" s="1"/>
  <c r="C2586" i="6"/>
  <c r="E2586" i="6" s="1"/>
  <c r="F2586" i="6" s="1"/>
  <c r="C2587" i="6"/>
  <c r="E2587" i="6" s="1"/>
  <c r="F2587" i="6" s="1"/>
  <c r="C2588" i="6"/>
  <c r="E2588" i="6" s="1"/>
  <c r="F2588" i="6" s="1"/>
  <c r="C2589" i="6"/>
  <c r="E2589" i="6" s="1"/>
  <c r="F2589" i="6" s="1"/>
  <c r="C2590" i="6"/>
  <c r="E2590" i="6" s="1"/>
  <c r="F2590" i="6" s="1"/>
  <c r="C2591" i="6"/>
  <c r="E2591" i="6" s="1"/>
  <c r="F2591" i="6" s="1"/>
  <c r="C2592" i="6"/>
  <c r="E2592" i="6" s="1"/>
  <c r="F2592" i="6" s="1"/>
  <c r="C2593" i="6"/>
  <c r="E2593" i="6" s="1"/>
  <c r="F2593" i="6" s="1"/>
  <c r="C2594" i="6"/>
  <c r="E2594" i="6" s="1"/>
  <c r="F2594" i="6" s="1"/>
  <c r="C2595" i="6"/>
  <c r="E2595" i="6" s="1"/>
  <c r="F2595" i="6" s="1"/>
  <c r="C2596" i="6"/>
  <c r="E2596" i="6" s="1"/>
  <c r="F2596" i="6" s="1"/>
  <c r="C2597" i="6"/>
  <c r="E2597" i="6" s="1"/>
  <c r="F2597" i="6" s="1"/>
  <c r="C2598" i="6"/>
  <c r="E2598" i="6" s="1"/>
  <c r="F2598" i="6" s="1"/>
  <c r="C2599" i="6"/>
  <c r="E2599" i="6" s="1"/>
  <c r="F2599" i="6" s="1"/>
  <c r="C2600" i="6"/>
  <c r="E2600" i="6" s="1"/>
  <c r="F2600" i="6" s="1"/>
  <c r="C2601" i="6"/>
  <c r="E2601" i="6" s="1"/>
  <c r="F2601" i="6" s="1"/>
  <c r="C2602" i="6"/>
  <c r="E2602" i="6" s="1"/>
  <c r="F2602" i="6" s="1"/>
  <c r="C2603" i="6"/>
  <c r="E2603" i="6" s="1"/>
  <c r="F2603" i="6" s="1"/>
  <c r="C2604" i="6"/>
  <c r="E2604" i="6" s="1"/>
  <c r="F2604" i="6" s="1"/>
  <c r="C2605" i="6"/>
  <c r="E2605" i="6" s="1"/>
  <c r="F2605" i="6" s="1"/>
  <c r="C2606" i="6"/>
  <c r="E2606" i="6" s="1"/>
  <c r="F2606" i="6" s="1"/>
  <c r="C2607" i="6"/>
  <c r="E2607" i="6" s="1"/>
  <c r="F2607" i="6" s="1"/>
  <c r="C2608" i="6"/>
  <c r="E2608" i="6" s="1"/>
  <c r="F2608" i="6" s="1"/>
  <c r="C2609" i="6"/>
  <c r="E2609" i="6" s="1"/>
  <c r="F2609" i="6" s="1"/>
  <c r="C2610" i="6"/>
  <c r="E2610" i="6" s="1"/>
  <c r="F2610" i="6" s="1"/>
  <c r="C2611" i="6"/>
  <c r="E2611" i="6" s="1"/>
  <c r="F2611" i="6" s="1"/>
  <c r="C2612" i="6"/>
  <c r="E2612" i="6" s="1"/>
  <c r="F2612" i="6" s="1"/>
  <c r="C2613" i="6"/>
  <c r="E2613" i="6" s="1"/>
  <c r="F2613" i="6" s="1"/>
  <c r="C2614" i="6"/>
  <c r="E2614" i="6" s="1"/>
  <c r="F2614" i="6" s="1"/>
  <c r="C2615" i="6"/>
  <c r="E2615" i="6" s="1"/>
  <c r="F2615" i="6" s="1"/>
  <c r="C2616" i="6"/>
  <c r="E2616" i="6" s="1"/>
  <c r="F2616" i="6" s="1"/>
  <c r="C2617" i="6"/>
  <c r="E2617" i="6" s="1"/>
  <c r="F2617" i="6" s="1"/>
  <c r="C2618" i="6"/>
  <c r="E2618" i="6" s="1"/>
  <c r="F2618" i="6" s="1"/>
  <c r="C2619" i="6"/>
  <c r="E2619" i="6" s="1"/>
  <c r="F2619" i="6" s="1"/>
  <c r="C2620" i="6"/>
  <c r="E2620" i="6" s="1"/>
  <c r="F2620" i="6" s="1"/>
  <c r="C2621" i="6"/>
  <c r="E2621" i="6" s="1"/>
  <c r="F2621" i="6" s="1"/>
  <c r="C2622" i="6"/>
  <c r="E2622" i="6" s="1"/>
  <c r="F2622" i="6" s="1"/>
  <c r="C2623" i="6"/>
  <c r="E2623" i="6" s="1"/>
  <c r="F2623" i="6" s="1"/>
  <c r="C2624" i="6"/>
  <c r="E2624" i="6" s="1"/>
  <c r="F2624" i="6" s="1"/>
  <c r="C2625" i="6"/>
  <c r="E2625" i="6" s="1"/>
  <c r="F2625" i="6" s="1"/>
  <c r="C2626" i="6"/>
  <c r="E2626" i="6" s="1"/>
  <c r="F2626" i="6" s="1"/>
  <c r="C2627" i="6"/>
  <c r="E2627" i="6" s="1"/>
  <c r="F2627" i="6" s="1"/>
  <c r="C2628" i="6"/>
  <c r="E2628" i="6" s="1"/>
  <c r="F2628" i="6" s="1"/>
  <c r="C2629" i="6"/>
  <c r="E2629" i="6" s="1"/>
  <c r="F2629" i="6" s="1"/>
  <c r="C2630" i="6"/>
  <c r="E2630" i="6" s="1"/>
  <c r="F2630" i="6" s="1"/>
  <c r="C2631" i="6"/>
  <c r="E2631" i="6" s="1"/>
  <c r="F2631" i="6" s="1"/>
  <c r="C2632" i="6"/>
  <c r="E2632" i="6" s="1"/>
  <c r="F2632" i="6" s="1"/>
  <c r="C2633" i="6"/>
  <c r="E2633" i="6" s="1"/>
  <c r="F2633" i="6" s="1"/>
  <c r="C2634" i="6"/>
  <c r="E2634" i="6" s="1"/>
  <c r="F2634" i="6" s="1"/>
  <c r="C2635" i="6"/>
  <c r="E2635" i="6" s="1"/>
  <c r="F2635" i="6" s="1"/>
  <c r="C2636" i="6"/>
  <c r="E2636" i="6" s="1"/>
  <c r="F2636" i="6" s="1"/>
  <c r="C2637" i="6"/>
  <c r="E2637" i="6" s="1"/>
  <c r="F2637" i="6" s="1"/>
  <c r="C2638" i="6"/>
  <c r="E2638" i="6" s="1"/>
  <c r="F2638" i="6" s="1"/>
  <c r="C2639" i="6"/>
  <c r="E2639" i="6" s="1"/>
  <c r="F2639" i="6" s="1"/>
  <c r="C2640" i="6"/>
  <c r="E2640" i="6" s="1"/>
  <c r="F2640" i="6" s="1"/>
  <c r="C2641" i="6"/>
  <c r="E2641" i="6" s="1"/>
  <c r="F2641" i="6" s="1"/>
  <c r="C2642" i="6"/>
  <c r="E2642" i="6" s="1"/>
  <c r="F2642" i="6" s="1"/>
  <c r="C2643" i="6"/>
  <c r="E2643" i="6" s="1"/>
  <c r="F2643" i="6" s="1"/>
  <c r="C2644" i="6"/>
  <c r="E2644" i="6" s="1"/>
  <c r="F2644" i="6" s="1"/>
  <c r="C2645" i="6"/>
  <c r="E2645" i="6" s="1"/>
  <c r="F2645" i="6" s="1"/>
  <c r="C2646" i="6"/>
  <c r="E2646" i="6" s="1"/>
  <c r="F2646" i="6" s="1"/>
  <c r="C2647" i="6"/>
  <c r="E2647" i="6" s="1"/>
  <c r="F2647" i="6" s="1"/>
  <c r="C2648" i="6"/>
  <c r="E2648" i="6" s="1"/>
  <c r="F2648" i="6" s="1"/>
  <c r="C2649" i="6"/>
  <c r="E2649" i="6" s="1"/>
  <c r="F2649" i="6" s="1"/>
  <c r="C2650" i="6"/>
  <c r="E2650" i="6" s="1"/>
  <c r="F2650" i="6" s="1"/>
  <c r="C2651" i="6"/>
  <c r="E2651" i="6" s="1"/>
  <c r="F2651" i="6" s="1"/>
  <c r="C2652" i="6"/>
  <c r="E2652" i="6" s="1"/>
  <c r="F2652" i="6" s="1"/>
  <c r="C2653" i="6"/>
  <c r="E2653" i="6" s="1"/>
  <c r="F2653" i="6" s="1"/>
  <c r="C2654" i="6"/>
  <c r="E2654" i="6" s="1"/>
  <c r="F2654" i="6" s="1"/>
  <c r="C2655" i="6"/>
  <c r="E2655" i="6" s="1"/>
  <c r="F2655" i="6" s="1"/>
  <c r="C2656" i="6"/>
  <c r="E2656" i="6" s="1"/>
  <c r="F2656" i="6" s="1"/>
  <c r="C2657" i="6"/>
  <c r="E2657" i="6" s="1"/>
  <c r="F2657" i="6" s="1"/>
  <c r="C2658" i="6"/>
  <c r="E2658" i="6" s="1"/>
  <c r="F2658" i="6" s="1"/>
  <c r="C2659" i="6"/>
  <c r="E2659" i="6" s="1"/>
  <c r="F2659" i="6" s="1"/>
  <c r="C2660" i="6"/>
  <c r="E2660" i="6" s="1"/>
  <c r="F2660" i="6" s="1"/>
  <c r="C2661" i="6"/>
  <c r="E2661" i="6" s="1"/>
  <c r="F2661" i="6" s="1"/>
  <c r="C2662" i="6"/>
  <c r="E2662" i="6" s="1"/>
  <c r="F2662" i="6" s="1"/>
  <c r="C2663" i="6"/>
  <c r="E2663" i="6" s="1"/>
  <c r="F2663" i="6" s="1"/>
  <c r="C2664" i="6"/>
  <c r="E2664" i="6" s="1"/>
  <c r="F2664" i="6" s="1"/>
  <c r="C2665" i="6"/>
  <c r="E2665" i="6" s="1"/>
  <c r="F2665" i="6" s="1"/>
  <c r="C2666" i="6"/>
  <c r="E2666" i="6" s="1"/>
  <c r="F2666" i="6" s="1"/>
  <c r="C2667" i="6"/>
  <c r="E2667" i="6" s="1"/>
  <c r="F2667" i="6" s="1"/>
  <c r="C2668" i="6"/>
  <c r="E2668" i="6" s="1"/>
  <c r="F2668" i="6" s="1"/>
  <c r="C2669" i="6"/>
  <c r="E2669" i="6" s="1"/>
  <c r="F2669" i="6" s="1"/>
  <c r="C2670" i="6"/>
  <c r="E2670" i="6" s="1"/>
  <c r="F2670" i="6" s="1"/>
  <c r="C2671" i="6"/>
  <c r="E2671" i="6" s="1"/>
  <c r="F2671" i="6" s="1"/>
  <c r="C2672" i="6"/>
  <c r="E2672" i="6" s="1"/>
  <c r="F2672" i="6" s="1"/>
  <c r="C2673" i="6"/>
  <c r="E2673" i="6" s="1"/>
  <c r="F2673" i="6" s="1"/>
  <c r="C2674" i="6"/>
  <c r="E2674" i="6" s="1"/>
  <c r="F2674" i="6" s="1"/>
  <c r="C2675" i="6"/>
  <c r="E2675" i="6" s="1"/>
  <c r="F2675" i="6" s="1"/>
  <c r="C2676" i="6"/>
  <c r="E2676" i="6" s="1"/>
  <c r="F2676" i="6" s="1"/>
  <c r="C2677" i="6"/>
  <c r="E2677" i="6" s="1"/>
  <c r="F2677" i="6" s="1"/>
  <c r="C2678" i="6"/>
  <c r="E2678" i="6" s="1"/>
  <c r="F2678" i="6" s="1"/>
  <c r="C2679" i="6"/>
  <c r="E2679" i="6" s="1"/>
  <c r="F2679" i="6" s="1"/>
  <c r="C2680" i="6"/>
  <c r="E2680" i="6" s="1"/>
  <c r="F2680" i="6" s="1"/>
  <c r="C2681" i="6"/>
  <c r="E2681" i="6" s="1"/>
  <c r="F2681" i="6" s="1"/>
  <c r="C2682" i="6"/>
  <c r="E2682" i="6" s="1"/>
  <c r="F2682" i="6" s="1"/>
  <c r="C2683" i="6"/>
  <c r="E2683" i="6" s="1"/>
  <c r="F2683" i="6" s="1"/>
  <c r="C2684" i="6"/>
  <c r="E2684" i="6" s="1"/>
  <c r="F2684" i="6" s="1"/>
  <c r="C2685" i="6"/>
  <c r="E2685" i="6" s="1"/>
  <c r="F2685" i="6" s="1"/>
  <c r="C2686" i="6"/>
  <c r="E2686" i="6" s="1"/>
  <c r="F2686" i="6" s="1"/>
  <c r="C2687" i="6"/>
  <c r="E2687" i="6" s="1"/>
  <c r="F2687" i="6" s="1"/>
  <c r="C2688" i="6"/>
  <c r="E2688" i="6" s="1"/>
  <c r="F2688" i="6" s="1"/>
  <c r="C2689" i="6"/>
  <c r="E2689" i="6" s="1"/>
  <c r="F2689" i="6" s="1"/>
  <c r="C2690" i="6"/>
  <c r="E2690" i="6" s="1"/>
  <c r="F2690" i="6" s="1"/>
  <c r="C2691" i="6"/>
  <c r="E2691" i="6" s="1"/>
  <c r="F2691" i="6" s="1"/>
  <c r="C2692" i="6"/>
  <c r="E2692" i="6" s="1"/>
  <c r="F2692" i="6" s="1"/>
  <c r="C2693" i="6"/>
  <c r="E2693" i="6" s="1"/>
  <c r="F2693" i="6" s="1"/>
  <c r="C2694" i="6"/>
  <c r="E2694" i="6" s="1"/>
  <c r="F2694" i="6" s="1"/>
  <c r="C2695" i="6"/>
  <c r="E2695" i="6" s="1"/>
  <c r="F2695" i="6" s="1"/>
  <c r="C2696" i="6"/>
  <c r="E2696" i="6" s="1"/>
  <c r="F2696" i="6" s="1"/>
  <c r="C2697" i="6"/>
  <c r="E2697" i="6" s="1"/>
  <c r="F2697" i="6" s="1"/>
  <c r="C2698" i="6"/>
  <c r="E2698" i="6" s="1"/>
  <c r="F2698" i="6" s="1"/>
  <c r="C2699" i="6"/>
  <c r="E2699" i="6" s="1"/>
  <c r="F2699" i="6" s="1"/>
  <c r="C2700" i="6"/>
  <c r="E2700" i="6" s="1"/>
  <c r="F2700" i="6" s="1"/>
  <c r="C2701" i="6"/>
  <c r="E2701" i="6" s="1"/>
  <c r="F2701" i="6" s="1"/>
  <c r="C2702" i="6"/>
  <c r="E2702" i="6" s="1"/>
  <c r="F2702" i="6" s="1"/>
  <c r="C2703" i="6"/>
  <c r="E2703" i="6" s="1"/>
  <c r="F2703" i="6" s="1"/>
  <c r="C2704" i="6"/>
  <c r="E2704" i="6" s="1"/>
  <c r="F2704" i="6" s="1"/>
  <c r="C2705" i="6"/>
  <c r="E2705" i="6" s="1"/>
  <c r="F2705" i="6" s="1"/>
  <c r="C2706" i="6"/>
  <c r="E2706" i="6" s="1"/>
  <c r="F2706" i="6" s="1"/>
  <c r="C2707" i="6"/>
  <c r="E2707" i="6" s="1"/>
  <c r="F2707" i="6" s="1"/>
  <c r="C2708" i="6"/>
  <c r="E2708" i="6" s="1"/>
  <c r="F2708" i="6" s="1"/>
  <c r="C2709" i="6"/>
  <c r="E2709" i="6" s="1"/>
  <c r="F2709" i="6" s="1"/>
  <c r="C2710" i="6"/>
  <c r="E2710" i="6" s="1"/>
  <c r="F2710" i="6" s="1"/>
  <c r="C2711" i="6"/>
  <c r="E2711" i="6" s="1"/>
  <c r="F2711" i="6" s="1"/>
  <c r="C2712" i="6"/>
  <c r="E2712" i="6" s="1"/>
  <c r="F2712" i="6" s="1"/>
  <c r="C2713" i="6"/>
  <c r="E2713" i="6" s="1"/>
  <c r="F2713" i="6" s="1"/>
  <c r="C2714" i="6"/>
  <c r="E2714" i="6" s="1"/>
  <c r="F2714" i="6" s="1"/>
  <c r="C2715" i="6"/>
  <c r="E2715" i="6" s="1"/>
  <c r="F2715" i="6" s="1"/>
  <c r="C2716" i="6"/>
  <c r="E2716" i="6" s="1"/>
  <c r="F2716" i="6" s="1"/>
  <c r="C2717" i="6"/>
  <c r="E2717" i="6" s="1"/>
  <c r="F2717" i="6" s="1"/>
  <c r="C2718" i="6"/>
  <c r="E2718" i="6" s="1"/>
  <c r="F2718" i="6" s="1"/>
  <c r="C2719" i="6"/>
  <c r="E2719" i="6" s="1"/>
  <c r="F2719" i="6" s="1"/>
  <c r="C2720" i="6"/>
  <c r="E2720" i="6" s="1"/>
  <c r="F2720" i="6" s="1"/>
  <c r="C2721" i="6"/>
  <c r="E2721" i="6" s="1"/>
  <c r="F2721" i="6" s="1"/>
  <c r="C2722" i="6"/>
  <c r="E2722" i="6" s="1"/>
  <c r="F2722" i="6" s="1"/>
  <c r="C2723" i="6"/>
  <c r="E2723" i="6" s="1"/>
  <c r="F2723" i="6" s="1"/>
  <c r="C2724" i="6"/>
  <c r="E2724" i="6" s="1"/>
  <c r="F2724" i="6" s="1"/>
  <c r="C2725" i="6"/>
  <c r="E2725" i="6" s="1"/>
  <c r="F2725" i="6" s="1"/>
  <c r="C2726" i="6"/>
  <c r="E2726" i="6" s="1"/>
  <c r="F2726" i="6" s="1"/>
  <c r="C2727" i="6"/>
  <c r="E2727" i="6" s="1"/>
  <c r="F2727" i="6" s="1"/>
  <c r="C2728" i="6"/>
  <c r="E2728" i="6" s="1"/>
  <c r="F2728" i="6" s="1"/>
  <c r="C2729" i="6"/>
  <c r="E2729" i="6" s="1"/>
  <c r="F2729" i="6" s="1"/>
  <c r="C2730" i="6"/>
  <c r="E2730" i="6" s="1"/>
  <c r="F2730" i="6" s="1"/>
  <c r="C2731" i="6"/>
  <c r="E2731" i="6" s="1"/>
  <c r="F2731" i="6" s="1"/>
  <c r="C2732" i="6"/>
  <c r="E2732" i="6" s="1"/>
  <c r="F2732" i="6" s="1"/>
  <c r="C2733" i="6"/>
  <c r="E2733" i="6" s="1"/>
  <c r="F2733" i="6" s="1"/>
  <c r="C2734" i="6"/>
  <c r="E2734" i="6" s="1"/>
  <c r="F2734" i="6" s="1"/>
  <c r="C2735" i="6"/>
  <c r="E2735" i="6" s="1"/>
  <c r="F2735" i="6" s="1"/>
  <c r="C2736" i="6"/>
  <c r="E2736" i="6" s="1"/>
  <c r="F2736" i="6" s="1"/>
  <c r="C2737" i="6"/>
  <c r="E2737" i="6" s="1"/>
  <c r="F2737" i="6" s="1"/>
  <c r="C2738" i="6"/>
  <c r="E2738" i="6" s="1"/>
  <c r="F2738" i="6" s="1"/>
  <c r="C2739" i="6"/>
  <c r="E2739" i="6" s="1"/>
  <c r="F2739" i="6" s="1"/>
  <c r="C2740" i="6"/>
  <c r="E2740" i="6" s="1"/>
  <c r="F2740" i="6" s="1"/>
  <c r="C2741" i="6"/>
  <c r="E2741" i="6" s="1"/>
  <c r="F2741" i="6" s="1"/>
  <c r="C2742" i="6"/>
  <c r="E2742" i="6" s="1"/>
  <c r="F2742" i="6" s="1"/>
  <c r="C2743" i="6"/>
  <c r="E2743" i="6" s="1"/>
  <c r="F2743" i="6" s="1"/>
  <c r="C2744" i="6"/>
  <c r="E2744" i="6" s="1"/>
  <c r="F2744" i="6" s="1"/>
  <c r="C2745" i="6"/>
  <c r="E2745" i="6" s="1"/>
  <c r="F2745" i="6" s="1"/>
  <c r="C2746" i="6"/>
  <c r="E2746" i="6" s="1"/>
  <c r="F2746" i="6" s="1"/>
  <c r="C2747" i="6"/>
  <c r="E2747" i="6" s="1"/>
  <c r="F2747" i="6" s="1"/>
  <c r="C2748" i="6"/>
  <c r="E2748" i="6" s="1"/>
  <c r="F2748" i="6" s="1"/>
  <c r="C2749" i="6"/>
  <c r="E2749" i="6" s="1"/>
  <c r="F2749" i="6" s="1"/>
  <c r="C2750" i="6"/>
  <c r="E2750" i="6" s="1"/>
  <c r="F2750" i="6" s="1"/>
  <c r="C2751" i="6"/>
  <c r="E2751" i="6" s="1"/>
  <c r="F2751" i="6" s="1"/>
  <c r="C2752" i="6"/>
  <c r="E2752" i="6" s="1"/>
  <c r="F2752" i="6" s="1"/>
  <c r="C2753" i="6"/>
  <c r="E2753" i="6" s="1"/>
  <c r="F2753" i="6" s="1"/>
  <c r="C2754" i="6"/>
  <c r="E2754" i="6" s="1"/>
  <c r="F2754" i="6" s="1"/>
  <c r="C2755" i="6"/>
  <c r="E2755" i="6" s="1"/>
  <c r="F2755" i="6" s="1"/>
  <c r="C2756" i="6"/>
  <c r="E2756" i="6" s="1"/>
  <c r="F2756" i="6" s="1"/>
  <c r="C2757" i="6"/>
  <c r="E2757" i="6" s="1"/>
  <c r="F2757" i="6" s="1"/>
  <c r="C2758" i="6"/>
  <c r="E2758" i="6" s="1"/>
  <c r="F2758" i="6" s="1"/>
  <c r="C2759" i="6"/>
  <c r="E2759" i="6" s="1"/>
  <c r="F2759" i="6" s="1"/>
  <c r="C2760" i="6"/>
  <c r="E2760" i="6" s="1"/>
  <c r="F2760" i="6" s="1"/>
  <c r="C2761" i="6"/>
  <c r="E2761" i="6" s="1"/>
  <c r="F2761" i="6" s="1"/>
  <c r="C2762" i="6"/>
  <c r="E2762" i="6" s="1"/>
  <c r="F2762" i="6" s="1"/>
  <c r="C2763" i="6"/>
  <c r="E2763" i="6" s="1"/>
  <c r="F2763" i="6" s="1"/>
  <c r="C2764" i="6"/>
  <c r="E2764" i="6" s="1"/>
  <c r="F2764" i="6" s="1"/>
  <c r="C2765" i="6"/>
  <c r="E2765" i="6" s="1"/>
  <c r="F2765" i="6" s="1"/>
  <c r="C2766" i="6"/>
  <c r="E2766" i="6" s="1"/>
  <c r="F2766" i="6" s="1"/>
  <c r="C2767" i="6"/>
  <c r="E2767" i="6" s="1"/>
  <c r="F2767" i="6" s="1"/>
  <c r="C2768" i="6"/>
  <c r="E2768" i="6" s="1"/>
  <c r="F2768" i="6" s="1"/>
  <c r="C2769" i="6"/>
  <c r="E2769" i="6" s="1"/>
  <c r="F2769" i="6" s="1"/>
  <c r="C2770" i="6"/>
  <c r="E2770" i="6" s="1"/>
  <c r="F2770" i="6" s="1"/>
  <c r="C2771" i="6"/>
  <c r="E2771" i="6" s="1"/>
  <c r="F2771" i="6" s="1"/>
  <c r="C2772" i="6"/>
  <c r="E2772" i="6" s="1"/>
  <c r="F2772" i="6" s="1"/>
  <c r="C2773" i="6"/>
  <c r="E2773" i="6" s="1"/>
  <c r="F2773" i="6" s="1"/>
  <c r="C2774" i="6"/>
  <c r="E2774" i="6" s="1"/>
  <c r="F2774" i="6" s="1"/>
  <c r="C2775" i="6"/>
  <c r="E2775" i="6" s="1"/>
  <c r="F2775" i="6" s="1"/>
  <c r="C2776" i="6"/>
  <c r="E2776" i="6" s="1"/>
  <c r="F2776" i="6" s="1"/>
  <c r="C2777" i="6"/>
  <c r="E2777" i="6" s="1"/>
  <c r="F2777" i="6" s="1"/>
  <c r="C2778" i="6"/>
  <c r="E2778" i="6" s="1"/>
  <c r="F2778" i="6" s="1"/>
  <c r="C2779" i="6"/>
  <c r="E2779" i="6" s="1"/>
  <c r="F2779" i="6" s="1"/>
  <c r="C2780" i="6"/>
  <c r="E2780" i="6" s="1"/>
  <c r="F2780" i="6" s="1"/>
  <c r="C2781" i="6"/>
  <c r="E2781" i="6" s="1"/>
  <c r="F2781" i="6" s="1"/>
  <c r="C2782" i="6"/>
  <c r="E2782" i="6" s="1"/>
  <c r="F2782" i="6" s="1"/>
  <c r="C2783" i="6"/>
  <c r="E2783" i="6" s="1"/>
  <c r="F2783" i="6" s="1"/>
  <c r="C2784" i="6"/>
  <c r="E2784" i="6" s="1"/>
  <c r="F2784" i="6" s="1"/>
  <c r="C2785" i="6"/>
  <c r="E2785" i="6" s="1"/>
  <c r="F2785" i="6" s="1"/>
  <c r="C2786" i="6"/>
  <c r="E2786" i="6" s="1"/>
  <c r="F2786" i="6" s="1"/>
  <c r="C2787" i="6"/>
  <c r="E2787" i="6" s="1"/>
  <c r="F2787" i="6" s="1"/>
  <c r="C2788" i="6"/>
  <c r="E2788" i="6" s="1"/>
  <c r="F2788" i="6" s="1"/>
  <c r="C2789" i="6"/>
  <c r="E2789" i="6" s="1"/>
  <c r="F2789" i="6" s="1"/>
  <c r="C2790" i="6"/>
  <c r="E2790" i="6" s="1"/>
  <c r="F2790" i="6" s="1"/>
  <c r="C2791" i="6"/>
  <c r="E2791" i="6" s="1"/>
  <c r="F2791" i="6" s="1"/>
  <c r="C2792" i="6"/>
  <c r="E2792" i="6" s="1"/>
  <c r="F2792" i="6" s="1"/>
  <c r="C2793" i="6"/>
  <c r="E2793" i="6" s="1"/>
  <c r="F2793" i="6" s="1"/>
  <c r="C2794" i="6"/>
  <c r="E2794" i="6" s="1"/>
  <c r="F2794" i="6" s="1"/>
  <c r="C2795" i="6"/>
  <c r="E2795" i="6" s="1"/>
  <c r="F2795" i="6" s="1"/>
  <c r="C2796" i="6"/>
  <c r="E2796" i="6" s="1"/>
  <c r="F2796" i="6" s="1"/>
  <c r="C2797" i="6"/>
  <c r="E2797" i="6" s="1"/>
  <c r="F2797" i="6" s="1"/>
  <c r="C2798" i="6"/>
  <c r="E2798" i="6" s="1"/>
  <c r="F2798" i="6" s="1"/>
  <c r="C2799" i="6"/>
  <c r="E2799" i="6" s="1"/>
  <c r="F2799" i="6" s="1"/>
  <c r="C2800" i="6"/>
  <c r="E2800" i="6" s="1"/>
  <c r="F2800" i="6" s="1"/>
  <c r="C2801" i="6"/>
  <c r="E2801" i="6" s="1"/>
  <c r="F2801" i="6" s="1"/>
  <c r="C2802" i="6"/>
  <c r="E2802" i="6" s="1"/>
  <c r="F2802" i="6" s="1"/>
  <c r="C2803" i="6"/>
  <c r="E2803" i="6" s="1"/>
  <c r="F2803" i="6" s="1"/>
  <c r="C2804" i="6"/>
  <c r="E2804" i="6" s="1"/>
  <c r="F2804" i="6" s="1"/>
  <c r="C2805" i="6"/>
  <c r="E2805" i="6" s="1"/>
  <c r="F2805" i="6" s="1"/>
  <c r="C2806" i="6"/>
  <c r="E2806" i="6" s="1"/>
  <c r="F2806" i="6" s="1"/>
  <c r="C2807" i="6"/>
  <c r="E2807" i="6" s="1"/>
  <c r="F2807" i="6" s="1"/>
  <c r="C2808" i="6"/>
  <c r="E2808" i="6" s="1"/>
  <c r="F2808" i="6" s="1"/>
  <c r="C2809" i="6"/>
  <c r="E2809" i="6" s="1"/>
  <c r="F2809" i="6" s="1"/>
  <c r="C2810" i="6"/>
  <c r="E2810" i="6" s="1"/>
  <c r="F2810" i="6" s="1"/>
  <c r="C2811" i="6"/>
  <c r="E2811" i="6" s="1"/>
  <c r="F2811" i="6" s="1"/>
  <c r="C2812" i="6"/>
  <c r="E2812" i="6" s="1"/>
  <c r="F2812" i="6" s="1"/>
  <c r="C2813" i="6"/>
  <c r="E2813" i="6" s="1"/>
  <c r="F2813" i="6" s="1"/>
  <c r="C2814" i="6"/>
  <c r="E2814" i="6" s="1"/>
  <c r="F2814" i="6" s="1"/>
  <c r="C2815" i="6"/>
  <c r="E2815" i="6" s="1"/>
  <c r="F2815" i="6" s="1"/>
  <c r="C2816" i="6"/>
  <c r="E2816" i="6" s="1"/>
  <c r="F2816" i="6" s="1"/>
  <c r="C2817" i="6"/>
  <c r="E2817" i="6" s="1"/>
  <c r="F2817" i="6" s="1"/>
  <c r="C2818" i="6"/>
  <c r="E2818" i="6" s="1"/>
  <c r="F2818" i="6" s="1"/>
  <c r="C2819" i="6"/>
  <c r="E2819" i="6" s="1"/>
  <c r="F2819" i="6" s="1"/>
  <c r="C2820" i="6"/>
  <c r="E2820" i="6" s="1"/>
  <c r="F2820" i="6" s="1"/>
  <c r="C2821" i="6"/>
  <c r="E2821" i="6" s="1"/>
  <c r="F2821" i="6" s="1"/>
  <c r="C2822" i="6"/>
  <c r="E2822" i="6" s="1"/>
  <c r="F2822" i="6" s="1"/>
  <c r="C2823" i="6"/>
  <c r="E2823" i="6" s="1"/>
  <c r="F2823" i="6" s="1"/>
  <c r="C2824" i="6"/>
  <c r="E2824" i="6" s="1"/>
  <c r="F2824" i="6" s="1"/>
  <c r="C2825" i="6"/>
  <c r="E2825" i="6" s="1"/>
  <c r="F2825" i="6" s="1"/>
  <c r="C2826" i="6"/>
  <c r="E2826" i="6" s="1"/>
  <c r="F2826" i="6" s="1"/>
  <c r="C2827" i="6"/>
  <c r="E2827" i="6" s="1"/>
  <c r="F2827" i="6" s="1"/>
  <c r="C2828" i="6"/>
  <c r="E2828" i="6" s="1"/>
  <c r="F2828" i="6" s="1"/>
  <c r="C2829" i="6"/>
  <c r="E2829" i="6" s="1"/>
  <c r="F2829" i="6" s="1"/>
  <c r="C2830" i="6"/>
  <c r="E2830" i="6" s="1"/>
  <c r="F2830" i="6" s="1"/>
  <c r="C2831" i="6"/>
  <c r="E2831" i="6" s="1"/>
  <c r="F2831" i="6" s="1"/>
  <c r="C2832" i="6"/>
  <c r="E2832" i="6" s="1"/>
  <c r="F2832" i="6" s="1"/>
  <c r="C2833" i="6"/>
  <c r="E2833" i="6" s="1"/>
  <c r="F2833" i="6" s="1"/>
  <c r="C2834" i="6"/>
  <c r="E2834" i="6" s="1"/>
  <c r="F2834" i="6" s="1"/>
  <c r="C2835" i="6"/>
  <c r="E2835" i="6" s="1"/>
  <c r="F2835" i="6" s="1"/>
  <c r="C2836" i="6"/>
  <c r="E2836" i="6" s="1"/>
  <c r="F2836" i="6" s="1"/>
  <c r="C2837" i="6"/>
  <c r="E2837" i="6" s="1"/>
  <c r="F2837" i="6" s="1"/>
  <c r="C2838" i="6"/>
  <c r="E2838" i="6" s="1"/>
  <c r="F2838" i="6" s="1"/>
  <c r="C2839" i="6"/>
  <c r="E2839" i="6" s="1"/>
  <c r="F2839" i="6" s="1"/>
  <c r="C2840" i="6"/>
  <c r="E2840" i="6" s="1"/>
  <c r="F2840" i="6" s="1"/>
  <c r="C2841" i="6"/>
  <c r="E2841" i="6" s="1"/>
  <c r="F2841" i="6" s="1"/>
  <c r="C2842" i="6"/>
  <c r="E2842" i="6" s="1"/>
  <c r="F2842" i="6" s="1"/>
  <c r="C2843" i="6"/>
  <c r="E2843" i="6" s="1"/>
  <c r="F2843" i="6" s="1"/>
  <c r="C2844" i="6"/>
  <c r="E2844" i="6" s="1"/>
  <c r="F2844" i="6" s="1"/>
  <c r="C2845" i="6"/>
  <c r="E2845" i="6" s="1"/>
  <c r="F2845" i="6" s="1"/>
  <c r="C2846" i="6"/>
  <c r="E2846" i="6" s="1"/>
  <c r="F2846" i="6" s="1"/>
  <c r="C2847" i="6"/>
  <c r="E2847" i="6" s="1"/>
  <c r="F2847" i="6" s="1"/>
  <c r="C2848" i="6"/>
  <c r="E2848" i="6" s="1"/>
  <c r="F2848" i="6" s="1"/>
  <c r="C2849" i="6"/>
  <c r="E2849" i="6" s="1"/>
  <c r="F2849" i="6" s="1"/>
  <c r="C2850" i="6"/>
  <c r="E2850" i="6" s="1"/>
  <c r="F2850" i="6" s="1"/>
  <c r="C2851" i="6"/>
  <c r="E2851" i="6" s="1"/>
  <c r="F2851" i="6" s="1"/>
  <c r="C2852" i="6"/>
  <c r="E2852" i="6" s="1"/>
  <c r="F2852" i="6" s="1"/>
  <c r="C2853" i="6"/>
  <c r="E2853" i="6" s="1"/>
  <c r="F2853" i="6" s="1"/>
  <c r="C2854" i="6"/>
  <c r="E2854" i="6" s="1"/>
  <c r="F2854" i="6" s="1"/>
  <c r="C2855" i="6"/>
  <c r="E2855" i="6" s="1"/>
  <c r="F2855" i="6" s="1"/>
  <c r="C2856" i="6"/>
  <c r="E2856" i="6" s="1"/>
  <c r="F2856" i="6" s="1"/>
  <c r="C2857" i="6"/>
  <c r="E2857" i="6" s="1"/>
  <c r="F2857" i="6" s="1"/>
  <c r="C2858" i="6"/>
  <c r="E2858" i="6" s="1"/>
  <c r="F2858" i="6" s="1"/>
  <c r="C2859" i="6"/>
  <c r="E2859" i="6" s="1"/>
  <c r="F2859" i="6" s="1"/>
  <c r="C2860" i="6"/>
  <c r="E2860" i="6" s="1"/>
  <c r="F2860" i="6" s="1"/>
  <c r="C2861" i="6"/>
  <c r="E2861" i="6" s="1"/>
  <c r="F2861" i="6" s="1"/>
  <c r="C2862" i="6"/>
  <c r="E2862" i="6" s="1"/>
  <c r="F2862" i="6" s="1"/>
  <c r="C2863" i="6"/>
  <c r="E2863" i="6" s="1"/>
  <c r="F2863" i="6" s="1"/>
  <c r="C2864" i="6"/>
  <c r="E2864" i="6" s="1"/>
  <c r="F2864" i="6" s="1"/>
  <c r="C2865" i="6"/>
  <c r="E2865" i="6" s="1"/>
  <c r="F2865" i="6" s="1"/>
  <c r="C2866" i="6"/>
  <c r="E2866" i="6" s="1"/>
  <c r="F2866" i="6" s="1"/>
  <c r="C2867" i="6"/>
  <c r="E2867" i="6" s="1"/>
  <c r="F2867" i="6" s="1"/>
  <c r="C2868" i="6"/>
  <c r="E2868" i="6" s="1"/>
  <c r="F2868" i="6" s="1"/>
  <c r="C2869" i="6"/>
  <c r="E2869" i="6" s="1"/>
  <c r="F2869" i="6" s="1"/>
  <c r="C2870" i="6"/>
  <c r="E2870" i="6" s="1"/>
  <c r="F2870" i="6" s="1"/>
  <c r="C2871" i="6"/>
  <c r="E2871" i="6" s="1"/>
  <c r="F2871" i="6" s="1"/>
  <c r="C2872" i="6"/>
  <c r="E2872" i="6" s="1"/>
  <c r="F2872" i="6" s="1"/>
  <c r="C2873" i="6"/>
  <c r="E2873" i="6" s="1"/>
  <c r="F2873" i="6" s="1"/>
  <c r="C2874" i="6"/>
  <c r="E2874" i="6" s="1"/>
  <c r="F2874" i="6" s="1"/>
  <c r="C2875" i="6"/>
  <c r="E2875" i="6" s="1"/>
  <c r="F2875" i="6" s="1"/>
  <c r="C2876" i="6"/>
  <c r="E2876" i="6" s="1"/>
  <c r="F2876" i="6" s="1"/>
  <c r="C2877" i="6"/>
  <c r="E2877" i="6" s="1"/>
  <c r="F2877" i="6" s="1"/>
  <c r="C2878" i="6"/>
  <c r="E2878" i="6" s="1"/>
  <c r="F2878" i="6" s="1"/>
  <c r="C2879" i="6"/>
  <c r="E2879" i="6" s="1"/>
  <c r="F2879" i="6" s="1"/>
  <c r="C2880" i="6"/>
  <c r="E2880" i="6" s="1"/>
  <c r="F2880" i="6" s="1"/>
  <c r="C2881" i="6"/>
  <c r="E2881" i="6" s="1"/>
  <c r="F2881" i="6" s="1"/>
  <c r="C2882" i="6"/>
  <c r="E2882" i="6" s="1"/>
  <c r="F2882" i="6" s="1"/>
  <c r="C2883" i="6"/>
  <c r="E2883" i="6" s="1"/>
  <c r="F2883" i="6" s="1"/>
  <c r="C2884" i="6"/>
  <c r="E2884" i="6" s="1"/>
  <c r="F2884" i="6" s="1"/>
  <c r="C2885" i="6"/>
  <c r="E2885" i="6" s="1"/>
  <c r="F2885" i="6" s="1"/>
  <c r="C2886" i="6"/>
  <c r="E2886" i="6" s="1"/>
  <c r="F2886" i="6" s="1"/>
  <c r="C2887" i="6"/>
  <c r="E2887" i="6" s="1"/>
  <c r="F2887" i="6" s="1"/>
  <c r="C2888" i="6"/>
  <c r="E2888" i="6" s="1"/>
  <c r="F2888" i="6" s="1"/>
  <c r="C2889" i="6"/>
  <c r="E2889" i="6" s="1"/>
  <c r="F2889" i="6" s="1"/>
  <c r="C2890" i="6"/>
  <c r="E2890" i="6" s="1"/>
  <c r="F2890" i="6" s="1"/>
  <c r="C2891" i="6"/>
  <c r="E2891" i="6" s="1"/>
  <c r="F2891" i="6" s="1"/>
  <c r="C2892" i="6"/>
  <c r="E2892" i="6" s="1"/>
  <c r="F2892" i="6" s="1"/>
  <c r="C2893" i="6"/>
  <c r="E2893" i="6" s="1"/>
  <c r="F2893" i="6" s="1"/>
  <c r="C2894" i="6"/>
  <c r="E2894" i="6" s="1"/>
  <c r="F2894" i="6" s="1"/>
  <c r="C2895" i="6"/>
  <c r="E2895" i="6" s="1"/>
  <c r="F2895" i="6" s="1"/>
  <c r="C2896" i="6"/>
  <c r="E2896" i="6" s="1"/>
  <c r="F2896" i="6" s="1"/>
  <c r="C2897" i="6"/>
  <c r="E2897" i="6" s="1"/>
  <c r="F2897" i="6" s="1"/>
  <c r="C2898" i="6"/>
  <c r="E2898" i="6" s="1"/>
  <c r="F2898" i="6" s="1"/>
  <c r="C2899" i="6"/>
  <c r="E2899" i="6" s="1"/>
  <c r="F2899" i="6" s="1"/>
  <c r="C2900" i="6"/>
  <c r="E2900" i="6" s="1"/>
  <c r="F2900" i="6" s="1"/>
  <c r="C2901" i="6"/>
  <c r="E2901" i="6" s="1"/>
  <c r="F2901" i="6" s="1"/>
  <c r="C2902" i="6"/>
  <c r="E2902" i="6" s="1"/>
  <c r="F2902" i="6" s="1"/>
  <c r="C2903" i="6"/>
  <c r="E2903" i="6" s="1"/>
  <c r="F2903" i="6" s="1"/>
  <c r="C2904" i="6"/>
  <c r="E2904" i="6" s="1"/>
  <c r="F2904" i="6" s="1"/>
  <c r="C2905" i="6"/>
  <c r="E2905" i="6" s="1"/>
  <c r="F2905" i="6" s="1"/>
  <c r="C2906" i="6"/>
  <c r="E2906" i="6" s="1"/>
  <c r="F2906" i="6" s="1"/>
  <c r="C2907" i="6"/>
  <c r="E2907" i="6" s="1"/>
  <c r="F2907" i="6" s="1"/>
  <c r="C2908" i="6"/>
  <c r="E2908" i="6" s="1"/>
  <c r="F2908" i="6" s="1"/>
  <c r="C2909" i="6"/>
  <c r="E2909" i="6" s="1"/>
  <c r="F2909" i="6" s="1"/>
  <c r="C2910" i="6"/>
  <c r="E2910" i="6" s="1"/>
  <c r="F2910" i="6" s="1"/>
  <c r="C2911" i="6"/>
  <c r="E2911" i="6" s="1"/>
  <c r="F2911" i="6" s="1"/>
  <c r="C2912" i="6"/>
  <c r="E2912" i="6" s="1"/>
  <c r="F2912" i="6" s="1"/>
  <c r="C2913" i="6"/>
  <c r="E2913" i="6" s="1"/>
  <c r="F2913" i="6" s="1"/>
  <c r="C2914" i="6"/>
  <c r="E2914" i="6" s="1"/>
  <c r="F2914" i="6" s="1"/>
  <c r="C2915" i="6"/>
  <c r="E2915" i="6" s="1"/>
  <c r="F2915" i="6" s="1"/>
  <c r="C2916" i="6"/>
  <c r="E2916" i="6" s="1"/>
  <c r="F2916" i="6" s="1"/>
  <c r="C2917" i="6"/>
  <c r="E2917" i="6" s="1"/>
  <c r="F2917" i="6" s="1"/>
  <c r="C2918" i="6"/>
  <c r="E2918" i="6" s="1"/>
  <c r="F2918" i="6" s="1"/>
  <c r="C2919" i="6"/>
  <c r="E2919" i="6" s="1"/>
  <c r="F2919" i="6" s="1"/>
  <c r="C2920" i="6"/>
  <c r="E2920" i="6" s="1"/>
  <c r="F2920" i="6" s="1"/>
  <c r="C2921" i="6"/>
  <c r="E2921" i="6" s="1"/>
  <c r="F2921" i="6" s="1"/>
  <c r="C2922" i="6"/>
  <c r="E2922" i="6" s="1"/>
  <c r="F2922" i="6" s="1"/>
  <c r="C2923" i="6"/>
  <c r="E2923" i="6" s="1"/>
  <c r="F2923" i="6" s="1"/>
  <c r="C2924" i="6"/>
  <c r="E2924" i="6" s="1"/>
  <c r="F2924" i="6" s="1"/>
  <c r="C2925" i="6"/>
  <c r="E2925" i="6" s="1"/>
  <c r="F2925" i="6" s="1"/>
  <c r="C2926" i="6"/>
  <c r="E2926" i="6" s="1"/>
  <c r="F2926" i="6" s="1"/>
  <c r="C2927" i="6"/>
  <c r="E2927" i="6" s="1"/>
  <c r="F2927" i="6" s="1"/>
  <c r="C2928" i="6"/>
  <c r="E2928" i="6" s="1"/>
  <c r="F2928" i="6" s="1"/>
  <c r="C2929" i="6"/>
  <c r="E2929" i="6" s="1"/>
  <c r="F2929" i="6" s="1"/>
  <c r="C2930" i="6"/>
  <c r="E2930" i="6" s="1"/>
  <c r="F2930" i="6" s="1"/>
  <c r="C2931" i="6"/>
  <c r="E2931" i="6" s="1"/>
  <c r="F2931" i="6" s="1"/>
  <c r="C2932" i="6"/>
  <c r="E2932" i="6" s="1"/>
  <c r="F2932" i="6" s="1"/>
  <c r="C2933" i="6"/>
  <c r="E2933" i="6" s="1"/>
  <c r="F2933" i="6" s="1"/>
  <c r="C2934" i="6"/>
  <c r="E2934" i="6" s="1"/>
  <c r="F2934" i="6" s="1"/>
  <c r="C2935" i="6"/>
  <c r="E2935" i="6" s="1"/>
  <c r="F2935" i="6" s="1"/>
  <c r="C2936" i="6"/>
  <c r="E2936" i="6" s="1"/>
  <c r="F2936" i="6" s="1"/>
  <c r="C2937" i="6"/>
  <c r="E2937" i="6" s="1"/>
  <c r="F2937" i="6" s="1"/>
  <c r="C2938" i="6"/>
  <c r="E2938" i="6" s="1"/>
  <c r="F2938" i="6" s="1"/>
  <c r="C2939" i="6"/>
  <c r="E2939" i="6" s="1"/>
  <c r="F2939" i="6" s="1"/>
  <c r="C2940" i="6"/>
  <c r="E2940" i="6" s="1"/>
  <c r="F2940" i="6" s="1"/>
  <c r="C2941" i="6"/>
  <c r="E2941" i="6" s="1"/>
  <c r="F2941" i="6" s="1"/>
  <c r="C2942" i="6"/>
  <c r="E2942" i="6" s="1"/>
  <c r="F2942" i="6" s="1"/>
  <c r="C2943" i="6"/>
  <c r="E2943" i="6" s="1"/>
  <c r="F2943" i="6" s="1"/>
  <c r="C2944" i="6"/>
  <c r="E2944" i="6" s="1"/>
  <c r="F2944" i="6" s="1"/>
  <c r="C2945" i="6"/>
  <c r="E2945" i="6" s="1"/>
  <c r="F2945" i="6" s="1"/>
  <c r="C2946" i="6"/>
  <c r="E2946" i="6" s="1"/>
  <c r="F2946" i="6" s="1"/>
  <c r="C2947" i="6"/>
  <c r="E2947" i="6" s="1"/>
  <c r="F2947" i="6" s="1"/>
  <c r="C2948" i="6"/>
  <c r="E2948" i="6" s="1"/>
  <c r="F2948" i="6" s="1"/>
  <c r="C2949" i="6"/>
  <c r="E2949" i="6" s="1"/>
  <c r="F2949" i="6" s="1"/>
  <c r="C2950" i="6"/>
  <c r="E2950" i="6" s="1"/>
  <c r="F2950" i="6" s="1"/>
  <c r="C2951" i="6"/>
  <c r="E2951" i="6" s="1"/>
  <c r="F2951" i="6" s="1"/>
  <c r="C2952" i="6"/>
  <c r="E2952" i="6" s="1"/>
  <c r="F2952" i="6" s="1"/>
  <c r="C2953" i="6"/>
  <c r="E2953" i="6" s="1"/>
  <c r="F2953" i="6" s="1"/>
  <c r="C2954" i="6"/>
  <c r="E2954" i="6" s="1"/>
  <c r="F2954" i="6" s="1"/>
  <c r="C2955" i="6"/>
  <c r="E2955" i="6" s="1"/>
  <c r="F2955" i="6" s="1"/>
  <c r="C2956" i="6"/>
  <c r="E2956" i="6" s="1"/>
  <c r="F2956" i="6" s="1"/>
  <c r="C2957" i="6"/>
  <c r="E2957" i="6" s="1"/>
  <c r="F2957" i="6" s="1"/>
  <c r="C2958" i="6"/>
  <c r="E2958" i="6" s="1"/>
  <c r="F2958" i="6" s="1"/>
  <c r="C2959" i="6"/>
  <c r="E2959" i="6" s="1"/>
  <c r="F2959" i="6" s="1"/>
  <c r="C2960" i="6"/>
  <c r="E2960" i="6" s="1"/>
  <c r="F2960" i="6" s="1"/>
  <c r="C2961" i="6"/>
  <c r="E2961" i="6" s="1"/>
  <c r="F2961" i="6" s="1"/>
  <c r="C2962" i="6"/>
  <c r="E2962" i="6" s="1"/>
  <c r="F2962" i="6" s="1"/>
  <c r="C2963" i="6"/>
  <c r="E2963" i="6" s="1"/>
  <c r="F2963" i="6" s="1"/>
  <c r="C2964" i="6"/>
  <c r="E2964" i="6" s="1"/>
  <c r="F2964" i="6" s="1"/>
  <c r="C2965" i="6"/>
  <c r="E2965" i="6" s="1"/>
  <c r="F2965" i="6" s="1"/>
  <c r="C2966" i="6"/>
  <c r="E2966" i="6" s="1"/>
  <c r="F2966" i="6" s="1"/>
  <c r="C2967" i="6"/>
  <c r="E2967" i="6" s="1"/>
  <c r="F2967" i="6" s="1"/>
  <c r="C2968" i="6"/>
  <c r="E2968" i="6" s="1"/>
  <c r="F2968" i="6" s="1"/>
  <c r="C2969" i="6"/>
  <c r="E2969" i="6" s="1"/>
  <c r="F2969" i="6" s="1"/>
  <c r="C2970" i="6"/>
  <c r="E2970" i="6" s="1"/>
  <c r="F2970" i="6" s="1"/>
  <c r="C2971" i="6"/>
  <c r="E2971" i="6" s="1"/>
  <c r="F2971" i="6" s="1"/>
  <c r="C2972" i="6"/>
  <c r="E2972" i="6" s="1"/>
  <c r="F2972" i="6" s="1"/>
  <c r="C2973" i="6"/>
  <c r="E2973" i="6" s="1"/>
  <c r="F2973" i="6" s="1"/>
  <c r="C2974" i="6"/>
  <c r="E2974" i="6" s="1"/>
  <c r="F2974" i="6" s="1"/>
  <c r="C2975" i="6"/>
  <c r="E2975" i="6" s="1"/>
  <c r="F2975" i="6" s="1"/>
  <c r="C2976" i="6"/>
  <c r="E2976" i="6" s="1"/>
  <c r="F2976" i="6" s="1"/>
  <c r="C2977" i="6"/>
  <c r="E2977" i="6" s="1"/>
  <c r="F2977" i="6" s="1"/>
  <c r="C2978" i="6"/>
  <c r="E2978" i="6" s="1"/>
  <c r="F2978" i="6" s="1"/>
  <c r="C2979" i="6"/>
  <c r="E2979" i="6" s="1"/>
  <c r="F2979" i="6" s="1"/>
  <c r="C2980" i="6"/>
  <c r="E2980" i="6" s="1"/>
  <c r="F2980" i="6" s="1"/>
  <c r="C2981" i="6"/>
  <c r="E2981" i="6" s="1"/>
  <c r="F2981" i="6" s="1"/>
  <c r="C2982" i="6"/>
  <c r="E2982" i="6" s="1"/>
  <c r="F2982" i="6" s="1"/>
  <c r="C2983" i="6"/>
  <c r="E2983" i="6" s="1"/>
  <c r="F2983" i="6" s="1"/>
  <c r="C2984" i="6"/>
  <c r="E2984" i="6" s="1"/>
  <c r="F2984" i="6" s="1"/>
  <c r="C2985" i="6"/>
  <c r="E2985" i="6" s="1"/>
  <c r="F2985" i="6" s="1"/>
  <c r="C2986" i="6"/>
  <c r="E2986" i="6" s="1"/>
  <c r="F2986" i="6" s="1"/>
  <c r="C2987" i="6"/>
  <c r="E2987" i="6" s="1"/>
  <c r="F2987" i="6" s="1"/>
  <c r="C2988" i="6"/>
  <c r="E2988" i="6" s="1"/>
  <c r="F2988" i="6" s="1"/>
  <c r="C2989" i="6"/>
  <c r="E2989" i="6" s="1"/>
  <c r="F2989" i="6" s="1"/>
  <c r="C2990" i="6"/>
  <c r="E2990" i="6" s="1"/>
  <c r="F2990" i="6" s="1"/>
  <c r="C2991" i="6"/>
  <c r="E2991" i="6" s="1"/>
  <c r="F2991" i="6" s="1"/>
  <c r="C2992" i="6"/>
  <c r="E2992" i="6" s="1"/>
  <c r="F2992" i="6" s="1"/>
  <c r="C2993" i="6"/>
  <c r="E2993" i="6" s="1"/>
  <c r="F2993" i="6" s="1"/>
  <c r="C2994" i="6"/>
  <c r="E2994" i="6" s="1"/>
  <c r="F2994" i="6" s="1"/>
  <c r="C2995" i="6"/>
  <c r="E2995" i="6" s="1"/>
  <c r="F2995" i="6" s="1"/>
  <c r="C2996" i="6"/>
  <c r="E2996" i="6" s="1"/>
  <c r="F2996" i="6" s="1"/>
  <c r="C2997" i="6"/>
  <c r="E2997" i="6" s="1"/>
  <c r="F2997" i="6" s="1"/>
  <c r="C2998" i="6"/>
  <c r="E2998" i="6" s="1"/>
  <c r="F2998" i="6" s="1"/>
  <c r="C2999" i="6"/>
  <c r="E2999" i="6" s="1"/>
  <c r="F2999" i="6" s="1"/>
  <c r="C3000" i="6"/>
  <c r="E3000" i="6" s="1"/>
  <c r="F3000" i="6" s="1"/>
  <c r="C3001" i="6"/>
  <c r="E3001" i="6" s="1"/>
  <c r="F3001" i="6" s="1"/>
  <c r="C3002" i="6"/>
  <c r="E3002" i="6" s="1"/>
  <c r="F3002" i="6" s="1"/>
  <c r="C3003" i="6"/>
  <c r="E3003" i="6" s="1"/>
  <c r="F3003" i="6" s="1"/>
  <c r="C3004" i="6"/>
  <c r="E3004" i="6" s="1"/>
  <c r="F3004" i="6" s="1"/>
  <c r="C3005" i="6"/>
  <c r="E3005" i="6" s="1"/>
  <c r="F3005" i="6" s="1"/>
  <c r="C3006" i="6"/>
  <c r="E3006" i="6" s="1"/>
  <c r="F3006" i="6" s="1"/>
  <c r="C3007" i="6"/>
  <c r="E3007" i="6" s="1"/>
  <c r="F3007" i="6" s="1"/>
  <c r="C3008" i="6"/>
  <c r="E3008" i="6" s="1"/>
  <c r="F3008" i="6" s="1"/>
  <c r="C3009" i="6"/>
  <c r="E3009" i="6" s="1"/>
  <c r="F3009" i="6" s="1"/>
  <c r="C3010" i="6"/>
  <c r="E3010" i="6" s="1"/>
  <c r="F3010" i="6" s="1"/>
  <c r="C3011" i="6"/>
  <c r="E3011" i="6" s="1"/>
  <c r="F3011" i="6" s="1"/>
  <c r="C3012" i="6"/>
  <c r="E3012" i="6" s="1"/>
  <c r="F3012" i="6" s="1"/>
  <c r="C3013" i="6"/>
  <c r="E3013" i="6" s="1"/>
  <c r="F3013" i="6" s="1"/>
  <c r="C3014" i="6"/>
  <c r="E3014" i="6" s="1"/>
  <c r="F3014" i="6" s="1"/>
  <c r="C3015" i="6"/>
  <c r="E3015" i="6" s="1"/>
  <c r="F3015" i="6" s="1"/>
  <c r="C3016" i="6"/>
  <c r="E3016" i="6" s="1"/>
  <c r="F3016" i="6" s="1"/>
  <c r="C3017" i="6"/>
  <c r="E3017" i="6" s="1"/>
  <c r="F3017" i="6" s="1"/>
  <c r="C3018" i="6"/>
  <c r="E3018" i="6" s="1"/>
  <c r="F3018" i="6" s="1"/>
  <c r="C3019" i="6"/>
  <c r="E3019" i="6" s="1"/>
  <c r="F3019" i="6" s="1"/>
  <c r="C3020" i="6"/>
  <c r="E3020" i="6" s="1"/>
  <c r="F3020" i="6" s="1"/>
  <c r="C3021" i="6"/>
  <c r="E3021" i="6" s="1"/>
  <c r="F3021" i="6" s="1"/>
  <c r="C3022" i="6"/>
  <c r="E3022" i="6" s="1"/>
  <c r="F3022" i="6" s="1"/>
  <c r="C3023" i="6"/>
  <c r="E3023" i="6" s="1"/>
  <c r="F3023" i="6" s="1"/>
  <c r="C3024" i="6"/>
  <c r="E3024" i="6" s="1"/>
  <c r="F3024" i="6" s="1"/>
  <c r="C3025" i="6"/>
  <c r="E3025" i="6" s="1"/>
  <c r="F3025" i="6" s="1"/>
  <c r="C3026" i="6"/>
  <c r="E3026" i="6" s="1"/>
  <c r="F3026" i="6" s="1"/>
  <c r="C3027" i="6"/>
  <c r="E3027" i="6" s="1"/>
  <c r="F3027" i="6" s="1"/>
  <c r="C3028" i="6"/>
  <c r="E3028" i="6" s="1"/>
  <c r="F3028" i="6" s="1"/>
  <c r="C3029" i="6"/>
  <c r="E3029" i="6" s="1"/>
  <c r="F3029" i="6" s="1"/>
  <c r="C3030" i="6"/>
  <c r="E3030" i="6" s="1"/>
  <c r="F3030" i="6" s="1"/>
  <c r="C3031" i="6"/>
  <c r="E3031" i="6" s="1"/>
  <c r="F3031" i="6" s="1"/>
  <c r="C3032" i="6"/>
  <c r="E3032" i="6" s="1"/>
  <c r="F3032" i="6" s="1"/>
  <c r="C3033" i="6"/>
  <c r="E3033" i="6" s="1"/>
  <c r="F3033" i="6" s="1"/>
  <c r="C3034" i="6"/>
  <c r="E3034" i="6" s="1"/>
  <c r="F3034" i="6" s="1"/>
  <c r="C3035" i="6"/>
  <c r="E3035" i="6" s="1"/>
  <c r="F3035" i="6" s="1"/>
  <c r="C3036" i="6"/>
  <c r="E3036" i="6" s="1"/>
  <c r="F3036" i="6" s="1"/>
  <c r="C3037" i="6"/>
  <c r="E3037" i="6" s="1"/>
  <c r="F3037" i="6" s="1"/>
  <c r="C3038" i="6"/>
  <c r="E3038" i="6" s="1"/>
  <c r="F3038" i="6" s="1"/>
  <c r="C3039" i="6"/>
  <c r="E3039" i="6" s="1"/>
  <c r="F3039" i="6" s="1"/>
  <c r="C3040" i="6"/>
  <c r="E3040" i="6" s="1"/>
  <c r="F3040" i="6" s="1"/>
  <c r="C3041" i="6"/>
  <c r="E3041" i="6" s="1"/>
  <c r="F3041" i="6" s="1"/>
  <c r="C3042" i="6"/>
  <c r="E3042" i="6" s="1"/>
  <c r="F3042" i="6" s="1"/>
  <c r="C3043" i="6"/>
  <c r="E3043" i="6" s="1"/>
  <c r="F3043" i="6" s="1"/>
  <c r="C3044" i="6"/>
  <c r="E3044" i="6" s="1"/>
  <c r="F3044" i="6" s="1"/>
  <c r="C3045" i="6"/>
  <c r="E3045" i="6" s="1"/>
  <c r="F3045" i="6" s="1"/>
  <c r="C3046" i="6"/>
  <c r="E3046" i="6" s="1"/>
  <c r="F3046" i="6" s="1"/>
  <c r="C3047" i="6"/>
  <c r="E3047" i="6" s="1"/>
  <c r="F3047" i="6" s="1"/>
  <c r="C3048" i="6"/>
  <c r="E3048" i="6" s="1"/>
  <c r="F3048" i="6" s="1"/>
  <c r="C3049" i="6"/>
  <c r="E3049" i="6" s="1"/>
  <c r="F3049" i="6" s="1"/>
  <c r="C3050" i="6"/>
  <c r="E3050" i="6" s="1"/>
  <c r="F3050" i="6" s="1"/>
  <c r="C3051" i="6"/>
  <c r="E3051" i="6" s="1"/>
  <c r="F3051" i="6" s="1"/>
  <c r="C3052" i="6"/>
  <c r="E3052" i="6" s="1"/>
  <c r="F3052" i="6" s="1"/>
  <c r="C3053" i="6"/>
  <c r="E3053" i="6" s="1"/>
  <c r="F3053" i="6" s="1"/>
  <c r="C3054" i="6"/>
  <c r="E3054" i="6" s="1"/>
  <c r="F3054" i="6" s="1"/>
  <c r="C3055" i="6"/>
  <c r="E3055" i="6" s="1"/>
  <c r="F3055" i="6" s="1"/>
  <c r="C3056" i="6"/>
  <c r="E3056" i="6" s="1"/>
  <c r="F3056" i="6" s="1"/>
  <c r="C3057" i="6"/>
  <c r="E3057" i="6" s="1"/>
  <c r="F3057" i="6" s="1"/>
  <c r="C3058" i="6"/>
  <c r="E3058" i="6" s="1"/>
  <c r="F3058" i="6" s="1"/>
  <c r="C3059" i="6"/>
  <c r="E3059" i="6" s="1"/>
  <c r="F3059" i="6" s="1"/>
  <c r="C3060" i="6"/>
  <c r="E3060" i="6" s="1"/>
  <c r="F3060" i="6" s="1"/>
  <c r="C3061" i="6"/>
  <c r="E3061" i="6" s="1"/>
  <c r="F3061" i="6" s="1"/>
  <c r="C3062" i="6"/>
  <c r="E3062" i="6" s="1"/>
  <c r="F3062" i="6" s="1"/>
  <c r="C3063" i="6"/>
  <c r="E3063" i="6" s="1"/>
  <c r="F3063" i="6" s="1"/>
  <c r="C3064" i="6"/>
  <c r="E3064" i="6" s="1"/>
  <c r="F3064" i="6" s="1"/>
  <c r="C3065" i="6"/>
  <c r="E3065" i="6" s="1"/>
  <c r="F3065" i="6" s="1"/>
  <c r="C3066" i="6"/>
  <c r="E3066" i="6" s="1"/>
  <c r="F3066" i="6" s="1"/>
  <c r="C3067" i="6"/>
  <c r="E3067" i="6" s="1"/>
  <c r="F3067" i="6" s="1"/>
  <c r="C3068" i="6"/>
  <c r="E3068" i="6" s="1"/>
  <c r="F3068" i="6" s="1"/>
  <c r="C3069" i="6"/>
  <c r="E3069" i="6" s="1"/>
  <c r="F3069" i="6" s="1"/>
  <c r="C3070" i="6"/>
  <c r="E3070" i="6" s="1"/>
  <c r="F3070" i="6" s="1"/>
  <c r="C3071" i="6"/>
  <c r="E3071" i="6" s="1"/>
  <c r="F3071" i="6" s="1"/>
  <c r="C3072" i="6"/>
  <c r="E3072" i="6" s="1"/>
  <c r="F3072" i="6" s="1"/>
  <c r="C3073" i="6"/>
  <c r="E3073" i="6" s="1"/>
  <c r="F3073" i="6" s="1"/>
  <c r="C3074" i="6"/>
  <c r="E3074" i="6" s="1"/>
  <c r="F3074" i="6" s="1"/>
  <c r="C3075" i="6"/>
  <c r="E3075" i="6" s="1"/>
  <c r="F3075" i="6" s="1"/>
  <c r="C3076" i="6"/>
  <c r="E3076" i="6" s="1"/>
  <c r="F3076" i="6" s="1"/>
  <c r="C3077" i="6"/>
  <c r="E3077" i="6" s="1"/>
  <c r="F3077" i="6" s="1"/>
  <c r="C3078" i="6"/>
  <c r="E3078" i="6" s="1"/>
  <c r="F3078" i="6" s="1"/>
  <c r="C3079" i="6"/>
  <c r="E3079" i="6" s="1"/>
  <c r="F3079" i="6" s="1"/>
  <c r="C3080" i="6"/>
  <c r="E3080" i="6" s="1"/>
  <c r="F3080" i="6" s="1"/>
  <c r="C3081" i="6"/>
  <c r="E3081" i="6" s="1"/>
  <c r="F3081" i="6" s="1"/>
  <c r="C3082" i="6"/>
  <c r="E3082" i="6" s="1"/>
  <c r="F3082" i="6" s="1"/>
  <c r="C3083" i="6"/>
  <c r="E3083" i="6" s="1"/>
  <c r="F3083" i="6" s="1"/>
  <c r="C3084" i="6"/>
  <c r="E3084" i="6" s="1"/>
  <c r="F3084" i="6" s="1"/>
  <c r="C3085" i="6"/>
  <c r="E3085" i="6" s="1"/>
  <c r="F3085" i="6" s="1"/>
  <c r="C3086" i="6"/>
  <c r="E3086" i="6" s="1"/>
  <c r="F3086" i="6" s="1"/>
  <c r="C3087" i="6"/>
  <c r="E3087" i="6" s="1"/>
  <c r="F3087" i="6" s="1"/>
  <c r="C3088" i="6"/>
  <c r="E3088" i="6" s="1"/>
  <c r="F3088" i="6" s="1"/>
  <c r="C3089" i="6"/>
  <c r="E3089" i="6" s="1"/>
  <c r="F3089" i="6" s="1"/>
  <c r="C3090" i="6"/>
  <c r="E3090" i="6" s="1"/>
  <c r="F3090" i="6" s="1"/>
  <c r="C3091" i="6"/>
  <c r="E3091" i="6" s="1"/>
  <c r="F3091" i="6" s="1"/>
  <c r="C3092" i="6"/>
  <c r="E3092" i="6" s="1"/>
  <c r="F3092" i="6" s="1"/>
  <c r="C3093" i="6"/>
  <c r="E3093" i="6" s="1"/>
  <c r="F3093" i="6" s="1"/>
  <c r="C3094" i="6"/>
  <c r="E3094" i="6" s="1"/>
  <c r="F3094" i="6" s="1"/>
  <c r="C3095" i="6"/>
  <c r="E3095" i="6" s="1"/>
  <c r="F3095" i="6" s="1"/>
  <c r="C3096" i="6"/>
  <c r="E3096" i="6" s="1"/>
  <c r="F3096" i="6" s="1"/>
  <c r="C3097" i="6"/>
  <c r="E3097" i="6" s="1"/>
  <c r="F3097" i="6" s="1"/>
  <c r="C3098" i="6"/>
  <c r="E3098" i="6" s="1"/>
  <c r="F3098" i="6" s="1"/>
  <c r="C3099" i="6"/>
  <c r="E3099" i="6" s="1"/>
  <c r="F3099" i="6" s="1"/>
  <c r="C3100" i="6"/>
  <c r="E3100" i="6" s="1"/>
  <c r="F3100" i="6" s="1"/>
  <c r="C3101" i="6"/>
  <c r="E3101" i="6" s="1"/>
  <c r="F3101" i="6" s="1"/>
  <c r="C3102" i="6"/>
  <c r="E3102" i="6" s="1"/>
  <c r="F3102" i="6" s="1"/>
  <c r="C3103" i="6"/>
  <c r="E3103" i="6" s="1"/>
  <c r="F3103" i="6" s="1"/>
  <c r="C3104" i="6"/>
  <c r="E3104" i="6" s="1"/>
  <c r="F3104" i="6" s="1"/>
  <c r="C3105" i="6"/>
  <c r="E3105" i="6" s="1"/>
  <c r="F3105" i="6" s="1"/>
  <c r="C3106" i="6"/>
  <c r="E3106" i="6" s="1"/>
  <c r="F3106" i="6" s="1"/>
  <c r="C3107" i="6"/>
  <c r="E3107" i="6" s="1"/>
  <c r="F3107" i="6" s="1"/>
  <c r="C3108" i="6"/>
  <c r="E3108" i="6" s="1"/>
  <c r="F3108" i="6" s="1"/>
  <c r="C3109" i="6"/>
  <c r="E3109" i="6" s="1"/>
  <c r="F3109" i="6" s="1"/>
  <c r="C3110" i="6"/>
  <c r="E3110" i="6" s="1"/>
  <c r="F3110" i="6" s="1"/>
  <c r="C3111" i="6"/>
  <c r="E3111" i="6" s="1"/>
  <c r="F3111" i="6" s="1"/>
  <c r="C3112" i="6"/>
  <c r="E3112" i="6" s="1"/>
  <c r="F3112" i="6" s="1"/>
  <c r="C3113" i="6"/>
  <c r="E3113" i="6" s="1"/>
  <c r="F3113" i="6" s="1"/>
  <c r="C3114" i="6"/>
  <c r="E3114" i="6" s="1"/>
  <c r="F3114" i="6" s="1"/>
  <c r="C3115" i="6"/>
  <c r="E3115" i="6" s="1"/>
  <c r="F3115" i="6" s="1"/>
  <c r="C3116" i="6"/>
  <c r="E3116" i="6" s="1"/>
  <c r="F3116" i="6" s="1"/>
  <c r="C3117" i="6"/>
  <c r="E3117" i="6" s="1"/>
  <c r="F3117" i="6" s="1"/>
  <c r="C3118" i="6"/>
  <c r="E3118" i="6" s="1"/>
  <c r="F3118" i="6" s="1"/>
  <c r="C3119" i="6"/>
  <c r="E3119" i="6" s="1"/>
  <c r="F3119" i="6" s="1"/>
  <c r="C3120" i="6"/>
  <c r="E3120" i="6" s="1"/>
  <c r="F3120" i="6" s="1"/>
  <c r="C3121" i="6"/>
  <c r="E3121" i="6" s="1"/>
  <c r="F3121" i="6" s="1"/>
  <c r="C3122" i="6"/>
  <c r="E3122" i="6" s="1"/>
  <c r="F3122" i="6" s="1"/>
  <c r="C3123" i="6"/>
  <c r="E3123" i="6" s="1"/>
  <c r="F3123" i="6" s="1"/>
  <c r="C3124" i="6"/>
  <c r="E3124" i="6" s="1"/>
  <c r="F3124" i="6" s="1"/>
  <c r="C3125" i="6"/>
  <c r="E3125" i="6" s="1"/>
  <c r="F3125" i="6" s="1"/>
  <c r="C3126" i="6"/>
  <c r="E3126" i="6" s="1"/>
  <c r="F3126" i="6" s="1"/>
  <c r="C3127" i="6"/>
  <c r="E3127" i="6" s="1"/>
  <c r="F3127" i="6" s="1"/>
  <c r="C3128" i="6"/>
  <c r="E3128" i="6" s="1"/>
  <c r="F3128" i="6" s="1"/>
  <c r="C3129" i="6"/>
  <c r="E3129" i="6" s="1"/>
  <c r="F3129" i="6" s="1"/>
  <c r="C3130" i="6"/>
  <c r="E3130" i="6" s="1"/>
  <c r="F3130" i="6" s="1"/>
  <c r="C3131" i="6"/>
  <c r="E3131" i="6" s="1"/>
  <c r="F3131" i="6" s="1"/>
  <c r="C3132" i="6"/>
  <c r="E3132" i="6" s="1"/>
  <c r="F3132" i="6" s="1"/>
  <c r="C3133" i="6"/>
  <c r="E3133" i="6" s="1"/>
  <c r="F3133" i="6" s="1"/>
  <c r="C3134" i="6"/>
  <c r="E3134" i="6" s="1"/>
  <c r="F3134" i="6" s="1"/>
  <c r="C3135" i="6"/>
  <c r="E3135" i="6" s="1"/>
  <c r="F3135" i="6" s="1"/>
  <c r="C3136" i="6"/>
  <c r="E3136" i="6" s="1"/>
  <c r="F3136" i="6" s="1"/>
  <c r="C3137" i="6"/>
  <c r="E3137" i="6" s="1"/>
  <c r="F3137" i="6" s="1"/>
  <c r="C3138" i="6"/>
  <c r="E3138" i="6" s="1"/>
  <c r="F3138" i="6" s="1"/>
  <c r="C3139" i="6"/>
  <c r="E3139" i="6" s="1"/>
  <c r="F3139" i="6" s="1"/>
  <c r="C3140" i="6"/>
  <c r="E3140" i="6" s="1"/>
  <c r="F3140" i="6" s="1"/>
  <c r="C3141" i="6"/>
  <c r="E3141" i="6" s="1"/>
  <c r="F3141" i="6" s="1"/>
  <c r="C3142" i="6"/>
  <c r="E3142" i="6" s="1"/>
  <c r="F3142" i="6" s="1"/>
  <c r="C3143" i="6"/>
  <c r="E3143" i="6" s="1"/>
  <c r="F3143" i="6" s="1"/>
  <c r="C3144" i="6"/>
  <c r="E3144" i="6" s="1"/>
  <c r="F3144" i="6" s="1"/>
  <c r="C3145" i="6"/>
  <c r="E3145" i="6" s="1"/>
  <c r="F3145" i="6" s="1"/>
  <c r="C3146" i="6"/>
  <c r="E3146" i="6" s="1"/>
  <c r="F3146" i="6" s="1"/>
  <c r="C3147" i="6"/>
  <c r="E3147" i="6" s="1"/>
  <c r="F3147" i="6" s="1"/>
  <c r="C3148" i="6"/>
  <c r="E3148" i="6" s="1"/>
  <c r="F3148" i="6" s="1"/>
  <c r="C3149" i="6"/>
  <c r="E3149" i="6" s="1"/>
  <c r="F3149" i="6" s="1"/>
  <c r="C3150" i="6"/>
  <c r="E3150" i="6" s="1"/>
  <c r="F3150" i="6" s="1"/>
  <c r="C3151" i="6"/>
  <c r="E3151" i="6" s="1"/>
  <c r="F3151" i="6" s="1"/>
  <c r="C3152" i="6"/>
  <c r="E3152" i="6" s="1"/>
  <c r="F3152" i="6" s="1"/>
  <c r="C3153" i="6"/>
  <c r="E3153" i="6" s="1"/>
  <c r="F3153" i="6" s="1"/>
  <c r="C3154" i="6"/>
  <c r="E3154" i="6" s="1"/>
  <c r="F3154" i="6" s="1"/>
  <c r="C3155" i="6"/>
  <c r="E3155" i="6" s="1"/>
  <c r="F3155" i="6" s="1"/>
  <c r="C3156" i="6"/>
  <c r="E3156" i="6" s="1"/>
  <c r="F3156" i="6" s="1"/>
  <c r="C3157" i="6"/>
  <c r="E3157" i="6" s="1"/>
  <c r="F3157" i="6" s="1"/>
  <c r="C3158" i="6"/>
  <c r="E3158" i="6" s="1"/>
  <c r="F3158" i="6" s="1"/>
  <c r="C3159" i="6"/>
  <c r="E3159" i="6" s="1"/>
  <c r="F3159" i="6" s="1"/>
  <c r="C3160" i="6"/>
  <c r="E3160" i="6" s="1"/>
  <c r="F3160" i="6" s="1"/>
  <c r="C3161" i="6"/>
  <c r="E3161" i="6" s="1"/>
  <c r="F3161" i="6" s="1"/>
  <c r="C3162" i="6"/>
  <c r="E3162" i="6" s="1"/>
  <c r="F3162" i="6" s="1"/>
  <c r="C3163" i="6"/>
  <c r="E3163" i="6" s="1"/>
  <c r="F3163" i="6" s="1"/>
  <c r="C3164" i="6"/>
  <c r="E3164" i="6" s="1"/>
  <c r="F3164" i="6" s="1"/>
  <c r="C3165" i="6"/>
  <c r="E3165" i="6" s="1"/>
  <c r="F3165" i="6" s="1"/>
  <c r="C3166" i="6"/>
  <c r="E3166" i="6" s="1"/>
  <c r="F3166" i="6" s="1"/>
  <c r="C3167" i="6"/>
  <c r="E3167" i="6" s="1"/>
  <c r="F3167" i="6" s="1"/>
  <c r="C3168" i="6"/>
  <c r="E3168" i="6" s="1"/>
  <c r="F3168" i="6" s="1"/>
  <c r="C3169" i="6"/>
  <c r="E3169" i="6" s="1"/>
  <c r="F3169" i="6" s="1"/>
  <c r="C3170" i="6"/>
  <c r="E3170" i="6" s="1"/>
  <c r="F3170" i="6" s="1"/>
  <c r="C3171" i="6"/>
  <c r="E3171" i="6" s="1"/>
  <c r="F3171" i="6" s="1"/>
  <c r="C3172" i="6"/>
  <c r="E3172" i="6" s="1"/>
  <c r="F3172" i="6" s="1"/>
  <c r="C3173" i="6"/>
  <c r="E3173" i="6" s="1"/>
  <c r="F3173" i="6" s="1"/>
  <c r="C3174" i="6"/>
  <c r="E3174" i="6" s="1"/>
  <c r="F3174" i="6" s="1"/>
  <c r="C3175" i="6"/>
  <c r="E3175" i="6" s="1"/>
  <c r="F3175" i="6" s="1"/>
  <c r="C3176" i="6"/>
  <c r="E3176" i="6" s="1"/>
  <c r="F3176" i="6" s="1"/>
  <c r="C3177" i="6"/>
  <c r="E3177" i="6" s="1"/>
  <c r="F3177" i="6" s="1"/>
  <c r="C3178" i="6"/>
  <c r="E3178" i="6" s="1"/>
  <c r="F3178" i="6" s="1"/>
  <c r="C3179" i="6"/>
  <c r="E3179" i="6" s="1"/>
  <c r="F3179" i="6" s="1"/>
  <c r="C3180" i="6"/>
  <c r="E3180" i="6" s="1"/>
  <c r="F3180" i="6" s="1"/>
  <c r="C3181" i="6"/>
  <c r="E3181" i="6" s="1"/>
  <c r="F3181" i="6" s="1"/>
  <c r="C3182" i="6"/>
  <c r="E3182" i="6" s="1"/>
  <c r="F3182" i="6" s="1"/>
  <c r="C3183" i="6"/>
  <c r="E3183" i="6" s="1"/>
  <c r="F3183" i="6" s="1"/>
  <c r="C3184" i="6"/>
  <c r="E3184" i="6" s="1"/>
  <c r="F3184" i="6" s="1"/>
  <c r="C3185" i="6"/>
  <c r="E3185" i="6" s="1"/>
  <c r="F3185" i="6" s="1"/>
  <c r="C3186" i="6"/>
  <c r="E3186" i="6" s="1"/>
  <c r="F3186" i="6" s="1"/>
  <c r="C3187" i="6"/>
  <c r="E3187" i="6" s="1"/>
  <c r="F3187" i="6" s="1"/>
  <c r="C3188" i="6"/>
  <c r="E3188" i="6" s="1"/>
  <c r="F3188" i="6" s="1"/>
  <c r="C3189" i="6"/>
  <c r="E3189" i="6" s="1"/>
  <c r="F3189" i="6" s="1"/>
  <c r="C3190" i="6"/>
  <c r="E3190" i="6" s="1"/>
  <c r="F3190" i="6" s="1"/>
  <c r="C3191" i="6"/>
  <c r="E3191" i="6" s="1"/>
  <c r="F3191" i="6" s="1"/>
  <c r="C3192" i="6"/>
  <c r="E3192" i="6" s="1"/>
  <c r="F3192" i="6" s="1"/>
  <c r="C3193" i="6"/>
  <c r="E3193" i="6" s="1"/>
  <c r="F3193" i="6" s="1"/>
  <c r="C3194" i="6"/>
  <c r="E3194" i="6" s="1"/>
  <c r="F3194" i="6" s="1"/>
  <c r="C3195" i="6"/>
  <c r="E3195" i="6" s="1"/>
  <c r="F3195" i="6" s="1"/>
  <c r="C3196" i="6"/>
  <c r="E3196" i="6" s="1"/>
  <c r="F3196" i="6" s="1"/>
  <c r="C3197" i="6"/>
  <c r="E3197" i="6" s="1"/>
  <c r="F3197" i="6" s="1"/>
  <c r="C3198" i="6"/>
  <c r="E3198" i="6" s="1"/>
  <c r="F3198" i="6" s="1"/>
  <c r="C3199" i="6"/>
  <c r="E3199" i="6" s="1"/>
  <c r="F3199" i="6" s="1"/>
  <c r="C3200" i="6"/>
  <c r="E3200" i="6" s="1"/>
  <c r="F3200" i="6" s="1"/>
  <c r="C3201" i="6"/>
  <c r="E3201" i="6" s="1"/>
  <c r="F3201" i="6" s="1"/>
  <c r="C3202" i="6"/>
  <c r="E3202" i="6" s="1"/>
  <c r="F3202" i="6" s="1"/>
  <c r="C3203" i="6"/>
  <c r="E3203" i="6" s="1"/>
  <c r="F3203" i="6" s="1"/>
  <c r="C3204" i="6"/>
  <c r="E3204" i="6" s="1"/>
  <c r="F3204" i="6" s="1"/>
  <c r="C3205" i="6"/>
  <c r="E3205" i="6" s="1"/>
  <c r="F3205" i="6" s="1"/>
  <c r="C3206" i="6"/>
  <c r="E3206" i="6" s="1"/>
  <c r="F3206" i="6" s="1"/>
  <c r="C3207" i="6"/>
  <c r="E3207" i="6" s="1"/>
  <c r="F3207" i="6" s="1"/>
  <c r="C3208" i="6"/>
  <c r="E3208" i="6" s="1"/>
  <c r="F3208" i="6" s="1"/>
  <c r="C3209" i="6"/>
  <c r="E3209" i="6" s="1"/>
  <c r="F3209" i="6" s="1"/>
  <c r="C3210" i="6"/>
  <c r="E3210" i="6" s="1"/>
  <c r="F3210" i="6" s="1"/>
  <c r="C3211" i="6"/>
  <c r="E3211" i="6" s="1"/>
  <c r="F3211" i="6" s="1"/>
  <c r="C3212" i="6"/>
  <c r="E3212" i="6" s="1"/>
  <c r="F3212" i="6" s="1"/>
  <c r="C3213" i="6"/>
  <c r="E3213" i="6" s="1"/>
  <c r="F3213" i="6" s="1"/>
  <c r="C3214" i="6"/>
  <c r="E3214" i="6" s="1"/>
  <c r="F3214" i="6" s="1"/>
  <c r="C3215" i="6"/>
  <c r="E3215" i="6" s="1"/>
  <c r="F3215" i="6" s="1"/>
  <c r="C3216" i="6"/>
  <c r="E3216" i="6" s="1"/>
  <c r="F3216" i="6" s="1"/>
  <c r="C3217" i="6"/>
  <c r="E3217" i="6" s="1"/>
  <c r="F3217" i="6" s="1"/>
  <c r="C3218" i="6"/>
  <c r="E3218" i="6" s="1"/>
  <c r="F3218" i="6" s="1"/>
  <c r="C3219" i="6"/>
  <c r="E3219" i="6" s="1"/>
  <c r="F3219" i="6" s="1"/>
  <c r="C3220" i="6"/>
  <c r="E3220" i="6" s="1"/>
  <c r="F3220" i="6" s="1"/>
  <c r="C3221" i="6"/>
  <c r="E3221" i="6" s="1"/>
  <c r="F3221" i="6" s="1"/>
  <c r="C3222" i="6"/>
  <c r="E3222" i="6" s="1"/>
  <c r="F3222" i="6" s="1"/>
  <c r="C3223" i="6"/>
  <c r="E3223" i="6" s="1"/>
  <c r="F3223" i="6" s="1"/>
  <c r="C3224" i="6"/>
  <c r="E3224" i="6" s="1"/>
  <c r="F3224" i="6" s="1"/>
  <c r="C3225" i="6"/>
  <c r="E3225" i="6" s="1"/>
  <c r="F3225" i="6" s="1"/>
  <c r="C3226" i="6"/>
  <c r="E3226" i="6" s="1"/>
  <c r="F3226" i="6" s="1"/>
  <c r="C3227" i="6"/>
  <c r="E3227" i="6" s="1"/>
  <c r="F3227" i="6" s="1"/>
  <c r="C3228" i="6"/>
  <c r="E3228" i="6" s="1"/>
  <c r="F3228" i="6" s="1"/>
  <c r="C3229" i="6"/>
  <c r="E3229" i="6" s="1"/>
  <c r="F3229" i="6" s="1"/>
  <c r="C3230" i="6"/>
  <c r="E3230" i="6" s="1"/>
  <c r="F3230" i="6" s="1"/>
  <c r="C3231" i="6"/>
  <c r="E3231" i="6" s="1"/>
  <c r="F3231" i="6" s="1"/>
  <c r="C3232" i="6"/>
  <c r="E3232" i="6" s="1"/>
  <c r="F3232" i="6" s="1"/>
  <c r="C3233" i="6"/>
  <c r="E3233" i="6" s="1"/>
  <c r="F3233" i="6" s="1"/>
  <c r="C3234" i="6"/>
  <c r="E3234" i="6" s="1"/>
  <c r="F3234" i="6" s="1"/>
  <c r="C3235" i="6"/>
  <c r="E3235" i="6" s="1"/>
  <c r="F3235" i="6" s="1"/>
  <c r="C3236" i="6"/>
  <c r="E3236" i="6" s="1"/>
  <c r="F3236" i="6" s="1"/>
  <c r="C3237" i="6"/>
  <c r="E3237" i="6" s="1"/>
  <c r="F3237" i="6" s="1"/>
  <c r="C3238" i="6"/>
  <c r="E3238" i="6" s="1"/>
  <c r="F3238" i="6" s="1"/>
  <c r="C3239" i="6"/>
  <c r="E3239" i="6" s="1"/>
  <c r="F3239" i="6" s="1"/>
  <c r="C3240" i="6"/>
  <c r="E3240" i="6" s="1"/>
  <c r="F3240" i="6" s="1"/>
  <c r="C3241" i="6"/>
  <c r="E3241" i="6" s="1"/>
  <c r="F3241" i="6" s="1"/>
  <c r="C3242" i="6"/>
  <c r="E3242" i="6" s="1"/>
  <c r="F3242" i="6" s="1"/>
  <c r="C3243" i="6"/>
  <c r="E3243" i="6" s="1"/>
  <c r="F3243" i="6" s="1"/>
  <c r="C3244" i="6"/>
  <c r="E3244" i="6" s="1"/>
  <c r="F3244" i="6" s="1"/>
  <c r="C3245" i="6"/>
  <c r="E3245" i="6" s="1"/>
  <c r="F3245" i="6" s="1"/>
  <c r="C3246" i="6"/>
  <c r="E3246" i="6" s="1"/>
  <c r="F3246" i="6" s="1"/>
  <c r="C3247" i="6"/>
  <c r="E3247" i="6" s="1"/>
  <c r="F3247" i="6" s="1"/>
  <c r="C3248" i="6"/>
  <c r="E3248" i="6" s="1"/>
  <c r="F3248" i="6" s="1"/>
  <c r="C3249" i="6"/>
  <c r="E3249" i="6" s="1"/>
  <c r="F3249" i="6" s="1"/>
  <c r="C3250" i="6"/>
  <c r="E3250" i="6" s="1"/>
  <c r="F3250" i="6" s="1"/>
  <c r="C3251" i="6"/>
  <c r="E3251" i="6" s="1"/>
  <c r="F3251" i="6" s="1"/>
  <c r="C3252" i="6"/>
  <c r="E3252" i="6" s="1"/>
  <c r="F3252" i="6" s="1"/>
  <c r="C3253" i="6"/>
  <c r="E3253" i="6" s="1"/>
  <c r="F3253" i="6" s="1"/>
  <c r="C3254" i="6"/>
  <c r="E3254" i="6" s="1"/>
  <c r="F3254" i="6" s="1"/>
  <c r="C3255" i="6"/>
  <c r="E3255" i="6" s="1"/>
  <c r="F3255" i="6" s="1"/>
  <c r="C3256" i="6"/>
  <c r="E3256" i="6" s="1"/>
  <c r="F3256" i="6" s="1"/>
  <c r="C3257" i="6"/>
  <c r="E3257" i="6" s="1"/>
  <c r="F3257" i="6" s="1"/>
  <c r="C3258" i="6"/>
  <c r="E3258" i="6" s="1"/>
  <c r="F3258" i="6" s="1"/>
  <c r="C3259" i="6"/>
  <c r="E3259" i="6" s="1"/>
  <c r="F3259" i="6" s="1"/>
  <c r="C3260" i="6"/>
  <c r="E3260" i="6" s="1"/>
  <c r="F3260" i="6" s="1"/>
  <c r="C3261" i="6"/>
  <c r="E3261" i="6" s="1"/>
  <c r="F3261" i="6" s="1"/>
  <c r="C3262" i="6"/>
  <c r="E3262" i="6" s="1"/>
  <c r="F3262" i="6" s="1"/>
  <c r="C3263" i="6"/>
  <c r="E3263" i="6" s="1"/>
  <c r="F3263" i="6" s="1"/>
  <c r="C3264" i="6"/>
  <c r="E3264" i="6" s="1"/>
  <c r="F3264" i="6" s="1"/>
  <c r="C3265" i="6"/>
  <c r="E3265" i="6" s="1"/>
  <c r="F3265" i="6" s="1"/>
  <c r="C3266" i="6"/>
  <c r="E3266" i="6" s="1"/>
  <c r="F3266" i="6" s="1"/>
  <c r="C3267" i="6"/>
  <c r="E3267" i="6" s="1"/>
  <c r="F3267" i="6" s="1"/>
  <c r="C3268" i="6"/>
  <c r="E3268" i="6" s="1"/>
  <c r="F3268" i="6" s="1"/>
  <c r="C3269" i="6"/>
  <c r="E3269" i="6" s="1"/>
  <c r="F3269" i="6" s="1"/>
  <c r="C3270" i="6"/>
  <c r="E3270" i="6" s="1"/>
  <c r="F3270" i="6" s="1"/>
  <c r="C3271" i="6"/>
  <c r="E3271" i="6" s="1"/>
  <c r="F3271" i="6" s="1"/>
  <c r="C3272" i="6"/>
  <c r="E3272" i="6" s="1"/>
  <c r="F3272" i="6" s="1"/>
  <c r="C3273" i="6"/>
  <c r="E3273" i="6" s="1"/>
  <c r="F3273" i="6" s="1"/>
  <c r="C3274" i="6"/>
  <c r="E3274" i="6" s="1"/>
  <c r="F3274" i="6" s="1"/>
  <c r="C3275" i="6"/>
  <c r="E3275" i="6" s="1"/>
  <c r="F3275" i="6" s="1"/>
  <c r="C3276" i="6"/>
  <c r="E3276" i="6" s="1"/>
  <c r="F3276" i="6" s="1"/>
  <c r="C3277" i="6"/>
  <c r="E3277" i="6" s="1"/>
  <c r="F3277" i="6" s="1"/>
  <c r="C3278" i="6"/>
  <c r="E3278" i="6" s="1"/>
  <c r="F3278" i="6" s="1"/>
  <c r="C3279" i="6"/>
  <c r="E3279" i="6" s="1"/>
  <c r="F3279" i="6" s="1"/>
  <c r="C3280" i="6"/>
  <c r="E3280" i="6" s="1"/>
  <c r="F3280" i="6" s="1"/>
  <c r="C3281" i="6"/>
  <c r="E3281" i="6" s="1"/>
  <c r="F3281" i="6" s="1"/>
  <c r="C3282" i="6"/>
  <c r="E3282" i="6" s="1"/>
  <c r="F3282" i="6" s="1"/>
  <c r="C3283" i="6"/>
  <c r="E3283" i="6" s="1"/>
  <c r="F3283" i="6" s="1"/>
  <c r="C3284" i="6"/>
  <c r="E3284" i="6" s="1"/>
  <c r="F3284" i="6" s="1"/>
  <c r="C3285" i="6"/>
  <c r="E3285" i="6" s="1"/>
  <c r="F3285" i="6" s="1"/>
  <c r="C3286" i="6"/>
  <c r="E3286" i="6" s="1"/>
  <c r="F3286" i="6" s="1"/>
  <c r="C3287" i="6"/>
  <c r="E3287" i="6" s="1"/>
  <c r="F3287" i="6" s="1"/>
  <c r="C3288" i="6"/>
  <c r="E3288" i="6" s="1"/>
  <c r="F3288" i="6" s="1"/>
  <c r="C3289" i="6"/>
  <c r="E3289" i="6" s="1"/>
  <c r="F3289" i="6" s="1"/>
  <c r="C3290" i="6"/>
  <c r="E3290" i="6" s="1"/>
  <c r="F3290" i="6" s="1"/>
  <c r="C3291" i="6"/>
  <c r="E3291" i="6" s="1"/>
  <c r="F3291" i="6" s="1"/>
  <c r="C3292" i="6"/>
  <c r="E3292" i="6" s="1"/>
  <c r="F3292" i="6" s="1"/>
  <c r="C3293" i="6"/>
  <c r="E3293" i="6" s="1"/>
  <c r="F3293" i="6" s="1"/>
  <c r="C3294" i="6"/>
  <c r="E3294" i="6" s="1"/>
  <c r="F3294" i="6" s="1"/>
  <c r="C3295" i="6"/>
  <c r="E3295" i="6" s="1"/>
  <c r="F3295" i="6" s="1"/>
  <c r="C3296" i="6"/>
  <c r="E3296" i="6" s="1"/>
  <c r="F3296" i="6" s="1"/>
  <c r="C3297" i="6"/>
  <c r="E3297" i="6" s="1"/>
  <c r="F3297" i="6" s="1"/>
  <c r="C3298" i="6"/>
  <c r="E3298" i="6" s="1"/>
  <c r="F3298" i="6" s="1"/>
  <c r="C3299" i="6"/>
  <c r="E3299" i="6" s="1"/>
  <c r="F3299" i="6" s="1"/>
  <c r="C3300" i="6"/>
  <c r="E3300" i="6" s="1"/>
  <c r="F3300" i="6" s="1"/>
  <c r="C3301" i="6"/>
  <c r="E3301" i="6" s="1"/>
  <c r="F3301" i="6" s="1"/>
  <c r="C3302" i="6"/>
  <c r="E3302" i="6" s="1"/>
  <c r="F3302" i="6" s="1"/>
  <c r="C3303" i="6"/>
  <c r="E3303" i="6" s="1"/>
  <c r="F3303" i="6" s="1"/>
  <c r="C3304" i="6"/>
  <c r="E3304" i="6" s="1"/>
  <c r="F3304" i="6" s="1"/>
  <c r="C3305" i="6"/>
  <c r="E3305" i="6" s="1"/>
  <c r="F3305" i="6" s="1"/>
  <c r="C3306" i="6"/>
  <c r="E3306" i="6" s="1"/>
  <c r="F3306" i="6" s="1"/>
  <c r="C3307" i="6"/>
  <c r="E3307" i="6" s="1"/>
  <c r="F3307" i="6" s="1"/>
  <c r="C3308" i="6"/>
  <c r="E3308" i="6" s="1"/>
  <c r="F3308" i="6" s="1"/>
  <c r="C3309" i="6"/>
  <c r="E3309" i="6" s="1"/>
  <c r="F3309" i="6" s="1"/>
  <c r="C3310" i="6"/>
  <c r="E3310" i="6" s="1"/>
  <c r="F3310" i="6" s="1"/>
  <c r="C3311" i="6"/>
  <c r="E3311" i="6" s="1"/>
  <c r="F3311" i="6" s="1"/>
  <c r="C3312" i="6"/>
  <c r="E3312" i="6" s="1"/>
  <c r="F3312" i="6" s="1"/>
  <c r="C3313" i="6"/>
  <c r="E3313" i="6" s="1"/>
  <c r="F3313" i="6" s="1"/>
  <c r="C3314" i="6"/>
  <c r="E3314" i="6" s="1"/>
  <c r="F3314" i="6" s="1"/>
  <c r="C3315" i="6"/>
  <c r="E3315" i="6" s="1"/>
  <c r="F3315" i="6" s="1"/>
  <c r="C3316" i="6"/>
  <c r="E3316" i="6" s="1"/>
  <c r="F3316" i="6" s="1"/>
  <c r="C3317" i="6"/>
  <c r="E3317" i="6" s="1"/>
  <c r="F3317" i="6" s="1"/>
  <c r="C3318" i="6"/>
  <c r="E3318" i="6" s="1"/>
  <c r="F3318" i="6" s="1"/>
  <c r="C3319" i="6"/>
  <c r="E3319" i="6" s="1"/>
  <c r="F3319" i="6" s="1"/>
  <c r="C3320" i="6"/>
  <c r="E3320" i="6" s="1"/>
  <c r="F3320" i="6" s="1"/>
  <c r="C3321" i="6"/>
  <c r="E3321" i="6" s="1"/>
  <c r="F3321" i="6" s="1"/>
  <c r="C3322" i="6"/>
  <c r="E3322" i="6" s="1"/>
  <c r="F3322" i="6" s="1"/>
  <c r="C3323" i="6"/>
  <c r="E3323" i="6" s="1"/>
  <c r="F3323" i="6" s="1"/>
  <c r="C3324" i="6"/>
  <c r="E3324" i="6" s="1"/>
  <c r="F3324" i="6" s="1"/>
  <c r="C3325" i="6"/>
  <c r="E3325" i="6" s="1"/>
  <c r="F3325" i="6" s="1"/>
  <c r="C3326" i="6"/>
  <c r="E3326" i="6" s="1"/>
  <c r="F3326" i="6" s="1"/>
  <c r="C3327" i="6"/>
  <c r="E3327" i="6" s="1"/>
  <c r="F3327" i="6" s="1"/>
  <c r="C3328" i="6"/>
  <c r="E3328" i="6" s="1"/>
  <c r="F3328" i="6" s="1"/>
  <c r="C3329" i="6"/>
  <c r="E3329" i="6" s="1"/>
  <c r="F3329" i="6" s="1"/>
  <c r="C3330" i="6"/>
  <c r="E3330" i="6" s="1"/>
  <c r="F3330" i="6" s="1"/>
  <c r="C3331" i="6"/>
  <c r="E3331" i="6" s="1"/>
  <c r="F3331" i="6" s="1"/>
  <c r="C3332" i="6"/>
  <c r="E3332" i="6" s="1"/>
  <c r="F3332" i="6" s="1"/>
  <c r="C3333" i="6"/>
  <c r="E3333" i="6" s="1"/>
  <c r="F3333" i="6" s="1"/>
  <c r="C3334" i="6"/>
  <c r="E3334" i="6" s="1"/>
  <c r="F3334" i="6" s="1"/>
  <c r="C3335" i="6"/>
  <c r="E3335" i="6" s="1"/>
  <c r="F3335" i="6" s="1"/>
  <c r="C3336" i="6"/>
  <c r="E3336" i="6" s="1"/>
  <c r="F3336" i="6" s="1"/>
  <c r="C3337" i="6"/>
  <c r="E3337" i="6" s="1"/>
  <c r="F3337" i="6" s="1"/>
  <c r="C3338" i="6"/>
  <c r="E3338" i="6" s="1"/>
  <c r="F3338" i="6" s="1"/>
  <c r="C3339" i="6"/>
  <c r="E3339" i="6" s="1"/>
  <c r="F3339" i="6" s="1"/>
  <c r="C3340" i="6"/>
  <c r="E3340" i="6" s="1"/>
  <c r="F3340" i="6" s="1"/>
  <c r="C3341" i="6"/>
  <c r="E3341" i="6" s="1"/>
  <c r="F3341" i="6" s="1"/>
  <c r="C3342" i="6"/>
  <c r="E3342" i="6" s="1"/>
  <c r="F3342" i="6" s="1"/>
  <c r="C3343" i="6"/>
  <c r="E3343" i="6" s="1"/>
  <c r="F3343" i="6" s="1"/>
  <c r="C3344" i="6"/>
  <c r="E3344" i="6" s="1"/>
  <c r="F3344" i="6" s="1"/>
  <c r="C3345" i="6"/>
  <c r="E3345" i="6" s="1"/>
  <c r="F3345" i="6" s="1"/>
  <c r="C3346" i="6"/>
  <c r="E3346" i="6" s="1"/>
  <c r="F3346" i="6" s="1"/>
  <c r="C3347" i="6"/>
  <c r="E3347" i="6" s="1"/>
  <c r="F3347" i="6" s="1"/>
  <c r="C3348" i="6"/>
  <c r="E3348" i="6" s="1"/>
  <c r="F3348" i="6" s="1"/>
  <c r="C3349" i="6"/>
  <c r="E3349" i="6" s="1"/>
  <c r="F3349" i="6" s="1"/>
  <c r="C3350" i="6"/>
  <c r="E3350" i="6" s="1"/>
  <c r="F3350" i="6" s="1"/>
  <c r="C3351" i="6"/>
  <c r="E3351" i="6" s="1"/>
  <c r="F3351" i="6" s="1"/>
  <c r="C3352" i="6"/>
  <c r="E3352" i="6" s="1"/>
  <c r="F3352" i="6" s="1"/>
  <c r="C3353" i="6"/>
  <c r="E3353" i="6" s="1"/>
  <c r="F3353" i="6" s="1"/>
  <c r="C3354" i="6"/>
  <c r="E3354" i="6" s="1"/>
  <c r="F3354" i="6" s="1"/>
  <c r="C3355" i="6"/>
  <c r="E3355" i="6" s="1"/>
  <c r="F3355" i="6" s="1"/>
  <c r="C3356" i="6"/>
  <c r="E3356" i="6" s="1"/>
  <c r="F3356" i="6" s="1"/>
  <c r="C3357" i="6"/>
  <c r="E3357" i="6" s="1"/>
  <c r="F3357" i="6" s="1"/>
  <c r="C3358" i="6"/>
  <c r="E3358" i="6" s="1"/>
  <c r="F3358" i="6" s="1"/>
  <c r="C3359" i="6"/>
  <c r="E3359" i="6" s="1"/>
  <c r="F3359" i="6" s="1"/>
  <c r="C3360" i="6"/>
  <c r="E3360" i="6" s="1"/>
  <c r="F3360" i="6" s="1"/>
  <c r="C3361" i="6"/>
  <c r="E3361" i="6" s="1"/>
  <c r="F3361" i="6" s="1"/>
  <c r="C3362" i="6"/>
  <c r="E3362" i="6" s="1"/>
  <c r="F3362" i="6" s="1"/>
  <c r="C3363" i="6"/>
  <c r="E3363" i="6" s="1"/>
  <c r="F3363" i="6" s="1"/>
  <c r="C3364" i="6"/>
  <c r="E3364" i="6" s="1"/>
  <c r="F3364" i="6" s="1"/>
  <c r="C3365" i="6"/>
  <c r="E3365" i="6" s="1"/>
  <c r="F3365" i="6" s="1"/>
  <c r="C3366" i="6"/>
  <c r="E3366" i="6" s="1"/>
  <c r="F3366" i="6" s="1"/>
  <c r="C3367" i="6"/>
  <c r="E3367" i="6" s="1"/>
  <c r="F3367" i="6" s="1"/>
  <c r="C3368" i="6"/>
  <c r="E3368" i="6" s="1"/>
  <c r="F3368" i="6" s="1"/>
  <c r="C3369" i="6"/>
  <c r="E3369" i="6" s="1"/>
  <c r="F3369" i="6" s="1"/>
  <c r="C3370" i="6"/>
  <c r="E3370" i="6" s="1"/>
  <c r="F3370" i="6" s="1"/>
  <c r="C3371" i="6"/>
  <c r="E3371" i="6" s="1"/>
  <c r="F3371" i="6" s="1"/>
  <c r="C3372" i="6"/>
  <c r="E3372" i="6" s="1"/>
  <c r="F3372" i="6" s="1"/>
  <c r="C3373" i="6"/>
  <c r="E3373" i="6" s="1"/>
  <c r="F3373" i="6" s="1"/>
  <c r="C3374" i="6"/>
  <c r="E3374" i="6" s="1"/>
  <c r="F3374" i="6" s="1"/>
  <c r="C3375" i="6"/>
  <c r="E3375" i="6" s="1"/>
  <c r="F3375" i="6" s="1"/>
  <c r="C3376" i="6"/>
  <c r="E3376" i="6" s="1"/>
  <c r="F3376" i="6" s="1"/>
  <c r="C3377" i="6"/>
  <c r="E3377" i="6" s="1"/>
  <c r="F3377" i="6" s="1"/>
  <c r="C3378" i="6"/>
  <c r="E3378" i="6" s="1"/>
  <c r="F3378" i="6" s="1"/>
  <c r="C3379" i="6"/>
  <c r="E3379" i="6" s="1"/>
  <c r="F3379" i="6" s="1"/>
  <c r="C3380" i="6"/>
  <c r="E3380" i="6" s="1"/>
  <c r="F3380" i="6" s="1"/>
  <c r="C3381" i="6"/>
  <c r="E3381" i="6" s="1"/>
  <c r="F3381" i="6" s="1"/>
  <c r="C3382" i="6"/>
  <c r="E3382" i="6" s="1"/>
  <c r="F3382" i="6" s="1"/>
  <c r="C3383" i="6"/>
  <c r="E3383" i="6" s="1"/>
  <c r="F3383" i="6" s="1"/>
  <c r="C3384" i="6"/>
  <c r="E3384" i="6" s="1"/>
  <c r="F3384" i="6" s="1"/>
  <c r="C3385" i="6"/>
  <c r="E3385" i="6" s="1"/>
  <c r="F3385" i="6" s="1"/>
  <c r="C3386" i="6"/>
  <c r="E3386" i="6" s="1"/>
  <c r="F3386" i="6" s="1"/>
  <c r="C3387" i="6"/>
  <c r="E3387" i="6" s="1"/>
  <c r="F3387" i="6" s="1"/>
  <c r="C3388" i="6"/>
  <c r="E3388" i="6" s="1"/>
  <c r="F3388" i="6" s="1"/>
  <c r="C3389" i="6"/>
  <c r="E3389" i="6" s="1"/>
  <c r="F3389" i="6" s="1"/>
  <c r="C3390" i="6"/>
  <c r="E3390" i="6" s="1"/>
  <c r="F3390" i="6" s="1"/>
  <c r="C3391" i="6"/>
  <c r="E3391" i="6" s="1"/>
  <c r="F3391" i="6" s="1"/>
  <c r="C3392" i="6"/>
  <c r="E3392" i="6" s="1"/>
  <c r="F3392" i="6" s="1"/>
  <c r="C3393" i="6"/>
  <c r="E3393" i="6" s="1"/>
  <c r="F3393" i="6" s="1"/>
  <c r="C3394" i="6"/>
  <c r="E3394" i="6" s="1"/>
  <c r="F3394" i="6" s="1"/>
  <c r="C3395" i="6"/>
  <c r="E3395" i="6" s="1"/>
  <c r="F3395" i="6" s="1"/>
  <c r="C3396" i="6"/>
  <c r="E3396" i="6" s="1"/>
  <c r="F3396" i="6" s="1"/>
  <c r="C3397" i="6"/>
  <c r="E3397" i="6" s="1"/>
  <c r="F3397" i="6" s="1"/>
  <c r="C3398" i="6"/>
  <c r="E3398" i="6" s="1"/>
  <c r="F3398" i="6" s="1"/>
  <c r="C3399" i="6"/>
  <c r="E3399" i="6" s="1"/>
  <c r="F3399" i="6" s="1"/>
  <c r="C3400" i="6"/>
  <c r="E3400" i="6" s="1"/>
  <c r="F3400" i="6" s="1"/>
  <c r="C3401" i="6"/>
  <c r="E3401" i="6" s="1"/>
  <c r="F3401" i="6" s="1"/>
  <c r="C3402" i="6"/>
  <c r="E3402" i="6" s="1"/>
  <c r="F3402" i="6" s="1"/>
  <c r="C3403" i="6"/>
  <c r="E3403" i="6" s="1"/>
  <c r="F3403" i="6" s="1"/>
  <c r="C3404" i="6"/>
  <c r="E3404" i="6" s="1"/>
  <c r="F3404" i="6" s="1"/>
  <c r="C3405" i="6"/>
  <c r="E3405" i="6" s="1"/>
  <c r="F3405" i="6" s="1"/>
  <c r="C3406" i="6"/>
  <c r="E3406" i="6" s="1"/>
  <c r="F3406" i="6" s="1"/>
  <c r="C3407" i="6"/>
  <c r="E3407" i="6" s="1"/>
  <c r="F3407" i="6" s="1"/>
  <c r="C3408" i="6"/>
  <c r="E3408" i="6" s="1"/>
  <c r="F3408" i="6" s="1"/>
  <c r="C3409" i="6"/>
  <c r="E3409" i="6" s="1"/>
  <c r="F3409" i="6" s="1"/>
  <c r="C3410" i="6"/>
  <c r="E3410" i="6" s="1"/>
  <c r="F3410" i="6" s="1"/>
  <c r="C3411" i="6"/>
  <c r="E3411" i="6" s="1"/>
  <c r="F3411" i="6" s="1"/>
  <c r="C3412" i="6"/>
  <c r="E3412" i="6" s="1"/>
  <c r="F3412" i="6" s="1"/>
  <c r="C3413" i="6"/>
  <c r="E3413" i="6" s="1"/>
  <c r="F3413" i="6" s="1"/>
  <c r="C3414" i="6"/>
  <c r="E3414" i="6" s="1"/>
  <c r="F3414" i="6" s="1"/>
  <c r="C3415" i="6"/>
  <c r="E3415" i="6" s="1"/>
  <c r="F3415" i="6" s="1"/>
  <c r="C3416" i="6"/>
  <c r="E3416" i="6" s="1"/>
  <c r="F3416" i="6" s="1"/>
  <c r="C3417" i="6"/>
  <c r="E3417" i="6" s="1"/>
  <c r="F3417" i="6" s="1"/>
  <c r="C3418" i="6"/>
  <c r="E3418" i="6" s="1"/>
  <c r="F3418" i="6" s="1"/>
  <c r="C3419" i="6"/>
  <c r="E3419" i="6" s="1"/>
  <c r="F3419" i="6" s="1"/>
  <c r="C3420" i="6"/>
  <c r="E3420" i="6" s="1"/>
  <c r="F3420" i="6" s="1"/>
  <c r="C3421" i="6"/>
  <c r="E3421" i="6" s="1"/>
  <c r="F3421" i="6" s="1"/>
  <c r="C3422" i="6"/>
  <c r="E3422" i="6" s="1"/>
  <c r="F3422" i="6" s="1"/>
  <c r="C3423" i="6"/>
  <c r="E3423" i="6" s="1"/>
  <c r="F3423" i="6" s="1"/>
  <c r="C3424" i="6"/>
  <c r="E3424" i="6" s="1"/>
  <c r="F3424" i="6" s="1"/>
  <c r="C3425" i="6"/>
  <c r="E3425" i="6" s="1"/>
  <c r="F3425" i="6" s="1"/>
  <c r="C3426" i="6"/>
  <c r="E3426" i="6" s="1"/>
  <c r="F3426" i="6" s="1"/>
  <c r="C3427" i="6"/>
  <c r="E3427" i="6" s="1"/>
  <c r="F3427" i="6" s="1"/>
  <c r="C3428" i="6"/>
  <c r="E3428" i="6" s="1"/>
  <c r="F3428" i="6" s="1"/>
  <c r="C3429" i="6"/>
  <c r="E3429" i="6" s="1"/>
  <c r="F3429" i="6" s="1"/>
  <c r="C3430" i="6"/>
  <c r="E3430" i="6" s="1"/>
  <c r="F3430" i="6" s="1"/>
  <c r="C3431" i="6"/>
  <c r="E3431" i="6" s="1"/>
  <c r="F3431" i="6" s="1"/>
  <c r="C3432" i="6"/>
  <c r="E3432" i="6" s="1"/>
  <c r="F3432" i="6" s="1"/>
  <c r="C3433" i="6"/>
  <c r="E3433" i="6" s="1"/>
  <c r="F3433" i="6" s="1"/>
  <c r="C3434" i="6"/>
  <c r="E3434" i="6" s="1"/>
  <c r="F3434" i="6" s="1"/>
  <c r="C3435" i="6"/>
  <c r="E3435" i="6" s="1"/>
  <c r="F3435" i="6" s="1"/>
  <c r="C3436" i="6"/>
  <c r="E3436" i="6" s="1"/>
  <c r="F3436" i="6" s="1"/>
  <c r="C3437" i="6"/>
  <c r="E3437" i="6" s="1"/>
  <c r="F3437" i="6" s="1"/>
  <c r="C3438" i="6"/>
  <c r="E3438" i="6" s="1"/>
  <c r="F3438" i="6" s="1"/>
  <c r="C3439" i="6"/>
  <c r="E3439" i="6" s="1"/>
  <c r="F3439" i="6" s="1"/>
  <c r="C3440" i="6"/>
  <c r="E3440" i="6" s="1"/>
  <c r="F3440" i="6" s="1"/>
  <c r="C3441" i="6"/>
  <c r="E3441" i="6" s="1"/>
  <c r="F3441" i="6" s="1"/>
  <c r="C3442" i="6"/>
  <c r="E3442" i="6" s="1"/>
  <c r="F3442" i="6" s="1"/>
  <c r="C3443" i="6"/>
  <c r="E3443" i="6" s="1"/>
  <c r="F3443" i="6" s="1"/>
  <c r="C3444" i="6"/>
  <c r="E3444" i="6" s="1"/>
  <c r="F3444" i="6" s="1"/>
  <c r="C3445" i="6"/>
  <c r="E3445" i="6" s="1"/>
  <c r="F3445" i="6" s="1"/>
  <c r="C3446" i="6"/>
  <c r="E3446" i="6" s="1"/>
  <c r="F3446" i="6" s="1"/>
  <c r="C3447" i="6"/>
  <c r="E3447" i="6" s="1"/>
  <c r="F3447" i="6" s="1"/>
  <c r="C3448" i="6"/>
  <c r="E3448" i="6" s="1"/>
  <c r="F3448" i="6" s="1"/>
  <c r="C3449" i="6"/>
  <c r="E3449" i="6" s="1"/>
  <c r="F3449" i="6" s="1"/>
  <c r="C3450" i="6"/>
  <c r="E3450" i="6" s="1"/>
  <c r="F3450" i="6" s="1"/>
  <c r="C3451" i="6"/>
  <c r="E3451" i="6" s="1"/>
  <c r="F3451" i="6" s="1"/>
  <c r="C3452" i="6"/>
  <c r="E3452" i="6" s="1"/>
  <c r="F3452" i="6" s="1"/>
  <c r="C3453" i="6"/>
  <c r="E3453" i="6" s="1"/>
  <c r="F3453" i="6" s="1"/>
  <c r="C3454" i="6"/>
  <c r="E3454" i="6" s="1"/>
  <c r="F3454" i="6" s="1"/>
  <c r="C3455" i="6"/>
  <c r="E3455" i="6" s="1"/>
  <c r="F3455" i="6" s="1"/>
  <c r="C3456" i="6"/>
  <c r="E3456" i="6" s="1"/>
  <c r="F3456" i="6" s="1"/>
  <c r="C3457" i="6"/>
  <c r="E3457" i="6" s="1"/>
  <c r="F3457" i="6" s="1"/>
  <c r="C3458" i="6"/>
  <c r="E3458" i="6" s="1"/>
  <c r="F3458" i="6" s="1"/>
  <c r="C3459" i="6"/>
  <c r="E3459" i="6" s="1"/>
  <c r="F3459" i="6" s="1"/>
  <c r="C3460" i="6"/>
  <c r="E3460" i="6" s="1"/>
  <c r="F3460" i="6" s="1"/>
  <c r="C3461" i="6"/>
  <c r="E3461" i="6" s="1"/>
  <c r="F3461" i="6" s="1"/>
  <c r="C3462" i="6"/>
  <c r="E3462" i="6" s="1"/>
  <c r="F3462" i="6" s="1"/>
  <c r="C3463" i="6"/>
  <c r="E3463" i="6" s="1"/>
  <c r="F3463" i="6" s="1"/>
  <c r="C3464" i="6"/>
  <c r="E3464" i="6" s="1"/>
  <c r="F3464" i="6" s="1"/>
  <c r="C3465" i="6"/>
  <c r="E3465" i="6" s="1"/>
  <c r="F3465" i="6" s="1"/>
  <c r="C3466" i="6"/>
  <c r="E3466" i="6" s="1"/>
  <c r="F3466" i="6" s="1"/>
  <c r="C3467" i="6"/>
  <c r="E3467" i="6" s="1"/>
  <c r="F3467" i="6" s="1"/>
  <c r="C3468" i="6"/>
  <c r="E3468" i="6" s="1"/>
  <c r="F3468" i="6" s="1"/>
  <c r="C3469" i="6"/>
  <c r="E3469" i="6" s="1"/>
  <c r="F3469" i="6" s="1"/>
  <c r="C3470" i="6"/>
  <c r="E3470" i="6" s="1"/>
  <c r="F3470" i="6" s="1"/>
  <c r="C3471" i="6"/>
  <c r="E3471" i="6" s="1"/>
  <c r="F3471" i="6" s="1"/>
  <c r="C3472" i="6"/>
  <c r="E3472" i="6" s="1"/>
  <c r="F3472" i="6" s="1"/>
  <c r="C3473" i="6"/>
  <c r="E3473" i="6" s="1"/>
  <c r="F3473" i="6" s="1"/>
  <c r="C3474" i="6"/>
  <c r="E3474" i="6" s="1"/>
  <c r="F3474" i="6" s="1"/>
  <c r="C3475" i="6"/>
  <c r="E3475" i="6" s="1"/>
  <c r="F3475" i="6" s="1"/>
  <c r="C3476" i="6"/>
  <c r="E3476" i="6" s="1"/>
  <c r="F3476" i="6" s="1"/>
  <c r="C3477" i="6"/>
  <c r="E3477" i="6" s="1"/>
  <c r="F3477" i="6" s="1"/>
  <c r="C3478" i="6"/>
  <c r="E3478" i="6" s="1"/>
  <c r="F3478" i="6" s="1"/>
  <c r="C3479" i="6"/>
  <c r="E3479" i="6" s="1"/>
  <c r="F3479" i="6" s="1"/>
  <c r="C3480" i="6"/>
  <c r="E3480" i="6" s="1"/>
  <c r="F3480" i="6" s="1"/>
  <c r="C3481" i="6"/>
  <c r="E3481" i="6" s="1"/>
  <c r="F3481" i="6" s="1"/>
  <c r="C3482" i="6"/>
  <c r="E3482" i="6" s="1"/>
  <c r="F3482" i="6" s="1"/>
  <c r="C3483" i="6"/>
  <c r="E3483" i="6" s="1"/>
  <c r="F3483" i="6" s="1"/>
  <c r="C3484" i="6"/>
  <c r="E3484" i="6" s="1"/>
  <c r="F3484" i="6" s="1"/>
  <c r="C3485" i="6"/>
  <c r="E3485" i="6" s="1"/>
  <c r="F3485" i="6" s="1"/>
  <c r="C3486" i="6"/>
  <c r="E3486" i="6" s="1"/>
  <c r="F3486" i="6" s="1"/>
  <c r="C3487" i="6"/>
  <c r="E3487" i="6" s="1"/>
  <c r="F3487" i="6" s="1"/>
  <c r="C3488" i="6"/>
  <c r="E3488" i="6" s="1"/>
  <c r="F3488" i="6" s="1"/>
  <c r="C3489" i="6"/>
  <c r="E3489" i="6" s="1"/>
  <c r="F3489" i="6" s="1"/>
  <c r="C3490" i="6"/>
  <c r="E3490" i="6" s="1"/>
  <c r="F3490" i="6" s="1"/>
  <c r="C3491" i="6"/>
  <c r="E3491" i="6" s="1"/>
  <c r="F3491" i="6" s="1"/>
  <c r="C3492" i="6"/>
  <c r="E3492" i="6" s="1"/>
  <c r="F3492" i="6" s="1"/>
  <c r="C3493" i="6"/>
  <c r="E3493" i="6" s="1"/>
  <c r="F3493" i="6" s="1"/>
  <c r="C3494" i="6"/>
  <c r="E3494" i="6" s="1"/>
  <c r="F3494" i="6" s="1"/>
  <c r="C3495" i="6"/>
  <c r="E3495" i="6" s="1"/>
  <c r="F3495" i="6" s="1"/>
  <c r="C3496" i="6"/>
  <c r="E3496" i="6" s="1"/>
  <c r="F3496" i="6" s="1"/>
  <c r="C3497" i="6"/>
  <c r="E3497" i="6" s="1"/>
  <c r="F3497" i="6" s="1"/>
  <c r="C3498" i="6"/>
  <c r="E3498" i="6" s="1"/>
  <c r="F3498" i="6" s="1"/>
  <c r="C3499" i="6"/>
  <c r="E3499" i="6" s="1"/>
  <c r="F3499" i="6" s="1"/>
  <c r="C3500" i="6"/>
  <c r="E3500" i="6" s="1"/>
  <c r="F3500" i="6" s="1"/>
  <c r="C3501" i="6"/>
  <c r="E3501" i="6" s="1"/>
  <c r="F3501" i="6" s="1"/>
  <c r="C3502" i="6"/>
  <c r="E3502" i="6" s="1"/>
  <c r="F3502" i="6" s="1"/>
  <c r="C3503" i="6"/>
  <c r="E3503" i="6" s="1"/>
  <c r="F3503" i="6" s="1"/>
  <c r="C3504" i="6"/>
  <c r="E3504" i="6" s="1"/>
  <c r="F3504" i="6" s="1"/>
  <c r="C3505" i="6"/>
  <c r="E3505" i="6" s="1"/>
  <c r="F3505" i="6" s="1"/>
  <c r="C3506" i="6"/>
  <c r="E3506" i="6" s="1"/>
  <c r="F3506" i="6" s="1"/>
  <c r="C3507" i="6"/>
  <c r="E3507" i="6" s="1"/>
  <c r="F3507" i="6" s="1"/>
  <c r="C3508" i="6"/>
  <c r="E3508" i="6" s="1"/>
  <c r="F3508" i="6" s="1"/>
  <c r="C3509" i="6"/>
  <c r="E3509" i="6" s="1"/>
  <c r="F3509" i="6" s="1"/>
  <c r="C3510" i="6"/>
  <c r="E3510" i="6" s="1"/>
  <c r="F3510" i="6" s="1"/>
  <c r="C3511" i="6"/>
  <c r="E3511" i="6" s="1"/>
  <c r="F3511" i="6" s="1"/>
  <c r="C3512" i="6"/>
  <c r="E3512" i="6" s="1"/>
  <c r="F3512" i="6" s="1"/>
  <c r="C3513" i="6"/>
  <c r="E3513" i="6" s="1"/>
  <c r="F3513" i="6" s="1"/>
  <c r="C3514" i="6"/>
  <c r="E3514" i="6" s="1"/>
  <c r="F3514" i="6" s="1"/>
  <c r="C3515" i="6"/>
  <c r="E3515" i="6" s="1"/>
  <c r="F3515" i="6" s="1"/>
  <c r="C3516" i="6"/>
  <c r="E3516" i="6" s="1"/>
  <c r="F3516" i="6" s="1"/>
  <c r="C3517" i="6"/>
  <c r="E3517" i="6" s="1"/>
  <c r="F3517" i="6" s="1"/>
  <c r="C3518" i="6"/>
  <c r="E3518" i="6" s="1"/>
  <c r="F3518" i="6" s="1"/>
  <c r="C3519" i="6"/>
  <c r="E3519" i="6" s="1"/>
  <c r="F3519" i="6" s="1"/>
  <c r="C3520" i="6"/>
  <c r="E3520" i="6" s="1"/>
  <c r="F3520" i="6" s="1"/>
  <c r="C3521" i="6"/>
  <c r="E3521" i="6" s="1"/>
  <c r="F3521" i="6" s="1"/>
  <c r="C3522" i="6"/>
  <c r="E3522" i="6" s="1"/>
  <c r="F3522" i="6" s="1"/>
  <c r="C3523" i="6"/>
  <c r="E3523" i="6" s="1"/>
  <c r="F3523" i="6" s="1"/>
  <c r="C3524" i="6"/>
  <c r="E3524" i="6" s="1"/>
  <c r="F3524" i="6" s="1"/>
  <c r="C3525" i="6"/>
  <c r="E3525" i="6" s="1"/>
  <c r="F3525" i="6" s="1"/>
  <c r="C3526" i="6"/>
  <c r="E3526" i="6" s="1"/>
  <c r="F3526" i="6" s="1"/>
  <c r="C3527" i="6"/>
  <c r="E3527" i="6" s="1"/>
  <c r="F3527" i="6" s="1"/>
  <c r="C3528" i="6"/>
  <c r="E3528" i="6" s="1"/>
  <c r="F3528" i="6" s="1"/>
  <c r="C3529" i="6"/>
  <c r="E3529" i="6" s="1"/>
  <c r="F3529" i="6" s="1"/>
  <c r="C3530" i="6"/>
  <c r="E3530" i="6" s="1"/>
  <c r="F3530" i="6" s="1"/>
  <c r="C3531" i="6"/>
  <c r="E3531" i="6" s="1"/>
  <c r="F3531" i="6" s="1"/>
  <c r="C3532" i="6"/>
  <c r="E3532" i="6" s="1"/>
  <c r="F3532" i="6" s="1"/>
  <c r="C3533" i="6"/>
  <c r="E3533" i="6" s="1"/>
  <c r="F3533" i="6" s="1"/>
  <c r="C3534" i="6"/>
  <c r="E3534" i="6" s="1"/>
  <c r="F3534" i="6" s="1"/>
  <c r="C3535" i="6"/>
  <c r="E3535" i="6" s="1"/>
  <c r="F3535" i="6" s="1"/>
  <c r="C3536" i="6"/>
  <c r="E3536" i="6" s="1"/>
  <c r="F3536" i="6" s="1"/>
  <c r="C3537" i="6"/>
  <c r="E3537" i="6" s="1"/>
  <c r="F3537" i="6" s="1"/>
  <c r="C3538" i="6"/>
  <c r="E3538" i="6" s="1"/>
  <c r="F3538" i="6" s="1"/>
  <c r="C3539" i="6"/>
  <c r="E3539" i="6" s="1"/>
  <c r="F3539" i="6" s="1"/>
  <c r="C3540" i="6"/>
  <c r="E3540" i="6" s="1"/>
  <c r="F3540" i="6" s="1"/>
  <c r="C3541" i="6"/>
  <c r="E3541" i="6" s="1"/>
  <c r="F3541" i="6" s="1"/>
  <c r="C3542" i="6"/>
  <c r="E3542" i="6" s="1"/>
  <c r="F3542" i="6" s="1"/>
  <c r="C3543" i="6"/>
  <c r="E3543" i="6" s="1"/>
  <c r="F3543" i="6" s="1"/>
  <c r="C3544" i="6"/>
  <c r="E3544" i="6" s="1"/>
  <c r="F3544" i="6" s="1"/>
  <c r="C3545" i="6"/>
  <c r="E3545" i="6" s="1"/>
  <c r="F3545" i="6" s="1"/>
  <c r="C3546" i="6"/>
  <c r="E3546" i="6" s="1"/>
  <c r="F3546" i="6" s="1"/>
  <c r="C3547" i="6"/>
  <c r="E3547" i="6" s="1"/>
  <c r="F3547" i="6" s="1"/>
  <c r="C3548" i="6"/>
  <c r="E3548" i="6" s="1"/>
  <c r="F3548" i="6" s="1"/>
  <c r="C3549" i="6"/>
  <c r="E3549" i="6" s="1"/>
  <c r="F3549" i="6" s="1"/>
  <c r="C3550" i="6"/>
  <c r="E3550" i="6" s="1"/>
  <c r="F3550" i="6" s="1"/>
  <c r="C3551" i="6"/>
  <c r="E3551" i="6" s="1"/>
  <c r="F3551" i="6" s="1"/>
  <c r="C3552" i="6"/>
  <c r="E3552" i="6" s="1"/>
  <c r="F3552" i="6" s="1"/>
  <c r="C3553" i="6"/>
  <c r="E3553" i="6" s="1"/>
  <c r="F3553" i="6" s="1"/>
  <c r="C3554" i="6"/>
  <c r="E3554" i="6" s="1"/>
  <c r="F3554" i="6" s="1"/>
  <c r="C3555" i="6"/>
  <c r="E3555" i="6" s="1"/>
  <c r="F3555" i="6" s="1"/>
  <c r="C3556" i="6"/>
  <c r="E3556" i="6" s="1"/>
  <c r="F3556" i="6" s="1"/>
  <c r="C3557" i="6"/>
  <c r="E3557" i="6" s="1"/>
  <c r="F3557" i="6" s="1"/>
  <c r="C3558" i="6"/>
  <c r="E3558" i="6" s="1"/>
  <c r="F3558" i="6" s="1"/>
  <c r="C3559" i="6"/>
  <c r="E3559" i="6" s="1"/>
  <c r="F3559" i="6" s="1"/>
  <c r="C3560" i="6"/>
  <c r="E3560" i="6" s="1"/>
  <c r="F3560" i="6" s="1"/>
  <c r="C3561" i="6"/>
  <c r="E3561" i="6" s="1"/>
  <c r="F3561" i="6" s="1"/>
  <c r="C3562" i="6"/>
  <c r="E3562" i="6" s="1"/>
  <c r="F3562" i="6" s="1"/>
  <c r="C3563" i="6"/>
  <c r="E3563" i="6" s="1"/>
  <c r="F3563" i="6" s="1"/>
  <c r="C3564" i="6"/>
  <c r="E3564" i="6" s="1"/>
  <c r="F3564" i="6" s="1"/>
  <c r="C3565" i="6"/>
  <c r="E3565" i="6" s="1"/>
  <c r="F3565" i="6" s="1"/>
  <c r="C3566" i="6"/>
  <c r="E3566" i="6" s="1"/>
  <c r="F3566" i="6" s="1"/>
  <c r="C3567" i="6"/>
  <c r="E3567" i="6" s="1"/>
  <c r="F3567" i="6" s="1"/>
  <c r="C3568" i="6"/>
  <c r="E3568" i="6" s="1"/>
  <c r="F3568" i="6" s="1"/>
  <c r="C3569" i="6"/>
  <c r="E3569" i="6" s="1"/>
  <c r="F3569" i="6" s="1"/>
  <c r="C3570" i="6"/>
  <c r="E3570" i="6" s="1"/>
  <c r="F3570" i="6" s="1"/>
  <c r="C3571" i="6"/>
  <c r="E3571" i="6" s="1"/>
  <c r="F3571" i="6" s="1"/>
  <c r="C3572" i="6"/>
  <c r="E3572" i="6" s="1"/>
  <c r="F3572" i="6" s="1"/>
  <c r="C3573" i="6"/>
  <c r="E3573" i="6" s="1"/>
  <c r="F3573" i="6" s="1"/>
  <c r="C3574" i="6"/>
  <c r="E3574" i="6" s="1"/>
  <c r="F3574" i="6" s="1"/>
  <c r="C3575" i="6"/>
  <c r="E3575" i="6" s="1"/>
  <c r="F3575" i="6" s="1"/>
  <c r="C3576" i="6"/>
  <c r="E3576" i="6" s="1"/>
  <c r="F3576" i="6" s="1"/>
  <c r="C3577" i="6"/>
  <c r="E3577" i="6" s="1"/>
  <c r="F3577" i="6" s="1"/>
  <c r="C3578" i="6"/>
  <c r="E3578" i="6" s="1"/>
  <c r="F3578" i="6" s="1"/>
  <c r="C3579" i="6"/>
  <c r="E3579" i="6" s="1"/>
  <c r="F3579" i="6" s="1"/>
  <c r="C3580" i="6"/>
  <c r="E3580" i="6" s="1"/>
  <c r="F3580" i="6" s="1"/>
  <c r="C3581" i="6"/>
  <c r="E3581" i="6" s="1"/>
  <c r="F3581" i="6" s="1"/>
  <c r="C3582" i="6"/>
  <c r="E3582" i="6" s="1"/>
  <c r="F3582" i="6" s="1"/>
  <c r="C3583" i="6"/>
  <c r="E3583" i="6" s="1"/>
  <c r="F3583" i="6" s="1"/>
  <c r="C3584" i="6"/>
  <c r="E3584" i="6" s="1"/>
  <c r="F3584" i="6" s="1"/>
  <c r="C3585" i="6"/>
  <c r="E3585" i="6" s="1"/>
  <c r="F3585" i="6" s="1"/>
  <c r="C3586" i="6"/>
  <c r="E3586" i="6" s="1"/>
  <c r="F3586" i="6" s="1"/>
  <c r="C3587" i="6"/>
  <c r="E3587" i="6" s="1"/>
  <c r="F3587" i="6" s="1"/>
  <c r="C3588" i="6"/>
  <c r="E3588" i="6" s="1"/>
  <c r="F3588" i="6" s="1"/>
  <c r="C3589" i="6"/>
  <c r="E3589" i="6" s="1"/>
  <c r="F3589" i="6" s="1"/>
  <c r="C3590" i="6"/>
  <c r="E3590" i="6" s="1"/>
  <c r="F3590" i="6" s="1"/>
  <c r="C3591" i="6"/>
  <c r="E3591" i="6" s="1"/>
  <c r="F3591" i="6" s="1"/>
  <c r="C3592" i="6"/>
  <c r="E3592" i="6" s="1"/>
  <c r="F3592" i="6" s="1"/>
  <c r="C3593" i="6"/>
  <c r="E3593" i="6" s="1"/>
  <c r="F3593" i="6" s="1"/>
  <c r="C3594" i="6"/>
  <c r="E3594" i="6" s="1"/>
  <c r="F3594" i="6" s="1"/>
  <c r="C3595" i="6"/>
  <c r="E3595" i="6" s="1"/>
  <c r="F3595" i="6" s="1"/>
  <c r="C3596" i="6"/>
  <c r="E3596" i="6" s="1"/>
  <c r="F3596" i="6" s="1"/>
  <c r="C3597" i="6"/>
  <c r="E3597" i="6" s="1"/>
  <c r="F3597" i="6" s="1"/>
  <c r="C3598" i="6"/>
  <c r="E3598" i="6" s="1"/>
  <c r="F3598" i="6" s="1"/>
  <c r="C3599" i="6"/>
  <c r="E3599" i="6" s="1"/>
  <c r="F3599" i="6" s="1"/>
  <c r="C3600" i="6"/>
  <c r="E3600" i="6" s="1"/>
  <c r="F3600" i="6" s="1"/>
  <c r="C3601" i="6"/>
  <c r="E3601" i="6" s="1"/>
  <c r="F3601" i="6" s="1"/>
  <c r="C3602" i="6"/>
  <c r="E3602" i="6" s="1"/>
  <c r="F3602" i="6" s="1"/>
  <c r="C3603" i="6"/>
  <c r="E3603" i="6" s="1"/>
  <c r="F3603" i="6" s="1"/>
  <c r="C3604" i="6"/>
  <c r="E3604" i="6" s="1"/>
  <c r="F3604" i="6" s="1"/>
  <c r="C3605" i="6"/>
  <c r="E3605" i="6" s="1"/>
  <c r="F3605" i="6" s="1"/>
  <c r="C3606" i="6"/>
  <c r="E3606" i="6" s="1"/>
  <c r="F3606" i="6" s="1"/>
  <c r="C3607" i="6"/>
  <c r="E3607" i="6" s="1"/>
  <c r="F3607" i="6" s="1"/>
  <c r="C3608" i="6"/>
  <c r="E3608" i="6" s="1"/>
  <c r="F3608" i="6" s="1"/>
  <c r="C3609" i="6"/>
  <c r="E3609" i="6" s="1"/>
  <c r="F3609" i="6" s="1"/>
  <c r="C3610" i="6"/>
  <c r="E3610" i="6" s="1"/>
  <c r="F3610" i="6" s="1"/>
  <c r="C3611" i="6"/>
  <c r="E3611" i="6" s="1"/>
  <c r="F3611" i="6" s="1"/>
  <c r="C3612" i="6"/>
  <c r="E3612" i="6" s="1"/>
  <c r="F3612" i="6" s="1"/>
  <c r="C3613" i="6"/>
  <c r="E3613" i="6" s="1"/>
  <c r="F3613" i="6" s="1"/>
  <c r="C3614" i="6"/>
  <c r="E3614" i="6" s="1"/>
  <c r="F3614" i="6" s="1"/>
  <c r="C3615" i="6"/>
  <c r="E3615" i="6" s="1"/>
  <c r="F3615" i="6" s="1"/>
  <c r="C3616" i="6"/>
  <c r="E3616" i="6" s="1"/>
  <c r="F3616" i="6" s="1"/>
  <c r="C3617" i="6"/>
  <c r="E3617" i="6" s="1"/>
  <c r="F3617" i="6" s="1"/>
  <c r="C3618" i="6"/>
  <c r="E3618" i="6" s="1"/>
  <c r="F3618" i="6" s="1"/>
  <c r="C3619" i="6"/>
  <c r="E3619" i="6" s="1"/>
  <c r="F3619" i="6" s="1"/>
  <c r="C3620" i="6"/>
  <c r="E3620" i="6" s="1"/>
  <c r="F3620" i="6" s="1"/>
  <c r="C3621" i="6"/>
  <c r="E3621" i="6" s="1"/>
  <c r="F3621" i="6" s="1"/>
  <c r="C3622" i="6"/>
  <c r="E3622" i="6" s="1"/>
  <c r="F3622" i="6" s="1"/>
  <c r="C3623" i="6"/>
  <c r="E3623" i="6" s="1"/>
  <c r="F3623" i="6" s="1"/>
  <c r="C3624" i="6"/>
  <c r="E3624" i="6" s="1"/>
  <c r="F3624" i="6" s="1"/>
  <c r="C3625" i="6"/>
  <c r="E3625" i="6" s="1"/>
  <c r="F3625" i="6" s="1"/>
  <c r="C3626" i="6"/>
  <c r="E3626" i="6" s="1"/>
  <c r="F3626" i="6" s="1"/>
  <c r="C3627" i="6"/>
  <c r="E3627" i="6" s="1"/>
  <c r="F3627" i="6" s="1"/>
  <c r="C3628" i="6"/>
  <c r="E3628" i="6" s="1"/>
  <c r="F3628" i="6" s="1"/>
  <c r="C3629" i="6"/>
  <c r="E3629" i="6" s="1"/>
  <c r="F3629" i="6" s="1"/>
  <c r="C3630" i="6"/>
  <c r="E3630" i="6" s="1"/>
  <c r="F3630" i="6" s="1"/>
  <c r="C3631" i="6"/>
  <c r="E3631" i="6" s="1"/>
  <c r="F3631" i="6" s="1"/>
  <c r="C3632" i="6"/>
  <c r="E3632" i="6" s="1"/>
  <c r="F3632" i="6" s="1"/>
  <c r="C3633" i="6"/>
  <c r="E3633" i="6" s="1"/>
  <c r="F3633" i="6" s="1"/>
  <c r="C3634" i="6"/>
  <c r="E3634" i="6" s="1"/>
  <c r="F3634" i="6" s="1"/>
  <c r="C3635" i="6"/>
  <c r="E3635" i="6" s="1"/>
  <c r="F3635" i="6" s="1"/>
  <c r="C3636" i="6"/>
  <c r="E3636" i="6" s="1"/>
  <c r="F3636" i="6" s="1"/>
  <c r="C3637" i="6"/>
  <c r="E3637" i="6" s="1"/>
  <c r="F3637" i="6" s="1"/>
  <c r="C3638" i="6"/>
  <c r="E3638" i="6" s="1"/>
  <c r="F3638" i="6" s="1"/>
  <c r="C3639" i="6"/>
  <c r="E3639" i="6" s="1"/>
  <c r="F3639" i="6" s="1"/>
  <c r="C3640" i="6"/>
  <c r="E3640" i="6" s="1"/>
  <c r="F3640" i="6" s="1"/>
  <c r="C3641" i="6"/>
  <c r="E3641" i="6" s="1"/>
  <c r="F3641" i="6" s="1"/>
  <c r="C3642" i="6"/>
  <c r="E3642" i="6" s="1"/>
  <c r="F3642" i="6" s="1"/>
  <c r="C3643" i="6"/>
  <c r="E3643" i="6" s="1"/>
  <c r="F3643" i="6" s="1"/>
  <c r="C3644" i="6"/>
  <c r="E3644" i="6" s="1"/>
  <c r="F3644" i="6" s="1"/>
  <c r="C3645" i="6"/>
  <c r="E3645" i="6" s="1"/>
  <c r="F3645" i="6" s="1"/>
  <c r="C3646" i="6"/>
  <c r="E3646" i="6" s="1"/>
  <c r="F3646" i="6" s="1"/>
  <c r="C3647" i="6"/>
  <c r="E3647" i="6" s="1"/>
  <c r="F3647" i="6" s="1"/>
  <c r="C3648" i="6"/>
  <c r="E3648" i="6" s="1"/>
  <c r="F3648" i="6" s="1"/>
  <c r="C3649" i="6"/>
  <c r="E3649" i="6" s="1"/>
  <c r="F3649" i="6" s="1"/>
  <c r="C3650" i="6"/>
  <c r="E3650" i="6" s="1"/>
  <c r="F3650" i="6" s="1"/>
  <c r="C3651" i="6"/>
  <c r="E3651" i="6" s="1"/>
  <c r="F3651" i="6" s="1"/>
  <c r="C3652" i="6"/>
  <c r="E3652" i="6" s="1"/>
  <c r="F3652" i="6" s="1"/>
  <c r="C3653" i="6"/>
  <c r="E3653" i="6" s="1"/>
  <c r="F3653" i="6" s="1"/>
  <c r="C3654" i="6"/>
  <c r="E3654" i="6" s="1"/>
  <c r="F3654" i="6" s="1"/>
  <c r="C3655" i="6"/>
  <c r="E3655" i="6" s="1"/>
  <c r="F3655" i="6" s="1"/>
  <c r="C3656" i="6"/>
  <c r="E3656" i="6" s="1"/>
  <c r="F3656" i="6" s="1"/>
  <c r="C3657" i="6"/>
  <c r="E3657" i="6" s="1"/>
  <c r="F3657" i="6" s="1"/>
  <c r="C3658" i="6"/>
  <c r="E3658" i="6" s="1"/>
  <c r="F3658" i="6" s="1"/>
  <c r="C3659" i="6"/>
  <c r="E3659" i="6" s="1"/>
  <c r="F3659" i="6" s="1"/>
  <c r="C3660" i="6"/>
  <c r="E3660" i="6" s="1"/>
  <c r="F3660" i="6" s="1"/>
  <c r="C3661" i="6"/>
  <c r="E3661" i="6" s="1"/>
  <c r="F3661" i="6" s="1"/>
  <c r="C3662" i="6"/>
  <c r="E3662" i="6" s="1"/>
  <c r="F3662" i="6" s="1"/>
  <c r="C3663" i="6"/>
  <c r="E3663" i="6" s="1"/>
  <c r="F3663" i="6" s="1"/>
  <c r="C3664" i="6"/>
  <c r="E3664" i="6" s="1"/>
  <c r="F3664" i="6" s="1"/>
  <c r="C3665" i="6"/>
  <c r="E3665" i="6" s="1"/>
  <c r="F3665" i="6" s="1"/>
  <c r="C3666" i="6"/>
  <c r="E3666" i="6" s="1"/>
  <c r="F3666" i="6" s="1"/>
  <c r="C3667" i="6"/>
  <c r="E3667" i="6" s="1"/>
  <c r="F3667" i="6" s="1"/>
  <c r="C3668" i="6"/>
  <c r="E3668" i="6" s="1"/>
  <c r="F3668" i="6" s="1"/>
  <c r="C3669" i="6"/>
  <c r="E3669" i="6" s="1"/>
  <c r="F3669" i="6" s="1"/>
  <c r="C3670" i="6"/>
  <c r="E3670" i="6" s="1"/>
  <c r="F3670" i="6" s="1"/>
  <c r="C3671" i="6"/>
  <c r="E3671" i="6" s="1"/>
  <c r="F3671" i="6" s="1"/>
  <c r="C3672" i="6"/>
  <c r="E3672" i="6" s="1"/>
  <c r="F3672" i="6" s="1"/>
  <c r="C3673" i="6"/>
  <c r="E3673" i="6" s="1"/>
  <c r="F3673" i="6" s="1"/>
  <c r="C3674" i="6"/>
  <c r="E3674" i="6" s="1"/>
  <c r="F3674" i="6" s="1"/>
  <c r="C3675" i="6"/>
  <c r="E3675" i="6" s="1"/>
  <c r="F3675" i="6" s="1"/>
  <c r="C3676" i="6"/>
  <c r="E3676" i="6" s="1"/>
  <c r="F3676" i="6" s="1"/>
  <c r="C3677" i="6"/>
  <c r="E3677" i="6" s="1"/>
  <c r="F3677" i="6" s="1"/>
  <c r="C3678" i="6"/>
  <c r="E3678" i="6" s="1"/>
  <c r="F3678" i="6" s="1"/>
  <c r="C3679" i="6"/>
  <c r="E3679" i="6" s="1"/>
  <c r="F3679" i="6" s="1"/>
  <c r="C3680" i="6"/>
  <c r="E3680" i="6" s="1"/>
  <c r="F3680" i="6" s="1"/>
  <c r="C3681" i="6"/>
  <c r="E3681" i="6" s="1"/>
  <c r="F3681" i="6" s="1"/>
  <c r="C3682" i="6"/>
  <c r="E3682" i="6" s="1"/>
  <c r="F3682" i="6" s="1"/>
  <c r="C3683" i="6"/>
  <c r="E3683" i="6" s="1"/>
  <c r="F3683" i="6" s="1"/>
  <c r="C3684" i="6"/>
  <c r="E3684" i="6" s="1"/>
  <c r="F3684" i="6" s="1"/>
  <c r="C3685" i="6"/>
  <c r="E3685" i="6" s="1"/>
  <c r="F3685" i="6" s="1"/>
  <c r="C3686" i="6"/>
  <c r="E3686" i="6" s="1"/>
  <c r="F3686" i="6" s="1"/>
  <c r="C3687" i="6"/>
  <c r="E3687" i="6" s="1"/>
  <c r="F3687" i="6" s="1"/>
  <c r="C3688" i="6"/>
  <c r="E3688" i="6" s="1"/>
  <c r="F3688" i="6" s="1"/>
  <c r="C3689" i="6"/>
  <c r="E3689" i="6" s="1"/>
  <c r="F3689" i="6" s="1"/>
  <c r="C3690" i="6"/>
  <c r="E3690" i="6" s="1"/>
  <c r="F3690" i="6" s="1"/>
  <c r="C3691" i="6"/>
  <c r="E3691" i="6" s="1"/>
  <c r="F3691" i="6" s="1"/>
  <c r="C3692" i="6"/>
  <c r="E3692" i="6" s="1"/>
  <c r="F3692" i="6" s="1"/>
  <c r="C3693" i="6"/>
  <c r="E3693" i="6" s="1"/>
  <c r="F3693" i="6" s="1"/>
  <c r="C3694" i="6"/>
  <c r="E3694" i="6" s="1"/>
  <c r="F3694" i="6" s="1"/>
  <c r="C3695" i="6"/>
  <c r="E3695" i="6" s="1"/>
  <c r="F3695" i="6" s="1"/>
  <c r="C3696" i="6"/>
  <c r="E3696" i="6" s="1"/>
  <c r="F3696" i="6" s="1"/>
  <c r="C3697" i="6"/>
  <c r="E3697" i="6" s="1"/>
  <c r="F3697" i="6" s="1"/>
  <c r="C3698" i="6"/>
  <c r="E3698" i="6" s="1"/>
  <c r="F3698" i="6" s="1"/>
  <c r="C3699" i="6"/>
  <c r="E3699" i="6" s="1"/>
  <c r="F3699" i="6" s="1"/>
  <c r="C3700" i="6"/>
  <c r="E3700" i="6" s="1"/>
  <c r="F3700" i="6" s="1"/>
  <c r="C3701" i="6"/>
  <c r="E3701" i="6" s="1"/>
  <c r="F3701" i="6" s="1"/>
  <c r="C3702" i="6"/>
  <c r="E3702" i="6" s="1"/>
  <c r="F3702" i="6" s="1"/>
  <c r="C3703" i="6"/>
  <c r="E3703" i="6" s="1"/>
  <c r="F3703" i="6" s="1"/>
  <c r="C3704" i="6"/>
  <c r="E3704" i="6" s="1"/>
  <c r="F3704" i="6" s="1"/>
  <c r="C3705" i="6"/>
  <c r="E3705" i="6" s="1"/>
  <c r="F3705" i="6" s="1"/>
  <c r="C3706" i="6"/>
  <c r="E3706" i="6" s="1"/>
  <c r="F3706" i="6" s="1"/>
  <c r="C3707" i="6"/>
  <c r="E3707" i="6" s="1"/>
  <c r="F3707" i="6" s="1"/>
  <c r="C3708" i="6"/>
  <c r="E3708" i="6" s="1"/>
  <c r="F3708" i="6" s="1"/>
  <c r="C3709" i="6"/>
  <c r="E3709" i="6" s="1"/>
  <c r="F3709" i="6" s="1"/>
  <c r="C3710" i="6"/>
  <c r="E3710" i="6" s="1"/>
  <c r="F3710" i="6" s="1"/>
  <c r="C3711" i="6"/>
  <c r="E3711" i="6" s="1"/>
  <c r="F3711" i="6" s="1"/>
  <c r="C3712" i="6"/>
  <c r="E3712" i="6" s="1"/>
  <c r="F3712" i="6" s="1"/>
  <c r="C3713" i="6"/>
  <c r="E3713" i="6" s="1"/>
  <c r="F3713" i="6" s="1"/>
  <c r="C3714" i="6"/>
  <c r="E3714" i="6" s="1"/>
  <c r="F3714" i="6" s="1"/>
  <c r="C3715" i="6"/>
  <c r="E3715" i="6" s="1"/>
  <c r="F3715" i="6" s="1"/>
  <c r="C3716" i="6"/>
  <c r="E3716" i="6" s="1"/>
  <c r="F3716" i="6" s="1"/>
  <c r="C3717" i="6"/>
  <c r="E3717" i="6" s="1"/>
  <c r="F3717" i="6" s="1"/>
  <c r="C3718" i="6"/>
  <c r="E3718" i="6" s="1"/>
  <c r="F3718" i="6" s="1"/>
  <c r="C3719" i="6"/>
  <c r="E3719" i="6" s="1"/>
  <c r="F3719" i="6" s="1"/>
  <c r="C3720" i="6"/>
  <c r="E3720" i="6" s="1"/>
  <c r="F3720" i="6" s="1"/>
  <c r="C3721" i="6"/>
  <c r="E3721" i="6" s="1"/>
  <c r="F3721" i="6" s="1"/>
  <c r="C3722" i="6"/>
  <c r="E3722" i="6" s="1"/>
  <c r="F3722" i="6" s="1"/>
  <c r="C3723" i="6"/>
  <c r="E3723" i="6" s="1"/>
  <c r="F3723" i="6" s="1"/>
  <c r="C3724" i="6"/>
  <c r="E3724" i="6" s="1"/>
  <c r="F3724" i="6" s="1"/>
  <c r="C3725" i="6"/>
  <c r="E3725" i="6" s="1"/>
  <c r="F3725" i="6" s="1"/>
  <c r="C3726" i="6"/>
  <c r="E3726" i="6" s="1"/>
  <c r="F3726" i="6" s="1"/>
  <c r="C3727" i="6"/>
  <c r="E3727" i="6" s="1"/>
  <c r="F3727" i="6" s="1"/>
  <c r="C3728" i="6"/>
  <c r="E3728" i="6" s="1"/>
  <c r="F3728" i="6" s="1"/>
  <c r="C3729" i="6"/>
  <c r="E3729" i="6" s="1"/>
  <c r="F3729" i="6" s="1"/>
  <c r="C3730" i="6"/>
  <c r="E3730" i="6" s="1"/>
  <c r="F3730" i="6" s="1"/>
  <c r="C3731" i="6"/>
  <c r="E3731" i="6" s="1"/>
  <c r="F3731" i="6" s="1"/>
  <c r="C3732" i="6"/>
  <c r="E3732" i="6" s="1"/>
  <c r="F3732" i="6" s="1"/>
  <c r="C3733" i="6"/>
  <c r="E3733" i="6" s="1"/>
  <c r="F3733" i="6" s="1"/>
  <c r="C3734" i="6"/>
  <c r="E3734" i="6" s="1"/>
  <c r="F3734" i="6" s="1"/>
  <c r="C3735" i="6"/>
  <c r="E3735" i="6" s="1"/>
  <c r="F3735" i="6" s="1"/>
  <c r="C3736" i="6"/>
  <c r="E3736" i="6" s="1"/>
  <c r="F3736" i="6" s="1"/>
  <c r="C3737" i="6"/>
  <c r="E3737" i="6" s="1"/>
  <c r="F3737" i="6" s="1"/>
  <c r="C3738" i="6"/>
  <c r="E3738" i="6" s="1"/>
  <c r="F3738" i="6" s="1"/>
  <c r="C3739" i="6"/>
  <c r="E3739" i="6" s="1"/>
  <c r="F3739" i="6" s="1"/>
  <c r="C3740" i="6"/>
  <c r="E3740" i="6" s="1"/>
  <c r="F3740" i="6" s="1"/>
  <c r="C3741" i="6"/>
  <c r="E3741" i="6" s="1"/>
  <c r="F3741" i="6" s="1"/>
  <c r="C3742" i="6"/>
  <c r="E3742" i="6" s="1"/>
  <c r="F3742" i="6" s="1"/>
  <c r="C3743" i="6"/>
  <c r="E3743" i="6" s="1"/>
  <c r="F3743" i="6" s="1"/>
  <c r="C3744" i="6"/>
  <c r="E3744" i="6" s="1"/>
  <c r="F3744" i="6" s="1"/>
  <c r="C3745" i="6"/>
  <c r="E3745" i="6" s="1"/>
  <c r="F3745" i="6" s="1"/>
  <c r="C3746" i="6"/>
  <c r="E3746" i="6" s="1"/>
  <c r="F3746" i="6" s="1"/>
  <c r="C3747" i="6"/>
  <c r="E3747" i="6" s="1"/>
  <c r="F3747" i="6" s="1"/>
  <c r="C3748" i="6"/>
  <c r="E3748" i="6" s="1"/>
  <c r="F3748" i="6" s="1"/>
  <c r="C3749" i="6"/>
  <c r="E3749" i="6" s="1"/>
  <c r="F3749" i="6" s="1"/>
  <c r="C3750" i="6"/>
  <c r="E3750" i="6" s="1"/>
  <c r="F3750" i="6" s="1"/>
  <c r="C3751" i="6"/>
  <c r="E3751" i="6" s="1"/>
  <c r="F3751" i="6" s="1"/>
  <c r="C3752" i="6"/>
  <c r="E3752" i="6" s="1"/>
  <c r="F3752" i="6" s="1"/>
  <c r="C3753" i="6"/>
  <c r="E3753" i="6" s="1"/>
  <c r="F3753" i="6" s="1"/>
  <c r="C3754" i="6"/>
  <c r="E3754" i="6" s="1"/>
  <c r="F3754" i="6" s="1"/>
  <c r="C3755" i="6"/>
  <c r="E3755" i="6" s="1"/>
  <c r="F3755" i="6" s="1"/>
  <c r="C3756" i="6"/>
  <c r="E3756" i="6" s="1"/>
  <c r="F3756" i="6" s="1"/>
  <c r="C3757" i="6"/>
  <c r="E3757" i="6" s="1"/>
  <c r="F3757" i="6" s="1"/>
  <c r="C3758" i="6"/>
  <c r="E3758" i="6" s="1"/>
  <c r="F3758" i="6" s="1"/>
  <c r="C3759" i="6"/>
  <c r="E3759" i="6" s="1"/>
  <c r="F3759" i="6" s="1"/>
  <c r="C3760" i="6"/>
  <c r="E3760" i="6" s="1"/>
  <c r="F3760" i="6" s="1"/>
  <c r="C3761" i="6"/>
  <c r="E3761" i="6" s="1"/>
  <c r="F3761" i="6" s="1"/>
  <c r="C3762" i="6"/>
  <c r="E3762" i="6" s="1"/>
  <c r="F3762" i="6" s="1"/>
  <c r="C3763" i="6"/>
  <c r="E3763" i="6" s="1"/>
  <c r="F3763" i="6" s="1"/>
  <c r="C3764" i="6"/>
  <c r="E3764" i="6" s="1"/>
  <c r="F3764" i="6" s="1"/>
  <c r="C3765" i="6"/>
  <c r="E3765" i="6" s="1"/>
  <c r="F3765" i="6" s="1"/>
  <c r="C3766" i="6"/>
  <c r="E3766" i="6" s="1"/>
  <c r="F3766" i="6" s="1"/>
  <c r="C3767" i="6"/>
  <c r="E3767" i="6" s="1"/>
  <c r="F3767" i="6" s="1"/>
  <c r="C3768" i="6"/>
  <c r="E3768" i="6" s="1"/>
  <c r="F3768" i="6" s="1"/>
  <c r="C3769" i="6"/>
  <c r="E3769" i="6" s="1"/>
  <c r="F3769" i="6" s="1"/>
  <c r="C3770" i="6"/>
  <c r="E3770" i="6" s="1"/>
  <c r="F3770" i="6" s="1"/>
  <c r="C3771" i="6"/>
  <c r="E3771" i="6" s="1"/>
  <c r="F3771" i="6" s="1"/>
  <c r="C3772" i="6"/>
  <c r="E3772" i="6" s="1"/>
  <c r="F3772" i="6" s="1"/>
  <c r="C3773" i="6"/>
  <c r="E3773" i="6" s="1"/>
  <c r="F3773" i="6" s="1"/>
  <c r="C3774" i="6"/>
  <c r="E3774" i="6" s="1"/>
  <c r="F3774" i="6" s="1"/>
  <c r="C3775" i="6"/>
  <c r="E3775" i="6" s="1"/>
  <c r="F3775" i="6" s="1"/>
  <c r="C3776" i="6"/>
  <c r="E3776" i="6" s="1"/>
  <c r="F3776" i="6" s="1"/>
  <c r="C3777" i="6"/>
  <c r="E3777" i="6" s="1"/>
  <c r="F3777" i="6" s="1"/>
  <c r="C3778" i="6"/>
  <c r="E3778" i="6" s="1"/>
  <c r="F3778" i="6" s="1"/>
  <c r="C3779" i="6"/>
  <c r="E3779" i="6" s="1"/>
  <c r="F3779" i="6" s="1"/>
  <c r="C3780" i="6"/>
  <c r="E3780" i="6" s="1"/>
  <c r="F3780" i="6" s="1"/>
  <c r="C3781" i="6"/>
  <c r="E3781" i="6" s="1"/>
  <c r="F3781" i="6" s="1"/>
  <c r="C3782" i="6"/>
  <c r="E3782" i="6" s="1"/>
  <c r="F3782" i="6" s="1"/>
  <c r="C3783" i="6"/>
  <c r="E3783" i="6" s="1"/>
  <c r="F3783" i="6" s="1"/>
  <c r="C3784" i="6"/>
  <c r="E3784" i="6" s="1"/>
  <c r="F3784" i="6" s="1"/>
  <c r="C3785" i="6"/>
  <c r="E3785" i="6" s="1"/>
  <c r="F3785" i="6" s="1"/>
  <c r="C3786" i="6"/>
  <c r="E3786" i="6" s="1"/>
  <c r="F3786" i="6" s="1"/>
  <c r="C3787" i="6"/>
  <c r="E3787" i="6" s="1"/>
  <c r="F3787" i="6" s="1"/>
  <c r="C3788" i="6"/>
  <c r="E3788" i="6" s="1"/>
  <c r="F3788" i="6" s="1"/>
  <c r="C3789" i="6"/>
  <c r="E3789" i="6" s="1"/>
  <c r="F3789" i="6" s="1"/>
  <c r="C3790" i="6"/>
  <c r="E3790" i="6" s="1"/>
  <c r="F3790" i="6" s="1"/>
  <c r="C3791" i="6"/>
  <c r="E3791" i="6" s="1"/>
  <c r="F3791" i="6" s="1"/>
  <c r="C3792" i="6"/>
  <c r="E3792" i="6" s="1"/>
  <c r="F3792" i="6" s="1"/>
  <c r="C3793" i="6"/>
  <c r="E3793" i="6" s="1"/>
  <c r="F3793" i="6" s="1"/>
  <c r="C3794" i="6"/>
  <c r="E3794" i="6" s="1"/>
  <c r="F3794" i="6" s="1"/>
  <c r="C3795" i="6"/>
  <c r="E3795" i="6" s="1"/>
  <c r="F3795" i="6" s="1"/>
  <c r="C3796" i="6"/>
  <c r="E3796" i="6" s="1"/>
  <c r="F3796" i="6" s="1"/>
  <c r="C3797" i="6"/>
  <c r="E3797" i="6" s="1"/>
  <c r="F3797" i="6" s="1"/>
  <c r="C3798" i="6"/>
  <c r="E3798" i="6" s="1"/>
  <c r="F3798" i="6" s="1"/>
  <c r="C3799" i="6"/>
  <c r="E3799" i="6" s="1"/>
  <c r="F3799" i="6" s="1"/>
  <c r="C3800" i="6"/>
  <c r="E3800" i="6" s="1"/>
  <c r="F3800" i="6" s="1"/>
  <c r="C3801" i="6"/>
  <c r="E3801" i="6" s="1"/>
  <c r="F3801" i="6" s="1"/>
  <c r="C3802" i="6"/>
  <c r="E3802" i="6" s="1"/>
  <c r="F3802" i="6" s="1"/>
  <c r="C3803" i="6"/>
  <c r="E3803" i="6" s="1"/>
  <c r="F3803" i="6" s="1"/>
  <c r="C3804" i="6"/>
  <c r="E3804" i="6" s="1"/>
  <c r="F3804" i="6" s="1"/>
  <c r="C3805" i="6"/>
  <c r="E3805" i="6" s="1"/>
  <c r="F3805" i="6" s="1"/>
  <c r="C3806" i="6"/>
  <c r="E3806" i="6" s="1"/>
  <c r="F3806" i="6" s="1"/>
  <c r="C3807" i="6"/>
  <c r="E3807" i="6" s="1"/>
  <c r="F3807" i="6" s="1"/>
  <c r="C3808" i="6"/>
  <c r="E3808" i="6" s="1"/>
  <c r="F3808" i="6" s="1"/>
  <c r="C3809" i="6"/>
  <c r="E3809" i="6" s="1"/>
  <c r="F3809" i="6" s="1"/>
  <c r="C3810" i="6"/>
  <c r="E3810" i="6" s="1"/>
  <c r="F3810" i="6" s="1"/>
  <c r="C3811" i="6"/>
  <c r="E3811" i="6" s="1"/>
  <c r="F3811" i="6" s="1"/>
  <c r="C3812" i="6"/>
  <c r="E3812" i="6" s="1"/>
  <c r="F3812" i="6" s="1"/>
  <c r="C3813" i="6"/>
  <c r="E3813" i="6" s="1"/>
  <c r="F3813" i="6" s="1"/>
  <c r="C3814" i="6"/>
  <c r="E3814" i="6" s="1"/>
  <c r="F3814" i="6" s="1"/>
  <c r="C3815" i="6"/>
  <c r="E3815" i="6" s="1"/>
  <c r="F3815" i="6" s="1"/>
  <c r="C3816" i="6"/>
  <c r="E3816" i="6" s="1"/>
  <c r="F3816" i="6" s="1"/>
  <c r="C3817" i="6"/>
  <c r="E3817" i="6" s="1"/>
  <c r="F3817" i="6" s="1"/>
  <c r="C3818" i="6"/>
  <c r="E3818" i="6" s="1"/>
  <c r="F3818" i="6" s="1"/>
  <c r="C3819" i="6"/>
  <c r="E3819" i="6" s="1"/>
  <c r="F3819" i="6" s="1"/>
  <c r="C3820" i="6"/>
  <c r="E3820" i="6" s="1"/>
  <c r="F3820" i="6" s="1"/>
  <c r="C3821" i="6"/>
  <c r="E3821" i="6" s="1"/>
  <c r="F3821" i="6" s="1"/>
  <c r="C3822" i="6"/>
  <c r="E3822" i="6" s="1"/>
  <c r="F3822" i="6" s="1"/>
  <c r="C3823" i="6"/>
  <c r="E3823" i="6" s="1"/>
  <c r="F3823" i="6" s="1"/>
  <c r="C3824" i="6"/>
  <c r="E3824" i="6" s="1"/>
  <c r="F3824" i="6" s="1"/>
  <c r="C3825" i="6"/>
  <c r="E3825" i="6" s="1"/>
  <c r="F3825" i="6" s="1"/>
  <c r="C3826" i="6"/>
  <c r="E3826" i="6" s="1"/>
  <c r="F3826" i="6" s="1"/>
  <c r="C3827" i="6"/>
  <c r="E3827" i="6" s="1"/>
  <c r="F3827" i="6" s="1"/>
  <c r="C3828" i="6"/>
  <c r="E3828" i="6" s="1"/>
  <c r="F3828" i="6" s="1"/>
  <c r="C3829" i="6"/>
  <c r="E3829" i="6" s="1"/>
  <c r="F3829" i="6" s="1"/>
  <c r="C3830" i="6"/>
  <c r="E3830" i="6" s="1"/>
  <c r="F3830" i="6" s="1"/>
  <c r="C3831" i="6"/>
  <c r="E3831" i="6" s="1"/>
  <c r="F3831" i="6" s="1"/>
  <c r="C3832" i="6"/>
  <c r="E3832" i="6" s="1"/>
  <c r="F3832" i="6" s="1"/>
  <c r="C3833" i="6"/>
  <c r="E3833" i="6" s="1"/>
  <c r="F3833" i="6" s="1"/>
  <c r="C3834" i="6"/>
  <c r="E3834" i="6" s="1"/>
  <c r="F3834" i="6" s="1"/>
  <c r="C3835" i="6"/>
  <c r="E3835" i="6" s="1"/>
  <c r="F3835" i="6" s="1"/>
  <c r="C3836" i="6"/>
  <c r="E3836" i="6" s="1"/>
  <c r="F3836" i="6" s="1"/>
  <c r="C3837" i="6"/>
  <c r="E3837" i="6" s="1"/>
  <c r="F3837" i="6" s="1"/>
  <c r="C3838" i="6"/>
  <c r="E3838" i="6" s="1"/>
  <c r="F3838" i="6" s="1"/>
  <c r="C3839" i="6"/>
  <c r="E3839" i="6" s="1"/>
  <c r="F3839" i="6" s="1"/>
  <c r="C3840" i="6"/>
  <c r="E3840" i="6" s="1"/>
  <c r="F3840" i="6" s="1"/>
  <c r="C3841" i="6"/>
  <c r="E3841" i="6" s="1"/>
  <c r="F3841" i="6" s="1"/>
  <c r="C3842" i="6"/>
  <c r="E3842" i="6" s="1"/>
  <c r="F3842" i="6" s="1"/>
  <c r="C3843" i="6"/>
  <c r="E3843" i="6" s="1"/>
  <c r="F3843" i="6" s="1"/>
  <c r="C3844" i="6"/>
  <c r="E3844" i="6" s="1"/>
  <c r="F3844" i="6" s="1"/>
  <c r="C3845" i="6"/>
  <c r="E3845" i="6" s="1"/>
  <c r="F3845" i="6" s="1"/>
  <c r="C3846" i="6"/>
  <c r="E3846" i="6" s="1"/>
  <c r="F3846" i="6" s="1"/>
  <c r="C3847" i="6"/>
  <c r="E3847" i="6" s="1"/>
  <c r="F3847" i="6" s="1"/>
  <c r="C3848" i="6"/>
  <c r="E3848" i="6" s="1"/>
  <c r="F3848" i="6" s="1"/>
  <c r="C3849" i="6"/>
  <c r="E3849" i="6" s="1"/>
  <c r="F3849" i="6" s="1"/>
  <c r="C3850" i="6"/>
  <c r="E3850" i="6" s="1"/>
  <c r="F3850" i="6" s="1"/>
  <c r="C3851" i="6"/>
  <c r="E3851" i="6" s="1"/>
  <c r="F3851" i="6" s="1"/>
  <c r="C3852" i="6"/>
  <c r="E3852" i="6" s="1"/>
  <c r="F3852" i="6" s="1"/>
  <c r="C3853" i="6"/>
  <c r="E3853" i="6" s="1"/>
  <c r="F3853" i="6" s="1"/>
  <c r="C3854" i="6"/>
  <c r="E3854" i="6" s="1"/>
  <c r="F3854" i="6" s="1"/>
  <c r="C3855" i="6"/>
  <c r="E3855" i="6" s="1"/>
  <c r="F3855" i="6" s="1"/>
  <c r="C3856" i="6"/>
  <c r="E3856" i="6" s="1"/>
  <c r="F3856" i="6" s="1"/>
  <c r="C3857" i="6"/>
  <c r="E3857" i="6" s="1"/>
  <c r="F3857" i="6" s="1"/>
  <c r="C3858" i="6"/>
  <c r="E3858" i="6" s="1"/>
  <c r="F3858" i="6" s="1"/>
  <c r="C3859" i="6"/>
  <c r="E3859" i="6" s="1"/>
  <c r="F3859" i="6" s="1"/>
  <c r="C3860" i="6"/>
  <c r="E3860" i="6" s="1"/>
  <c r="F3860" i="6" s="1"/>
  <c r="C3861" i="6"/>
  <c r="E3861" i="6" s="1"/>
  <c r="F3861" i="6" s="1"/>
  <c r="C3862" i="6"/>
  <c r="E3862" i="6" s="1"/>
  <c r="F3862" i="6" s="1"/>
  <c r="C3863" i="6"/>
  <c r="E3863" i="6" s="1"/>
  <c r="F3863" i="6" s="1"/>
  <c r="C3864" i="6"/>
  <c r="E3864" i="6" s="1"/>
  <c r="F3864" i="6" s="1"/>
  <c r="C3865" i="6"/>
  <c r="E3865" i="6" s="1"/>
  <c r="F3865" i="6" s="1"/>
  <c r="C3866" i="6"/>
  <c r="E3866" i="6" s="1"/>
  <c r="F3866" i="6" s="1"/>
  <c r="C3867" i="6"/>
  <c r="E3867" i="6" s="1"/>
  <c r="F3867" i="6" s="1"/>
  <c r="C3868" i="6"/>
  <c r="E3868" i="6" s="1"/>
  <c r="F3868" i="6" s="1"/>
  <c r="C3869" i="6"/>
  <c r="E3869" i="6" s="1"/>
  <c r="F3869" i="6" s="1"/>
  <c r="C3870" i="6"/>
  <c r="E3870" i="6" s="1"/>
  <c r="F3870" i="6" s="1"/>
  <c r="C3871" i="6"/>
  <c r="E3871" i="6" s="1"/>
  <c r="F3871" i="6" s="1"/>
  <c r="C3872" i="6"/>
  <c r="E3872" i="6" s="1"/>
  <c r="F3872" i="6" s="1"/>
  <c r="C3873" i="6"/>
  <c r="E3873" i="6" s="1"/>
  <c r="F3873" i="6" s="1"/>
  <c r="C3874" i="6"/>
  <c r="E3874" i="6" s="1"/>
  <c r="F3874" i="6" s="1"/>
  <c r="C3875" i="6"/>
  <c r="E3875" i="6" s="1"/>
  <c r="F3875" i="6" s="1"/>
  <c r="C3876" i="6"/>
  <c r="E3876" i="6" s="1"/>
  <c r="F3876" i="6" s="1"/>
  <c r="C3877" i="6"/>
  <c r="E3877" i="6" s="1"/>
  <c r="F3877" i="6" s="1"/>
  <c r="C3878" i="6"/>
  <c r="E3878" i="6" s="1"/>
  <c r="F3878" i="6" s="1"/>
  <c r="C3879" i="6"/>
  <c r="E3879" i="6" s="1"/>
  <c r="F3879" i="6" s="1"/>
  <c r="C3880" i="6"/>
  <c r="E3880" i="6" s="1"/>
  <c r="F3880" i="6" s="1"/>
  <c r="C3881" i="6"/>
  <c r="E3881" i="6" s="1"/>
  <c r="F3881" i="6" s="1"/>
  <c r="C3882" i="6"/>
  <c r="E3882" i="6" s="1"/>
  <c r="F3882" i="6" s="1"/>
  <c r="C3883" i="6"/>
  <c r="E3883" i="6" s="1"/>
  <c r="F3883" i="6" s="1"/>
  <c r="C3884" i="6"/>
  <c r="E3884" i="6" s="1"/>
  <c r="F3884" i="6" s="1"/>
  <c r="C3885" i="6"/>
  <c r="E3885" i="6" s="1"/>
  <c r="F3885" i="6" s="1"/>
  <c r="C3886" i="6"/>
  <c r="E3886" i="6" s="1"/>
  <c r="F3886" i="6" s="1"/>
  <c r="C3887" i="6"/>
  <c r="E3887" i="6" s="1"/>
  <c r="F3887" i="6" s="1"/>
  <c r="C3888" i="6"/>
  <c r="E3888" i="6" s="1"/>
  <c r="F3888" i="6" s="1"/>
  <c r="C3889" i="6"/>
  <c r="E3889" i="6" s="1"/>
  <c r="F3889" i="6" s="1"/>
  <c r="C3890" i="6"/>
  <c r="E3890" i="6" s="1"/>
  <c r="F3890" i="6" s="1"/>
  <c r="C3891" i="6"/>
  <c r="E3891" i="6" s="1"/>
  <c r="F3891" i="6" s="1"/>
  <c r="C3892" i="6"/>
  <c r="E3892" i="6" s="1"/>
  <c r="F3892" i="6" s="1"/>
  <c r="C3893" i="6"/>
  <c r="E3893" i="6" s="1"/>
  <c r="F3893" i="6" s="1"/>
  <c r="C3894" i="6"/>
  <c r="E3894" i="6" s="1"/>
  <c r="F3894" i="6" s="1"/>
  <c r="C3895" i="6"/>
  <c r="E3895" i="6" s="1"/>
  <c r="F3895" i="6" s="1"/>
  <c r="C3896" i="6"/>
  <c r="E3896" i="6" s="1"/>
  <c r="F3896" i="6" s="1"/>
  <c r="C3897" i="6"/>
  <c r="E3897" i="6" s="1"/>
  <c r="F3897" i="6" s="1"/>
  <c r="C3898" i="6"/>
  <c r="E3898" i="6" s="1"/>
  <c r="F3898" i="6" s="1"/>
  <c r="C3899" i="6"/>
  <c r="E3899" i="6" s="1"/>
  <c r="F3899" i="6" s="1"/>
  <c r="C3900" i="6"/>
  <c r="E3900" i="6" s="1"/>
  <c r="F3900" i="6" s="1"/>
  <c r="C3901" i="6"/>
  <c r="E3901" i="6" s="1"/>
  <c r="F3901" i="6" s="1"/>
  <c r="C3902" i="6"/>
  <c r="E3902" i="6" s="1"/>
  <c r="F3902" i="6" s="1"/>
  <c r="C3903" i="6"/>
  <c r="E3903" i="6" s="1"/>
  <c r="F3903" i="6" s="1"/>
  <c r="C3904" i="6"/>
  <c r="E3904" i="6" s="1"/>
  <c r="F3904" i="6" s="1"/>
  <c r="C3905" i="6"/>
  <c r="E3905" i="6" s="1"/>
  <c r="F3905" i="6" s="1"/>
  <c r="C3906" i="6"/>
  <c r="E3906" i="6" s="1"/>
  <c r="F3906" i="6" s="1"/>
  <c r="C3907" i="6"/>
  <c r="E3907" i="6" s="1"/>
  <c r="F3907" i="6" s="1"/>
  <c r="C3908" i="6"/>
  <c r="E3908" i="6" s="1"/>
  <c r="F3908" i="6" s="1"/>
  <c r="C3909" i="6"/>
  <c r="E3909" i="6" s="1"/>
  <c r="F3909" i="6" s="1"/>
  <c r="C3910" i="6"/>
  <c r="E3910" i="6" s="1"/>
  <c r="F3910" i="6" s="1"/>
  <c r="C3911" i="6"/>
  <c r="E3911" i="6" s="1"/>
  <c r="F3911" i="6" s="1"/>
  <c r="C3912" i="6"/>
  <c r="E3912" i="6" s="1"/>
  <c r="F3912" i="6" s="1"/>
  <c r="C3913" i="6"/>
  <c r="E3913" i="6" s="1"/>
  <c r="F3913" i="6" s="1"/>
  <c r="C3914" i="6"/>
  <c r="E3914" i="6" s="1"/>
  <c r="F3914" i="6" s="1"/>
  <c r="C3915" i="6"/>
  <c r="E3915" i="6" s="1"/>
  <c r="F3915" i="6" s="1"/>
  <c r="C3916" i="6"/>
  <c r="E3916" i="6" s="1"/>
  <c r="F3916" i="6" s="1"/>
  <c r="C3917" i="6"/>
  <c r="E3917" i="6" s="1"/>
  <c r="F3917" i="6" s="1"/>
  <c r="C3918" i="6"/>
  <c r="E3918" i="6" s="1"/>
  <c r="F3918" i="6" s="1"/>
  <c r="C3919" i="6"/>
  <c r="E3919" i="6" s="1"/>
  <c r="F3919" i="6" s="1"/>
  <c r="C3920" i="6"/>
  <c r="E3920" i="6" s="1"/>
  <c r="F3920" i="6" s="1"/>
  <c r="C3921" i="6"/>
  <c r="E3921" i="6" s="1"/>
  <c r="F3921" i="6" s="1"/>
  <c r="C3922" i="6"/>
  <c r="E3922" i="6" s="1"/>
  <c r="F3922" i="6" s="1"/>
  <c r="C3923" i="6"/>
  <c r="E3923" i="6" s="1"/>
  <c r="F3923" i="6" s="1"/>
  <c r="C3924" i="6"/>
  <c r="E3924" i="6" s="1"/>
  <c r="F3924" i="6" s="1"/>
  <c r="C3925" i="6"/>
  <c r="E3925" i="6" s="1"/>
  <c r="F3925" i="6" s="1"/>
  <c r="C3926" i="6"/>
  <c r="E3926" i="6" s="1"/>
  <c r="F3926" i="6" s="1"/>
  <c r="C3927" i="6"/>
  <c r="E3927" i="6" s="1"/>
  <c r="F3927" i="6" s="1"/>
  <c r="C3928" i="6"/>
  <c r="E3928" i="6" s="1"/>
  <c r="F3928" i="6" s="1"/>
  <c r="C3929" i="6"/>
  <c r="E3929" i="6" s="1"/>
  <c r="F3929" i="6" s="1"/>
  <c r="C3930" i="6"/>
  <c r="E3930" i="6" s="1"/>
  <c r="F3930" i="6" s="1"/>
  <c r="C3931" i="6"/>
  <c r="E3931" i="6" s="1"/>
  <c r="F3931" i="6" s="1"/>
  <c r="C3932" i="6"/>
  <c r="E3932" i="6" s="1"/>
  <c r="F3932" i="6" s="1"/>
  <c r="C3933" i="6"/>
  <c r="E3933" i="6" s="1"/>
  <c r="F3933" i="6" s="1"/>
  <c r="C3934" i="6"/>
  <c r="E3934" i="6" s="1"/>
  <c r="F3934" i="6" s="1"/>
  <c r="C3935" i="6"/>
  <c r="E3935" i="6" s="1"/>
  <c r="F3935" i="6" s="1"/>
  <c r="C3936" i="6"/>
  <c r="E3936" i="6" s="1"/>
  <c r="F3936" i="6" s="1"/>
  <c r="C3937" i="6"/>
  <c r="E3937" i="6" s="1"/>
  <c r="F3937" i="6" s="1"/>
  <c r="C3938" i="6"/>
  <c r="E3938" i="6" s="1"/>
  <c r="F3938" i="6" s="1"/>
  <c r="C3939" i="6"/>
  <c r="E3939" i="6" s="1"/>
  <c r="F3939" i="6" s="1"/>
  <c r="C3940" i="6"/>
  <c r="E3940" i="6" s="1"/>
  <c r="F3940" i="6" s="1"/>
  <c r="C3941" i="6"/>
  <c r="E3941" i="6" s="1"/>
  <c r="F3941" i="6" s="1"/>
  <c r="C3942" i="6"/>
  <c r="E3942" i="6" s="1"/>
  <c r="F3942" i="6" s="1"/>
  <c r="C3943" i="6"/>
  <c r="E3943" i="6" s="1"/>
  <c r="F3943" i="6" s="1"/>
  <c r="C3944" i="6"/>
  <c r="E3944" i="6" s="1"/>
  <c r="F3944" i="6" s="1"/>
  <c r="C3945" i="6"/>
  <c r="E3945" i="6" s="1"/>
  <c r="F3945" i="6" s="1"/>
  <c r="C3946" i="6"/>
  <c r="E3946" i="6" s="1"/>
  <c r="F3946" i="6" s="1"/>
  <c r="C3947" i="6"/>
  <c r="E3947" i="6" s="1"/>
  <c r="F3947" i="6" s="1"/>
  <c r="C3948" i="6"/>
  <c r="E3948" i="6" s="1"/>
  <c r="F3948" i="6" s="1"/>
  <c r="C3949" i="6"/>
  <c r="E3949" i="6" s="1"/>
  <c r="F3949" i="6" s="1"/>
  <c r="C3950" i="6"/>
  <c r="E3950" i="6" s="1"/>
  <c r="F3950" i="6" s="1"/>
  <c r="C3951" i="6"/>
  <c r="E3951" i="6" s="1"/>
  <c r="F3951" i="6" s="1"/>
  <c r="C3952" i="6"/>
  <c r="E3952" i="6" s="1"/>
  <c r="F3952" i="6" s="1"/>
  <c r="C3953" i="6"/>
  <c r="E3953" i="6" s="1"/>
  <c r="F3953" i="6" s="1"/>
  <c r="C3954" i="6"/>
  <c r="E3954" i="6" s="1"/>
  <c r="F3954" i="6" s="1"/>
  <c r="C3955" i="6"/>
  <c r="E3955" i="6" s="1"/>
  <c r="F3955" i="6" s="1"/>
  <c r="C3956" i="6"/>
  <c r="E3956" i="6" s="1"/>
  <c r="F3956" i="6" s="1"/>
  <c r="C3957" i="6"/>
  <c r="E3957" i="6" s="1"/>
  <c r="F3957" i="6" s="1"/>
  <c r="C3958" i="6"/>
  <c r="E3958" i="6" s="1"/>
  <c r="F3958" i="6" s="1"/>
  <c r="C3959" i="6"/>
  <c r="E3959" i="6" s="1"/>
  <c r="F3959" i="6" s="1"/>
  <c r="C3960" i="6"/>
  <c r="E3960" i="6" s="1"/>
  <c r="F3960" i="6" s="1"/>
  <c r="C3961" i="6"/>
  <c r="E3961" i="6" s="1"/>
  <c r="F3961" i="6" s="1"/>
  <c r="C3962" i="6"/>
  <c r="E3962" i="6" s="1"/>
  <c r="F3962" i="6" s="1"/>
  <c r="C3963" i="6"/>
  <c r="E3963" i="6" s="1"/>
  <c r="F3963" i="6" s="1"/>
  <c r="C3964" i="6"/>
  <c r="E3964" i="6" s="1"/>
  <c r="F3964" i="6" s="1"/>
  <c r="C3965" i="6"/>
  <c r="E3965" i="6" s="1"/>
  <c r="F3965" i="6" s="1"/>
  <c r="C3966" i="6"/>
  <c r="E3966" i="6" s="1"/>
  <c r="F3966" i="6" s="1"/>
  <c r="C3967" i="6"/>
  <c r="E3967" i="6" s="1"/>
  <c r="F3967" i="6" s="1"/>
  <c r="C3968" i="6"/>
  <c r="E3968" i="6" s="1"/>
  <c r="F3968" i="6" s="1"/>
  <c r="C3969" i="6"/>
  <c r="E3969" i="6" s="1"/>
  <c r="F3969" i="6" s="1"/>
  <c r="C3970" i="6"/>
  <c r="E3970" i="6" s="1"/>
  <c r="F3970" i="6" s="1"/>
  <c r="C3971" i="6"/>
  <c r="E3971" i="6" s="1"/>
  <c r="F3971" i="6" s="1"/>
  <c r="C3972" i="6"/>
  <c r="E3972" i="6" s="1"/>
  <c r="F3972" i="6" s="1"/>
  <c r="C3973" i="6"/>
  <c r="E3973" i="6" s="1"/>
  <c r="F3973" i="6" s="1"/>
  <c r="C3974" i="6"/>
  <c r="E3974" i="6" s="1"/>
  <c r="F3974" i="6" s="1"/>
  <c r="C3975" i="6"/>
  <c r="E3975" i="6" s="1"/>
  <c r="F3975" i="6" s="1"/>
  <c r="C3976" i="6"/>
  <c r="E3976" i="6" s="1"/>
  <c r="F3976" i="6" s="1"/>
  <c r="C3977" i="6"/>
  <c r="E3977" i="6" s="1"/>
  <c r="F3977" i="6" s="1"/>
  <c r="C3978" i="6"/>
  <c r="E3978" i="6" s="1"/>
  <c r="F3978" i="6" s="1"/>
  <c r="C3979" i="6"/>
  <c r="E3979" i="6" s="1"/>
  <c r="F3979" i="6" s="1"/>
  <c r="C3980" i="6"/>
  <c r="E3980" i="6" s="1"/>
  <c r="F3980" i="6" s="1"/>
  <c r="C3981" i="6"/>
  <c r="E3981" i="6" s="1"/>
  <c r="F3981" i="6" s="1"/>
  <c r="C3982" i="6"/>
  <c r="E3982" i="6" s="1"/>
  <c r="F3982" i="6" s="1"/>
  <c r="C3983" i="6"/>
  <c r="E3983" i="6" s="1"/>
  <c r="F3983" i="6" s="1"/>
  <c r="C3984" i="6"/>
  <c r="E3984" i="6" s="1"/>
  <c r="F3984" i="6" s="1"/>
  <c r="C3985" i="6"/>
  <c r="E3985" i="6" s="1"/>
  <c r="F3985" i="6" s="1"/>
  <c r="C3986" i="6"/>
  <c r="E3986" i="6" s="1"/>
  <c r="F3986" i="6" s="1"/>
  <c r="C3987" i="6"/>
  <c r="E3987" i="6" s="1"/>
  <c r="F3987" i="6" s="1"/>
  <c r="C3988" i="6"/>
  <c r="E3988" i="6" s="1"/>
  <c r="F3988" i="6" s="1"/>
  <c r="C3989" i="6"/>
  <c r="E3989" i="6" s="1"/>
  <c r="F3989" i="6" s="1"/>
  <c r="C3990" i="6"/>
  <c r="E3990" i="6" s="1"/>
  <c r="F3990" i="6" s="1"/>
  <c r="C3991" i="6"/>
  <c r="E3991" i="6" s="1"/>
  <c r="F3991" i="6" s="1"/>
  <c r="C3992" i="6"/>
  <c r="E3992" i="6" s="1"/>
  <c r="F3992" i="6" s="1"/>
  <c r="C3993" i="6"/>
  <c r="E3993" i="6" s="1"/>
  <c r="F3993" i="6" s="1"/>
  <c r="C3994" i="6"/>
  <c r="E3994" i="6" s="1"/>
  <c r="F3994" i="6" s="1"/>
  <c r="C3995" i="6"/>
  <c r="E3995" i="6" s="1"/>
  <c r="F3995" i="6" s="1"/>
  <c r="C3996" i="6"/>
  <c r="E3996" i="6" s="1"/>
  <c r="F3996" i="6" s="1"/>
  <c r="C3997" i="6"/>
  <c r="E3997" i="6" s="1"/>
  <c r="F3997" i="6" s="1"/>
  <c r="C3998" i="6"/>
  <c r="E3998" i="6" s="1"/>
  <c r="F3998" i="6" s="1"/>
  <c r="C3999" i="6"/>
  <c r="E3999" i="6" s="1"/>
  <c r="F3999" i="6" s="1"/>
  <c r="C4000" i="6"/>
  <c r="E4000" i="6" s="1"/>
  <c r="F4000" i="6" s="1"/>
  <c r="C4001" i="6"/>
  <c r="E4001" i="6" s="1"/>
  <c r="F4001" i="6" s="1"/>
  <c r="C4002" i="6"/>
  <c r="E4002" i="6" s="1"/>
  <c r="F4002" i="6" s="1"/>
  <c r="C4003" i="6"/>
  <c r="E4003" i="6" s="1"/>
  <c r="F4003" i="6" s="1"/>
  <c r="C4004" i="6"/>
  <c r="E4004" i="6" s="1"/>
  <c r="F4004" i="6" s="1"/>
  <c r="C4005" i="6"/>
  <c r="E4005" i="6" s="1"/>
  <c r="F4005" i="6" s="1"/>
  <c r="C4006" i="6"/>
  <c r="E4006" i="6" s="1"/>
  <c r="F4006" i="6" s="1"/>
  <c r="C4007" i="6"/>
  <c r="E4007" i="6" s="1"/>
  <c r="F4007" i="6" s="1"/>
  <c r="C4008" i="6"/>
  <c r="E4008" i="6" s="1"/>
  <c r="F4008" i="6" s="1"/>
  <c r="C4009" i="6"/>
  <c r="E4009" i="6" s="1"/>
  <c r="F4009" i="6" s="1"/>
  <c r="C4010" i="6"/>
  <c r="E4010" i="6" s="1"/>
  <c r="F4010" i="6" s="1"/>
  <c r="C4011" i="6"/>
  <c r="E4011" i="6" s="1"/>
  <c r="F4011" i="6" s="1"/>
  <c r="C4012" i="6"/>
  <c r="E4012" i="6" s="1"/>
  <c r="F4012" i="6" s="1"/>
  <c r="C4013" i="6"/>
  <c r="E4013" i="6" s="1"/>
  <c r="F4013" i="6" s="1"/>
  <c r="C4014" i="6"/>
  <c r="E4014" i="6" s="1"/>
  <c r="F4014" i="6" s="1"/>
  <c r="C4015" i="6"/>
  <c r="E4015" i="6" s="1"/>
  <c r="F4015" i="6" s="1"/>
  <c r="C4016" i="6"/>
  <c r="E4016" i="6" s="1"/>
  <c r="F4016" i="6" s="1"/>
  <c r="C4017" i="6"/>
  <c r="E4017" i="6" s="1"/>
  <c r="F4017" i="6" s="1"/>
  <c r="C4018" i="6"/>
  <c r="E4018" i="6" s="1"/>
  <c r="F4018" i="6" s="1"/>
  <c r="C4019" i="6"/>
  <c r="E4019" i="6" s="1"/>
  <c r="F4019" i="6" s="1"/>
  <c r="C4020" i="6"/>
  <c r="E4020" i="6" s="1"/>
  <c r="F4020" i="6" s="1"/>
  <c r="C4021" i="6"/>
  <c r="E4021" i="6" s="1"/>
  <c r="F4021" i="6" s="1"/>
  <c r="C4022" i="6"/>
  <c r="E4022" i="6" s="1"/>
  <c r="F4022" i="6" s="1"/>
  <c r="C4023" i="6"/>
  <c r="E4023" i="6" s="1"/>
  <c r="F4023" i="6" s="1"/>
  <c r="C4024" i="6"/>
  <c r="E4024" i="6" s="1"/>
  <c r="F4024" i="6" s="1"/>
  <c r="C4025" i="6"/>
  <c r="E4025" i="6" s="1"/>
  <c r="F4025" i="6" s="1"/>
  <c r="C4026" i="6"/>
  <c r="E4026" i="6" s="1"/>
  <c r="F4026" i="6" s="1"/>
  <c r="C4027" i="6"/>
  <c r="E4027" i="6" s="1"/>
  <c r="F4027" i="6" s="1"/>
  <c r="C4028" i="6"/>
  <c r="E4028" i="6" s="1"/>
  <c r="F4028" i="6" s="1"/>
  <c r="C4029" i="6"/>
  <c r="E4029" i="6" s="1"/>
  <c r="F4029" i="6" s="1"/>
  <c r="C4030" i="6"/>
  <c r="E4030" i="6" s="1"/>
  <c r="F4030" i="6" s="1"/>
  <c r="C4031" i="6"/>
  <c r="E4031" i="6" s="1"/>
  <c r="F4031" i="6" s="1"/>
  <c r="C4032" i="6"/>
  <c r="E4032" i="6" s="1"/>
  <c r="F4032" i="6" s="1"/>
  <c r="C4033" i="6"/>
  <c r="E4033" i="6" s="1"/>
  <c r="F4033" i="6" s="1"/>
  <c r="C4034" i="6"/>
  <c r="E4034" i="6" s="1"/>
  <c r="F4034" i="6" s="1"/>
  <c r="C4035" i="6"/>
  <c r="E4035" i="6" s="1"/>
  <c r="F4035" i="6" s="1"/>
  <c r="C4036" i="6"/>
  <c r="E4036" i="6" s="1"/>
  <c r="F4036" i="6" s="1"/>
  <c r="C4037" i="6"/>
  <c r="E4037" i="6" s="1"/>
  <c r="F4037" i="6" s="1"/>
  <c r="C4038" i="6"/>
  <c r="E4038" i="6" s="1"/>
  <c r="F4038" i="6" s="1"/>
  <c r="C4039" i="6"/>
  <c r="E4039" i="6" s="1"/>
  <c r="F4039" i="6" s="1"/>
  <c r="C4040" i="6"/>
  <c r="E4040" i="6" s="1"/>
  <c r="F4040" i="6" s="1"/>
  <c r="C4041" i="6"/>
  <c r="E4041" i="6" s="1"/>
  <c r="F4041" i="6" s="1"/>
  <c r="C4042" i="6"/>
  <c r="E4042" i="6" s="1"/>
  <c r="F4042" i="6" s="1"/>
  <c r="C4043" i="6"/>
  <c r="E4043" i="6" s="1"/>
  <c r="F4043" i="6" s="1"/>
  <c r="C4044" i="6"/>
  <c r="E4044" i="6" s="1"/>
  <c r="F4044" i="6" s="1"/>
  <c r="C4045" i="6"/>
  <c r="E4045" i="6" s="1"/>
  <c r="F4045" i="6" s="1"/>
  <c r="C4046" i="6"/>
  <c r="E4046" i="6" s="1"/>
  <c r="F4046" i="6" s="1"/>
  <c r="C4047" i="6"/>
  <c r="E4047" i="6" s="1"/>
  <c r="F4047" i="6" s="1"/>
  <c r="C4048" i="6"/>
  <c r="E4048" i="6" s="1"/>
  <c r="F4048" i="6" s="1"/>
  <c r="C4049" i="6"/>
  <c r="E4049" i="6" s="1"/>
  <c r="F4049" i="6" s="1"/>
  <c r="C4050" i="6"/>
  <c r="E4050" i="6" s="1"/>
  <c r="F4050" i="6" s="1"/>
  <c r="C4051" i="6"/>
  <c r="E4051" i="6" s="1"/>
  <c r="F4051" i="6" s="1"/>
  <c r="C4052" i="6"/>
  <c r="E4052" i="6" s="1"/>
  <c r="F4052" i="6" s="1"/>
  <c r="C4053" i="6"/>
  <c r="E4053" i="6" s="1"/>
  <c r="F4053" i="6" s="1"/>
  <c r="C4054" i="6"/>
  <c r="E4054" i="6" s="1"/>
  <c r="F4054" i="6" s="1"/>
  <c r="C4055" i="6"/>
  <c r="E4055" i="6" s="1"/>
  <c r="F4055" i="6" s="1"/>
  <c r="C4056" i="6"/>
  <c r="E4056" i="6" s="1"/>
  <c r="F4056" i="6" s="1"/>
  <c r="C4057" i="6"/>
  <c r="E4057" i="6" s="1"/>
  <c r="F4057" i="6" s="1"/>
  <c r="C4058" i="6"/>
  <c r="E4058" i="6" s="1"/>
  <c r="F4058" i="6" s="1"/>
  <c r="C4059" i="6"/>
  <c r="E4059" i="6" s="1"/>
  <c r="F4059" i="6" s="1"/>
  <c r="C4060" i="6"/>
  <c r="E4060" i="6" s="1"/>
  <c r="F4060" i="6" s="1"/>
  <c r="C4061" i="6"/>
  <c r="E4061" i="6" s="1"/>
  <c r="F4061" i="6" s="1"/>
  <c r="C4062" i="6"/>
  <c r="E4062" i="6" s="1"/>
  <c r="F4062" i="6" s="1"/>
  <c r="C4063" i="6"/>
  <c r="E4063" i="6" s="1"/>
  <c r="F4063" i="6" s="1"/>
  <c r="C4064" i="6"/>
  <c r="E4064" i="6" s="1"/>
  <c r="F4064" i="6" s="1"/>
  <c r="C4065" i="6"/>
  <c r="E4065" i="6" s="1"/>
  <c r="F4065" i="6" s="1"/>
  <c r="C4066" i="6"/>
  <c r="E4066" i="6" s="1"/>
  <c r="F4066" i="6" s="1"/>
  <c r="C4067" i="6"/>
  <c r="E4067" i="6" s="1"/>
  <c r="F4067" i="6" s="1"/>
  <c r="C4068" i="6"/>
  <c r="E4068" i="6" s="1"/>
  <c r="F4068" i="6" s="1"/>
  <c r="C4069" i="6"/>
  <c r="E4069" i="6" s="1"/>
  <c r="F4069" i="6" s="1"/>
  <c r="C4070" i="6"/>
  <c r="E4070" i="6" s="1"/>
  <c r="F4070" i="6" s="1"/>
  <c r="C4071" i="6"/>
  <c r="E4071" i="6" s="1"/>
  <c r="F4071" i="6" s="1"/>
  <c r="C4072" i="6"/>
  <c r="E4072" i="6" s="1"/>
  <c r="F4072" i="6" s="1"/>
  <c r="C4073" i="6"/>
  <c r="E4073" i="6" s="1"/>
  <c r="F4073" i="6" s="1"/>
  <c r="C4074" i="6"/>
  <c r="E4074" i="6" s="1"/>
  <c r="F4074" i="6" s="1"/>
  <c r="C4075" i="6"/>
  <c r="E4075" i="6" s="1"/>
  <c r="F4075" i="6" s="1"/>
  <c r="C4076" i="6"/>
  <c r="E4076" i="6" s="1"/>
  <c r="F4076" i="6" s="1"/>
  <c r="C4077" i="6"/>
  <c r="E4077" i="6" s="1"/>
  <c r="F4077" i="6" s="1"/>
  <c r="C4078" i="6"/>
  <c r="E4078" i="6" s="1"/>
  <c r="F4078" i="6" s="1"/>
  <c r="C4079" i="6"/>
  <c r="E4079" i="6" s="1"/>
  <c r="F4079" i="6" s="1"/>
  <c r="C4080" i="6"/>
  <c r="E4080" i="6" s="1"/>
  <c r="F4080" i="6" s="1"/>
  <c r="C4081" i="6"/>
  <c r="E4081" i="6" s="1"/>
  <c r="F4081" i="6" s="1"/>
  <c r="C4082" i="6"/>
  <c r="E4082" i="6" s="1"/>
  <c r="F4082" i="6" s="1"/>
  <c r="C4083" i="6"/>
  <c r="E4083" i="6" s="1"/>
  <c r="F4083" i="6" s="1"/>
  <c r="C4084" i="6"/>
  <c r="E4084" i="6" s="1"/>
  <c r="F4084" i="6" s="1"/>
  <c r="C4085" i="6"/>
  <c r="E4085" i="6" s="1"/>
  <c r="F4085" i="6" s="1"/>
  <c r="C4086" i="6"/>
  <c r="E4086" i="6" s="1"/>
  <c r="F4086" i="6" s="1"/>
  <c r="C4087" i="6"/>
  <c r="E4087" i="6" s="1"/>
  <c r="F4087" i="6" s="1"/>
  <c r="C4088" i="6"/>
  <c r="E4088" i="6" s="1"/>
  <c r="F4088" i="6" s="1"/>
  <c r="C4089" i="6"/>
  <c r="E4089" i="6" s="1"/>
  <c r="F4089" i="6" s="1"/>
  <c r="C4090" i="6"/>
  <c r="E4090" i="6" s="1"/>
  <c r="F4090" i="6" s="1"/>
  <c r="C4091" i="6"/>
  <c r="E4091" i="6" s="1"/>
  <c r="F4091" i="6" s="1"/>
  <c r="C4092" i="6"/>
  <c r="E4092" i="6" s="1"/>
  <c r="F4092" i="6" s="1"/>
  <c r="C4093" i="6"/>
  <c r="E4093" i="6" s="1"/>
  <c r="F4093" i="6" s="1"/>
  <c r="C4094" i="6"/>
  <c r="E4094" i="6" s="1"/>
  <c r="F4094" i="6" s="1"/>
  <c r="C4095" i="6"/>
  <c r="E4095" i="6" s="1"/>
  <c r="F4095" i="6" s="1"/>
  <c r="C4096" i="6"/>
  <c r="E4096" i="6" s="1"/>
  <c r="F4096" i="6" s="1"/>
  <c r="C4097" i="6"/>
  <c r="E4097" i="6" s="1"/>
  <c r="F4097" i="6" s="1"/>
  <c r="C4098" i="6"/>
  <c r="E4098" i="6" s="1"/>
  <c r="F4098" i="6" s="1"/>
  <c r="C4099" i="6"/>
  <c r="E4099" i="6" s="1"/>
  <c r="F4099" i="6" s="1"/>
  <c r="C4100" i="6"/>
  <c r="E4100" i="6" s="1"/>
  <c r="F4100" i="6" s="1"/>
  <c r="C4101" i="6"/>
  <c r="E4101" i="6" s="1"/>
  <c r="F4101" i="6" s="1"/>
  <c r="C4102" i="6"/>
  <c r="E4102" i="6" s="1"/>
  <c r="F4102" i="6" s="1"/>
  <c r="C4103" i="6"/>
  <c r="E4103" i="6" s="1"/>
  <c r="F4103" i="6" s="1"/>
  <c r="C4104" i="6"/>
  <c r="E4104" i="6" s="1"/>
  <c r="F4104" i="6" s="1"/>
  <c r="C4105" i="6"/>
  <c r="E4105" i="6" s="1"/>
  <c r="F4105" i="6" s="1"/>
  <c r="C4106" i="6"/>
  <c r="E4106" i="6" s="1"/>
  <c r="F4106" i="6" s="1"/>
  <c r="C4107" i="6"/>
  <c r="E4107" i="6" s="1"/>
  <c r="F4107" i="6" s="1"/>
  <c r="C4108" i="6"/>
  <c r="E4108" i="6" s="1"/>
  <c r="F4108" i="6" s="1"/>
  <c r="C4109" i="6"/>
  <c r="E4109" i="6" s="1"/>
  <c r="F4109" i="6" s="1"/>
  <c r="C4110" i="6"/>
  <c r="E4110" i="6" s="1"/>
  <c r="F4110" i="6" s="1"/>
  <c r="C4111" i="6"/>
  <c r="E4111" i="6" s="1"/>
  <c r="F4111" i="6" s="1"/>
  <c r="C4112" i="6"/>
  <c r="E4112" i="6" s="1"/>
  <c r="F4112" i="6" s="1"/>
  <c r="C4113" i="6"/>
  <c r="E4113" i="6" s="1"/>
  <c r="F4113" i="6" s="1"/>
  <c r="C4114" i="6"/>
  <c r="E4114" i="6" s="1"/>
  <c r="F4114" i="6" s="1"/>
  <c r="C4115" i="6"/>
  <c r="E4115" i="6" s="1"/>
  <c r="F4115" i="6" s="1"/>
  <c r="C4116" i="6"/>
  <c r="E4116" i="6" s="1"/>
  <c r="F4116" i="6" s="1"/>
  <c r="C4117" i="6"/>
  <c r="E4117" i="6" s="1"/>
  <c r="F4117" i="6" s="1"/>
  <c r="C4118" i="6"/>
  <c r="E4118" i="6" s="1"/>
  <c r="F4118" i="6" s="1"/>
  <c r="C4119" i="6"/>
  <c r="E4119" i="6" s="1"/>
  <c r="F4119" i="6" s="1"/>
  <c r="C4120" i="6"/>
  <c r="E4120" i="6" s="1"/>
  <c r="F4120" i="6" s="1"/>
  <c r="C4121" i="6"/>
  <c r="E4121" i="6" s="1"/>
  <c r="F4121" i="6" s="1"/>
  <c r="C4122" i="6"/>
  <c r="E4122" i="6" s="1"/>
  <c r="F4122" i="6" s="1"/>
  <c r="C4123" i="6"/>
  <c r="E4123" i="6" s="1"/>
  <c r="F4123" i="6" s="1"/>
  <c r="C4124" i="6"/>
  <c r="E4124" i="6" s="1"/>
  <c r="F4124" i="6" s="1"/>
  <c r="C4125" i="6"/>
  <c r="E4125" i="6" s="1"/>
  <c r="F4125" i="6" s="1"/>
  <c r="C4126" i="6"/>
  <c r="E4126" i="6" s="1"/>
  <c r="F4126" i="6" s="1"/>
  <c r="C4127" i="6"/>
  <c r="E4127" i="6" s="1"/>
  <c r="F4127" i="6" s="1"/>
  <c r="C4128" i="6"/>
  <c r="E4128" i="6" s="1"/>
  <c r="F4128" i="6" s="1"/>
  <c r="C4129" i="6"/>
  <c r="E4129" i="6" s="1"/>
  <c r="F4129" i="6" s="1"/>
  <c r="C4130" i="6"/>
  <c r="E4130" i="6" s="1"/>
  <c r="F4130" i="6" s="1"/>
  <c r="C4131" i="6"/>
  <c r="E4131" i="6" s="1"/>
  <c r="F4131" i="6" s="1"/>
  <c r="C4132" i="6"/>
  <c r="E4132" i="6" s="1"/>
  <c r="F4132" i="6" s="1"/>
  <c r="C4133" i="6"/>
  <c r="E4133" i="6" s="1"/>
  <c r="F4133" i="6" s="1"/>
  <c r="C4134" i="6"/>
  <c r="E4134" i="6" s="1"/>
  <c r="F4134" i="6" s="1"/>
  <c r="C4135" i="6"/>
  <c r="E4135" i="6" s="1"/>
  <c r="F4135" i="6" s="1"/>
  <c r="C4136" i="6"/>
  <c r="E4136" i="6" s="1"/>
  <c r="F4136" i="6" s="1"/>
  <c r="C4137" i="6"/>
  <c r="E4137" i="6" s="1"/>
  <c r="F4137" i="6" s="1"/>
  <c r="C4138" i="6"/>
  <c r="E4138" i="6" s="1"/>
  <c r="F4138" i="6" s="1"/>
  <c r="C4139" i="6"/>
  <c r="E4139" i="6" s="1"/>
  <c r="F4139" i="6" s="1"/>
  <c r="C4140" i="6"/>
  <c r="E4140" i="6" s="1"/>
  <c r="F4140" i="6" s="1"/>
  <c r="C4141" i="6"/>
  <c r="E4141" i="6" s="1"/>
  <c r="F4141" i="6" s="1"/>
  <c r="C4142" i="6"/>
  <c r="E4142" i="6" s="1"/>
  <c r="F4142" i="6" s="1"/>
  <c r="C4143" i="6"/>
  <c r="E4143" i="6" s="1"/>
  <c r="F4143" i="6" s="1"/>
  <c r="C4144" i="6"/>
  <c r="E4144" i="6" s="1"/>
  <c r="F4144" i="6" s="1"/>
  <c r="C4145" i="6"/>
  <c r="E4145" i="6" s="1"/>
  <c r="F4145" i="6" s="1"/>
  <c r="C4146" i="6"/>
  <c r="E4146" i="6" s="1"/>
  <c r="F4146" i="6" s="1"/>
  <c r="C4147" i="6"/>
  <c r="E4147" i="6" s="1"/>
  <c r="F4147" i="6" s="1"/>
  <c r="C4148" i="6"/>
  <c r="E4148" i="6" s="1"/>
  <c r="F4148" i="6" s="1"/>
  <c r="C4149" i="6"/>
  <c r="E4149" i="6" s="1"/>
  <c r="F4149" i="6" s="1"/>
  <c r="C4150" i="6"/>
  <c r="E4150" i="6" s="1"/>
  <c r="F4150" i="6" s="1"/>
  <c r="C4151" i="6"/>
  <c r="E4151" i="6" s="1"/>
  <c r="F4151" i="6" s="1"/>
  <c r="C4152" i="6"/>
  <c r="E4152" i="6" s="1"/>
  <c r="F4152" i="6" s="1"/>
  <c r="C4153" i="6"/>
  <c r="E4153" i="6" s="1"/>
  <c r="F4153" i="6" s="1"/>
  <c r="C4154" i="6"/>
  <c r="E4154" i="6" s="1"/>
  <c r="F4154" i="6" s="1"/>
  <c r="C4155" i="6"/>
  <c r="E4155" i="6" s="1"/>
  <c r="F4155" i="6" s="1"/>
  <c r="C4156" i="6"/>
  <c r="E4156" i="6" s="1"/>
  <c r="F4156" i="6" s="1"/>
  <c r="C4157" i="6"/>
  <c r="E4157" i="6" s="1"/>
  <c r="F4157" i="6" s="1"/>
  <c r="C4158" i="6"/>
  <c r="E4158" i="6" s="1"/>
  <c r="F4158" i="6" s="1"/>
  <c r="C4159" i="6"/>
  <c r="E4159" i="6" s="1"/>
  <c r="F4159" i="6" s="1"/>
  <c r="C4160" i="6"/>
  <c r="E4160" i="6" s="1"/>
  <c r="F4160" i="6" s="1"/>
  <c r="C4161" i="6"/>
  <c r="E4161" i="6" s="1"/>
  <c r="F4161" i="6" s="1"/>
  <c r="C4162" i="6"/>
  <c r="E4162" i="6" s="1"/>
  <c r="F4162" i="6" s="1"/>
  <c r="C4163" i="6"/>
  <c r="E4163" i="6" s="1"/>
  <c r="F4163" i="6" s="1"/>
  <c r="C4164" i="6"/>
  <c r="E4164" i="6" s="1"/>
  <c r="F4164" i="6" s="1"/>
  <c r="C4165" i="6"/>
  <c r="E4165" i="6" s="1"/>
  <c r="F4165" i="6" s="1"/>
  <c r="C4166" i="6"/>
  <c r="E4166" i="6" s="1"/>
  <c r="F4166" i="6" s="1"/>
  <c r="C4167" i="6"/>
  <c r="E4167" i="6" s="1"/>
  <c r="F4167" i="6" s="1"/>
  <c r="C4168" i="6"/>
  <c r="E4168" i="6" s="1"/>
  <c r="F4168" i="6" s="1"/>
  <c r="C4169" i="6"/>
  <c r="E4169" i="6" s="1"/>
  <c r="F4169" i="6" s="1"/>
  <c r="C4170" i="6"/>
  <c r="E4170" i="6" s="1"/>
  <c r="F4170" i="6" s="1"/>
  <c r="C4171" i="6"/>
  <c r="E4171" i="6" s="1"/>
  <c r="F4171" i="6" s="1"/>
  <c r="C4172" i="6"/>
  <c r="E4172" i="6" s="1"/>
  <c r="F4172" i="6" s="1"/>
  <c r="C4173" i="6"/>
  <c r="E4173" i="6" s="1"/>
  <c r="F4173" i="6" s="1"/>
  <c r="C4174" i="6"/>
  <c r="E4174" i="6" s="1"/>
  <c r="F4174" i="6" s="1"/>
  <c r="C4175" i="6"/>
  <c r="E4175" i="6" s="1"/>
  <c r="F4175" i="6" s="1"/>
  <c r="C4176" i="6"/>
  <c r="E4176" i="6" s="1"/>
  <c r="F4176" i="6" s="1"/>
  <c r="C4177" i="6"/>
  <c r="E4177" i="6" s="1"/>
  <c r="F4177" i="6" s="1"/>
  <c r="C4178" i="6"/>
  <c r="E4178" i="6" s="1"/>
  <c r="F4178" i="6" s="1"/>
  <c r="C4179" i="6"/>
  <c r="E4179" i="6" s="1"/>
  <c r="F4179" i="6" s="1"/>
  <c r="C4180" i="6"/>
  <c r="E4180" i="6" s="1"/>
  <c r="F4180" i="6" s="1"/>
  <c r="C4181" i="6"/>
  <c r="E4181" i="6" s="1"/>
  <c r="F4181" i="6" s="1"/>
  <c r="C4182" i="6"/>
  <c r="E4182" i="6" s="1"/>
  <c r="F4182" i="6" s="1"/>
  <c r="C4183" i="6"/>
  <c r="E4183" i="6" s="1"/>
  <c r="F4183" i="6" s="1"/>
  <c r="C4184" i="6"/>
  <c r="E4184" i="6" s="1"/>
  <c r="F4184" i="6" s="1"/>
  <c r="C4185" i="6"/>
  <c r="E4185" i="6" s="1"/>
  <c r="F4185" i="6" s="1"/>
  <c r="C4186" i="6"/>
  <c r="E4186" i="6" s="1"/>
  <c r="F4186" i="6" s="1"/>
  <c r="C4187" i="6"/>
  <c r="E4187" i="6" s="1"/>
  <c r="F4187" i="6" s="1"/>
  <c r="C4188" i="6"/>
  <c r="E4188" i="6" s="1"/>
  <c r="F4188" i="6" s="1"/>
  <c r="C4189" i="6"/>
  <c r="E4189" i="6" s="1"/>
  <c r="F4189" i="6" s="1"/>
  <c r="C4190" i="6"/>
  <c r="E4190" i="6" s="1"/>
  <c r="F4190" i="6" s="1"/>
  <c r="C4191" i="6"/>
  <c r="E4191" i="6" s="1"/>
  <c r="F4191" i="6" s="1"/>
  <c r="C4192" i="6"/>
  <c r="E4192" i="6" s="1"/>
  <c r="F4192" i="6" s="1"/>
  <c r="C4193" i="6"/>
  <c r="E4193" i="6" s="1"/>
  <c r="F4193" i="6" s="1"/>
  <c r="C4194" i="6"/>
  <c r="E4194" i="6" s="1"/>
  <c r="F4194" i="6" s="1"/>
  <c r="C4195" i="6"/>
  <c r="E4195" i="6" s="1"/>
  <c r="F4195" i="6" s="1"/>
  <c r="C4196" i="6"/>
  <c r="E4196" i="6" s="1"/>
  <c r="F4196" i="6" s="1"/>
  <c r="C4197" i="6"/>
  <c r="E4197" i="6" s="1"/>
  <c r="F4197" i="6" s="1"/>
  <c r="C4198" i="6"/>
  <c r="E4198" i="6" s="1"/>
  <c r="F4198" i="6" s="1"/>
  <c r="C4199" i="6"/>
  <c r="E4199" i="6" s="1"/>
  <c r="F4199" i="6" s="1"/>
  <c r="C4200" i="6"/>
  <c r="E4200" i="6" s="1"/>
  <c r="F4200" i="6" s="1"/>
  <c r="C4201" i="6"/>
  <c r="E4201" i="6" s="1"/>
  <c r="F4201" i="6" s="1"/>
  <c r="C4202" i="6"/>
  <c r="E4202" i="6" s="1"/>
  <c r="F4202" i="6" s="1"/>
  <c r="C4203" i="6"/>
  <c r="E4203" i="6" s="1"/>
  <c r="F4203" i="6" s="1"/>
  <c r="C4204" i="6"/>
  <c r="E4204" i="6" s="1"/>
  <c r="F4204" i="6" s="1"/>
  <c r="C4205" i="6"/>
  <c r="E4205" i="6" s="1"/>
  <c r="F4205" i="6" s="1"/>
  <c r="C4206" i="6"/>
  <c r="E4206" i="6" s="1"/>
  <c r="F4206" i="6" s="1"/>
  <c r="C4207" i="6"/>
  <c r="E4207" i="6" s="1"/>
  <c r="F4207" i="6" s="1"/>
  <c r="C4208" i="6"/>
  <c r="E4208" i="6" s="1"/>
  <c r="F4208" i="6" s="1"/>
  <c r="C4209" i="6"/>
  <c r="E4209" i="6" s="1"/>
  <c r="F4209" i="6" s="1"/>
  <c r="C4210" i="6"/>
  <c r="E4210" i="6" s="1"/>
  <c r="F4210" i="6" s="1"/>
  <c r="C4211" i="6"/>
  <c r="E4211" i="6" s="1"/>
  <c r="F4211" i="6" s="1"/>
  <c r="C4212" i="6"/>
  <c r="E4212" i="6" s="1"/>
  <c r="F4212" i="6" s="1"/>
  <c r="C4213" i="6"/>
  <c r="E4213" i="6" s="1"/>
  <c r="F4213" i="6" s="1"/>
  <c r="C4214" i="6"/>
  <c r="E4214" i="6" s="1"/>
  <c r="F4214" i="6" s="1"/>
  <c r="C4215" i="6"/>
  <c r="E4215" i="6" s="1"/>
  <c r="F4215" i="6" s="1"/>
  <c r="C4216" i="6"/>
  <c r="E4216" i="6" s="1"/>
  <c r="F4216" i="6" s="1"/>
  <c r="C4217" i="6"/>
  <c r="E4217" i="6" s="1"/>
  <c r="F4217" i="6" s="1"/>
  <c r="C4218" i="6"/>
  <c r="E4218" i="6" s="1"/>
  <c r="F4218" i="6" s="1"/>
  <c r="C4219" i="6"/>
  <c r="E4219" i="6" s="1"/>
  <c r="F4219" i="6" s="1"/>
  <c r="C4220" i="6"/>
  <c r="E4220" i="6" s="1"/>
  <c r="F4220" i="6" s="1"/>
  <c r="C4221" i="6"/>
  <c r="E4221" i="6" s="1"/>
  <c r="F4221" i="6" s="1"/>
  <c r="C4222" i="6"/>
  <c r="E4222" i="6" s="1"/>
  <c r="F4222" i="6" s="1"/>
  <c r="C4223" i="6"/>
  <c r="E4223" i="6" s="1"/>
  <c r="F4223" i="6" s="1"/>
  <c r="C4224" i="6"/>
  <c r="E4224" i="6" s="1"/>
  <c r="F4224" i="6" s="1"/>
  <c r="C4225" i="6"/>
  <c r="E4225" i="6" s="1"/>
  <c r="F4225" i="6" s="1"/>
  <c r="C4226" i="6"/>
  <c r="E4226" i="6" s="1"/>
  <c r="F4226" i="6" s="1"/>
  <c r="C4227" i="6"/>
  <c r="E4227" i="6" s="1"/>
  <c r="F4227" i="6" s="1"/>
  <c r="C4228" i="6"/>
  <c r="E4228" i="6" s="1"/>
  <c r="F4228" i="6" s="1"/>
  <c r="C4229" i="6"/>
  <c r="E4229" i="6" s="1"/>
  <c r="F4229" i="6" s="1"/>
  <c r="C4230" i="6"/>
  <c r="E4230" i="6" s="1"/>
  <c r="F4230" i="6" s="1"/>
  <c r="C4231" i="6"/>
  <c r="E4231" i="6" s="1"/>
  <c r="F4231" i="6" s="1"/>
  <c r="C4232" i="6"/>
  <c r="E4232" i="6" s="1"/>
  <c r="F4232" i="6" s="1"/>
  <c r="C4233" i="6"/>
  <c r="E4233" i="6" s="1"/>
  <c r="F4233" i="6" s="1"/>
  <c r="C4234" i="6"/>
  <c r="E4234" i="6" s="1"/>
  <c r="F4234" i="6" s="1"/>
  <c r="C4235" i="6"/>
  <c r="E4235" i="6" s="1"/>
  <c r="F4235" i="6" s="1"/>
  <c r="C4236" i="6"/>
  <c r="E4236" i="6" s="1"/>
  <c r="F4236" i="6" s="1"/>
  <c r="C4237" i="6"/>
  <c r="E4237" i="6" s="1"/>
  <c r="F4237" i="6" s="1"/>
  <c r="C4238" i="6"/>
  <c r="E4238" i="6" s="1"/>
  <c r="F4238" i="6" s="1"/>
  <c r="C4239" i="6"/>
  <c r="E4239" i="6" s="1"/>
  <c r="F4239" i="6" s="1"/>
  <c r="C4240" i="6"/>
  <c r="E4240" i="6" s="1"/>
  <c r="F4240" i="6" s="1"/>
  <c r="C4241" i="6"/>
  <c r="E4241" i="6" s="1"/>
  <c r="F4241" i="6" s="1"/>
  <c r="C4242" i="6"/>
  <c r="E4242" i="6" s="1"/>
  <c r="F4242" i="6" s="1"/>
  <c r="C4243" i="6"/>
  <c r="E4243" i="6" s="1"/>
  <c r="F4243" i="6" s="1"/>
  <c r="C4244" i="6"/>
  <c r="E4244" i="6" s="1"/>
  <c r="F4244" i="6" s="1"/>
  <c r="C4245" i="6"/>
  <c r="E4245" i="6" s="1"/>
  <c r="F4245" i="6" s="1"/>
  <c r="C4246" i="6"/>
  <c r="E4246" i="6" s="1"/>
  <c r="F4246" i="6" s="1"/>
  <c r="C4247" i="6"/>
  <c r="E4247" i="6" s="1"/>
  <c r="F4247" i="6" s="1"/>
  <c r="C4248" i="6"/>
  <c r="E4248" i="6" s="1"/>
  <c r="F4248" i="6" s="1"/>
  <c r="C4249" i="6"/>
  <c r="E4249" i="6" s="1"/>
  <c r="F4249" i="6" s="1"/>
  <c r="C4250" i="6"/>
  <c r="E4250" i="6" s="1"/>
  <c r="F4250" i="6" s="1"/>
  <c r="C4251" i="6"/>
  <c r="E4251" i="6" s="1"/>
  <c r="F4251" i="6" s="1"/>
  <c r="C4252" i="6"/>
  <c r="E4252" i="6" s="1"/>
  <c r="F4252" i="6" s="1"/>
  <c r="C4253" i="6"/>
  <c r="E4253" i="6" s="1"/>
  <c r="F4253" i="6" s="1"/>
  <c r="C4254" i="6"/>
  <c r="E4254" i="6" s="1"/>
  <c r="F4254" i="6" s="1"/>
  <c r="C4255" i="6"/>
  <c r="E4255" i="6" s="1"/>
  <c r="F4255" i="6" s="1"/>
  <c r="C4256" i="6"/>
  <c r="E4256" i="6" s="1"/>
  <c r="F4256" i="6" s="1"/>
  <c r="C4257" i="6"/>
  <c r="E4257" i="6" s="1"/>
  <c r="F4257" i="6" s="1"/>
  <c r="C4258" i="6"/>
  <c r="E4258" i="6" s="1"/>
  <c r="F4258" i="6" s="1"/>
  <c r="C4259" i="6"/>
  <c r="E4259" i="6" s="1"/>
  <c r="F4259" i="6" s="1"/>
  <c r="C4260" i="6"/>
  <c r="E4260" i="6" s="1"/>
  <c r="F4260" i="6" s="1"/>
  <c r="C4261" i="6"/>
  <c r="E4261" i="6" s="1"/>
  <c r="F4261" i="6" s="1"/>
  <c r="C4262" i="6"/>
  <c r="E4262" i="6" s="1"/>
  <c r="F4262" i="6" s="1"/>
  <c r="C4263" i="6"/>
  <c r="E4263" i="6" s="1"/>
  <c r="F4263" i="6" s="1"/>
  <c r="C4264" i="6"/>
  <c r="E4264" i="6" s="1"/>
  <c r="F4264" i="6" s="1"/>
  <c r="C4265" i="6"/>
  <c r="E4265" i="6" s="1"/>
  <c r="F4265" i="6" s="1"/>
  <c r="C4266" i="6"/>
  <c r="E4266" i="6" s="1"/>
  <c r="F4266" i="6" s="1"/>
  <c r="C4267" i="6"/>
  <c r="E4267" i="6" s="1"/>
  <c r="F4267" i="6" s="1"/>
  <c r="C4268" i="6"/>
  <c r="E4268" i="6" s="1"/>
  <c r="F4268" i="6" s="1"/>
  <c r="C4269" i="6"/>
  <c r="E4269" i="6" s="1"/>
  <c r="F4269" i="6" s="1"/>
  <c r="C4270" i="6"/>
  <c r="E4270" i="6" s="1"/>
  <c r="F4270" i="6" s="1"/>
  <c r="C4271" i="6"/>
  <c r="E4271" i="6" s="1"/>
  <c r="F4271" i="6" s="1"/>
  <c r="C4272" i="6"/>
  <c r="E4272" i="6" s="1"/>
  <c r="F4272" i="6" s="1"/>
  <c r="C4273" i="6"/>
  <c r="E4273" i="6" s="1"/>
  <c r="F4273" i="6" s="1"/>
  <c r="C4274" i="6"/>
  <c r="E4274" i="6" s="1"/>
  <c r="F4274" i="6" s="1"/>
  <c r="C4275" i="6"/>
  <c r="E4275" i="6" s="1"/>
  <c r="F4275" i="6" s="1"/>
  <c r="C4276" i="6"/>
  <c r="E4276" i="6" s="1"/>
  <c r="F4276" i="6" s="1"/>
  <c r="C4277" i="6"/>
  <c r="E4277" i="6" s="1"/>
  <c r="F4277" i="6" s="1"/>
  <c r="C4278" i="6"/>
  <c r="E4278" i="6" s="1"/>
  <c r="F4278" i="6" s="1"/>
  <c r="C4279" i="6"/>
  <c r="E4279" i="6" s="1"/>
  <c r="F4279" i="6" s="1"/>
  <c r="C4280" i="6"/>
  <c r="E4280" i="6" s="1"/>
  <c r="F4280" i="6" s="1"/>
  <c r="C4281" i="6"/>
  <c r="E4281" i="6" s="1"/>
  <c r="F4281" i="6" s="1"/>
  <c r="C4282" i="6"/>
  <c r="E4282" i="6" s="1"/>
  <c r="F4282" i="6" s="1"/>
  <c r="C4283" i="6"/>
  <c r="E4283" i="6" s="1"/>
  <c r="F4283" i="6" s="1"/>
  <c r="C4284" i="6"/>
  <c r="E4284" i="6" s="1"/>
  <c r="F4284" i="6" s="1"/>
  <c r="C4285" i="6"/>
  <c r="E4285" i="6" s="1"/>
  <c r="F4285" i="6" s="1"/>
  <c r="C4286" i="6"/>
  <c r="E4286" i="6" s="1"/>
  <c r="F4286" i="6" s="1"/>
  <c r="C4287" i="6"/>
  <c r="E4287" i="6" s="1"/>
  <c r="F4287" i="6" s="1"/>
  <c r="C4288" i="6"/>
  <c r="E4288" i="6" s="1"/>
  <c r="F4288" i="6" s="1"/>
  <c r="C4289" i="6"/>
  <c r="E4289" i="6" s="1"/>
  <c r="F4289" i="6" s="1"/>
  <c r="C4290" i="6"/>
  <c r="E4290" i="6" s="1"/>
  <c r="F4290" i="6" s="1"/>
  <c r="C4291" i="6"/>
  <c r="E4291" i="6" s="1"/>
  <c r="F4291" i="6" s="1"/>
  <c r="C4292" i="6"/>
  <c r="E4292" i="6" s="1"/>
  <c r="F4292" i="6" s="1"/>
  <c r="C4293" i="6"/>
  <c r="E4293" i="6" s="1"/>
  <c r="F4293" i="6" s="1"/>
  <c r="C4294" i="6"/>
  <c r="E4294" i="6" s="1"/>
  <c r="F4294" i="6" s="1"/>
  <c r="C4295" i="6"/>
  <c r="E4295" i="6" s="1"/>
  <c r="F4295" i="6" s="1"/>
  <c r="C4296" i="6"/>
  <c r="E4296" i="6" s="1"/>
  <c r="F4296" i="6" s="1"/>
  <c r="C4297" i="6"/>
  <c r="E4297" i="6" s="1"/>
  <c r="F4297" i="6" s="1"/>
  <c r="C4298" i="6"/>
  <c r="E4298" i="6" s="1"/>
  <c r="F4298" i="6" s="1"/>
  <c r="C4299" i="6"/>
  <c r="E4299" i="6" s="1"/>
  <c r="F4299" i="6" s="1"/>
  <c r="C4300" i="6"/>
  <c r="E4300" i="6" s="1"/>
  <c r="F4300" i="6" s="1"/>
  <c r="C4301" i="6"/>
  <c r="E4301" i="6" s="1"/>
  <c r="F4301" i="6" s="1"/>
  <c r="C4302" i="6"/>
  <c r="E4302" i="6" s="1"/>
  <c r="F4302" i="6" s="1"/>
  <c r="C4303" i="6"/>
  <c r="E4303" i="6" s="1"/>
  <c r="F4303" i="6" s="1"/>
  <c r="C4304" i="6"/>
  <c r="E4304" i="6" s="1"/>
  <c r="F4304" i="6" s="1"/>
  <c r="C4305" i="6"/>
  <c r="E4305" i="6" s="1"/>
  <c r="F4305" i="6" s="1"/>
  <c r="C4306" i="6"/>
  <c r="E4306" i="6" s="1"/>
  <c r="F4306" i="6" s="1"/>
  <c r="C4307" i="6"/>
  <c r="E4307" i="6" s="1"/>
  <c r="F4307" i="6" s="1"/>
  <c r="C4308" i="6"/>
  <c r="E4308" i="6" s="1"/>
  <c r="F4308" i="6" s="1"/>
  <c r="C4309" i="6"/>
  <c r="E4309" i="6" s="1"/>
  <c r="F4309" i="6" s="1"/>
  <c r="C4310" i="6"/>
  <c r="E4310" i="6" s="1"/>
  <c r="F4310" i="6" s="1"/>
  <c r="C4311" i="6"/>
  <c r="E4311" i="6" s="1"/>
  <c r="F4311" i="6" s="1"/>
  <c r="C4312" i="6"/>
  <c r="E4312" i="6" s="1"/>
  <c r="F4312" i="6" s="1"/>
  <c r="C4313" i="6"/>
  <c r="E4313" i="6" s="1"/>
  <c r="F4313" i="6" s="1"/>
  <c r="C4314" i="6"/>
  <c r="E4314" i="6" s="1"/>
  <c r="F4314" i="6" s="1"/>
  <c r="C4315" i="6"/>
  <c r="E4315" i="6" s="1"/>
  <c r="F4315" i="6" s="1"/>
  <c r="C4316" i="6"/>
  <c r="E4316" i="6" s="1"/>
  <c r="F4316" i="6" s="1"/>
  <c r="C4317" i="6"/>
  <c r="E4317" i="6" s="1"/>
  <c r="F4317" i="6" s="1"/>
  <c r="C4318" i="6"/>
  <c r="E4318" i="6" s="1"/>
  <c r="F4318" i="6" s="1"/>
  <c r="C4319" i="6"/>
  <c r="E4319" i="6" s="1"/>
  <c r="F4319" i="6" s="1"/>
  <c r="C4320" i="6"/>
  <c r="E4320" i="6" s="1"/>
  <c r="F4320" i="6" s="1"/>
  <c r="C4321" i="6"/>
  <c r="E4321" i="6" s="1"/>
  <c r="F4321" i="6" s="1"/>
  <c r="C4322" i="6"/>
  <c r="E4322" i="6" s="1"/>
  <c r="F4322" i="6" s="1"/>
  <c r="C4323" i="6"/>
  <c r="E4323" i="6" s="1"/>
  <c r="F4323" i="6" s="1"/>
  <c r="C4324" i="6"/>
  <c r="E4324" i="6" s="1"/>
  <c r="F4324" i="6" s="1"/>
  <c r="C4325" i="6"/>
  <c r="E4325" i="6" s="1"/>
  <c r="F4325" i="6" s="1"/>
  <c r="C4326" i="6"/>
  <c r="E4326" i="6" s="1"/>
  <c r="F4326" i="6" s="1"/>
  <c r="C4327" i="6"/>
  <c r="E4327" i="6" s="1"/>
  <c r="F4327" i="6" s="1"/>
  <c r="C4328" i="6"/>
  <c r="E4328" i="6" s="1"/>
  <c r="F4328" i="6" s="1"/>
  <c r="C4329" i="6"/>
  <c r="E4329" i="6" s="1"/>
  <c r="F4329" i="6" s="1"/>
  <c r="C4330" i="6"/>
  <c r="E4330" i="6" s="1"/>
  <c r="F4330" i="6" s="1"/>
  <c r="C4331" i="6"/>
  <c r="E4331" i="6" s="1"/>
  <c r="F4331" i="6" s="1"/>
  <c r="C4332" i="6"/>
  <c r="E4332" i="6" s="1"/>
  <c r="F4332" i="6" s="1"/>
  <c r="C4333" i="6"/>
  <c r="E4333" i="6" s="1"/>
  <c r="F4333" i="6" s="1"/>
  <c r="C4334" i="6"/>
  <c r="E4334" i="6" s="1"/>
  <c r="F4334" i="6" s="1"/>
  <c r="C4335" i="6"/>
  <c r="E4335" i="6" s="1"/>
  <c r="F4335" i="6" s="1"/>
  <c r="C4336" i="6"/>
  <c r="E4336" i="6" s="1"/>
  <c r="F4336" i="6" s="1"/>
  <c r="C4337" i="6"/>
  <c r="E4337" i="6" s="1"/>
  <c r="F4337" i="6" s="1"/>
  <c r="C4338" i="6"/>
  <c r="E4338" i="6" s="1"/>
  <c r="F4338" i="6" s="1"/>
  <c r="C4339" i="6"/>
  <c r="E4339" i="6" s="1"/>
  <c r="F4339" i="6" s="1"/>
  <c r="C4340" i="6"/>
  <c r="E4340" i="6" s="1"/>
  <c r="F4340" i="6" s="1"/>
  <c r="C4341" i="6"/>
  <c r="E4341" i="6" s="1"/>
  <c r="F4341" i="6" s="1"/>
  <c r="C4342" i="6"/>
  <c r="E4342" i="6" s="1"/>
  <c r="F4342" i="6" s="1"/>
  <c r="C4343" i="6"/>
  <c r="E4343" i="6" s="1"/>
  <c r="F4343" i="6" s="1"/>
  <c r="C4344" i="6"/>
  <c r="E4344" i="6" s="1"/>
  <c r="F4344" i="6" s="1"/>
  <c r="C4345" i="6"/>
  <c r="E4345" i="6" s="1"/>
  <c r="F4345" i="6" s="1"/>
  <c r="C4346" i="6"/>
  <c r="E4346" i="6" s="1"/>
  <c r="F4346" i="6" s="1"/>
  <c r="C4347" i="6"/>
  <c r="E4347" i="6" s="1"/>
  <c r="F4347" i="6" s="1"/>
  <c r="C4348" i="6"/>
  <c r="E4348" i="6" s="1"/>
  <c r="F4348" i="6" s="1"/>
  <c r="C4349" i="6"/>
  <c r="E4349" i="6" s="1"/>
  <c r="F4349" i="6" s="1"/>
  <c r="C4350" i="6"/>
  <c r="E4350" i="6" s="1"/>
  <c r="F4350" i="6" s="1"/>
  <c r="C4351" i="6"/>
  <c r="E4351" i="6" s="1"/>
  <c r="F4351" i="6" s="1"/>
  <c r="C4352" i="6"/>
  <c r="E4352" i="6" s="1"/>
  <c r="F4352" i="6" s="1"/>
  <c r="C4353" i="6"/>
  <c r="E4353" i="6" s="1"/>
  <c r="F4353" i="6" s="1"/>
  <c r="C4354" i="6"/>
  <c r="E4354" i="6" s="1"/>
  <c r="F4354" i="6" s="1"/>
  <c r="C4355" i="6"/>
  <c r="E4355" i="6" s="1"/>
  <c r="F4355" i="6" s="1"/>
  <c r="C4356" i="6"/>
  <c r="E4356" i="6" s="1"/>
  <c r="F4356" i="6" s="1"/>
  <c r="C4357" i="6"/>
  <c r="E4357" i="6" s="1"/>
  <c r="F4357" i="6" s="1"/>
  <c r="C4358" i="6"/>
  <c r="E4358" i="6" s="1"/>
  <c r="F4358" i="6" s="1"/>
  <c r="C4359" i="6"/>
  <c r="E4359" i="6" s="1"/>
  <c r="F4359" i="6" s="1"/>
  <c r="C4360" i="6"/>
  <c r="E4360" i="6" s="1"/>
  <c r="F4360" i="6" s="1"/>
  <c r="C4361" i="6"/>
  <c r="E4361" i="6" s="1"/>
  <c r="F4361" i="6" s="1"/>
  <c r="C4362" i="6"/>
  <c r="E4362" i="6" s="1"/>
  <c r="F4362" i="6" s="1"/>
  <c r="C4363" i="6"/>
  <c r="E4363" i="6" s="1"/>
  <c r="F4363" i="6" s="1"/>
  <c r="C4364" i="6"/>
  <c r="E4364" i="6" s="1"/>
  <c r="F4364" i="6" s="1"/>
  <c r="C4365" i="6"/>
  <c r="E4365" i="6" s="1"/>
  <c r="F4365" i="6" s="1"/>
  <c r="C4366" i="6"/>
  <c r="E4366" i="6" s="1"/>
  <c r="F4366" i="6" s="1"/>
  <c r="C4367" i="6"/>
  <c r="E4367" i="6" s="1"/>
  <c r="F4367" i="6" s="1"/>
  <c r="C4368" i="6"/>
  <c r="E4368" i="6" s="1"/>
  <c r="F4368" i="6" s="1"/>
  <c r="C4369" i="6"/>
  <c r="E4369" i="6" s="1"/>
  <c r="F4369" i="6" s="1"/>
  <c r="C4370" i="6"/>
  <c r="E4370" i="6" s="1"/>
  <c r="F4370" i="6" s="1"/>
  <c r="C4371" i="6"/>
  <c r="E4371" i="6" s="1"/>
  <c r="F4371" i="6" s="1"/>
  <c r="C4372" i="6"/>
  <c r="E4372" i="6" s="1"/>
  <c r="F4372" i="6" s="1"/>
  <c r="C4373" i="6"/>
  <c r="E4373" i="6" s="1"/>
  <c r="F4373" i="6" s="1"/>
  <c r="C4374" i="6"/>
  <c r="E4374" i="6" s="1"/>
  <c r="F4374" i="6" s="1"/>
  <c r="C4375" i="6"/>
  <c r="E4375" i="6" s="1"/>
  <c r="F4375" i="6" s="1"/>
  <c r="C4376" i="6"/>
  <c r="E4376" i="6" s="1"/>
  <c r="F4376" i="6" s="1"/>
  <c r="C4377" i="6"/>
  <c r="E4377" i="6" s="1"/>
  <c r="F4377" i="6" s="1"/>
  <c r="C4378" i="6"/>
  <c r="E4378" i="6" s="1"/>
  <c r="F4378" i="6" s="1"/>
  <c r="C4379" i="6"/>
  <c r="E4379" i="6" s="1"/>
  <c r="F4379" i="6" s="1"/>
  <c r="C4380" i="6"/>
  <c r="E4380" i="6" s="1"/>
  <c r="F4380" i="6" s="1"/>
  <c r="C4381" i="6"/>
  <c r="E4381" i="6" s="1"/>
  <c r="F4381" i="6" s="1"/>
  <c r="C4382" i="6"/>
  <c r="E4382" i="6" s="1"/>
  <c r="F4382" i="6" s="1"/>
  <c r="C4383" i="6"/>
  <c r="E4383" i="6" s="1"/>
  <c r="F4383" i="6" s="1"/>
  <c r="C4384" i="6"/>
  <c r="E4384" i="6" s="1"/>
  <c r="F4384" i="6" s="1"/>
  <c r="C4385" i="6"/>
  <c r="E4385" i="6" s="1"/>
  <c r="F4385" i="6" s="1"/>
  <c r="C4386" i="6"/>
  <c r="E4386" i="6" s="1"/>
  <c r="F4386" i="6" s="1"/>
  <c r="C4387" i="6"/>
  <c r="E4387" i="6" s="1"/>
  <c r="F4387" i="6" s="1"/>
  <c r="C4388" i="6"/>
  <c r="E4388" i="6" s="1"/>
  <c r="F4388" i="6" s="1"/>
  <c r="C4389" i="6"/>
  <c r="E4389" i="6" s="1"/>
  <c r="F4389" i="6" s="1"/>
  <c r="C4390" i="6"/>
  <c r="E4390" i="6" s="1"/>
  <c r="F4390" i="6" s="1"/>
  <c r="C4391" i="6"/>
  <c r="E4391" i="6" s="1"/>
  <c r="F4391" i="6" s="1"/>
  <c r="C4392" i="6"/>
  <c r="E4392" i="6" s="1"/>
  <c r="F4392" i="6" s="1"/>
  <c r="C4393" i="6"/>
  <c r="E4393" i="6" s="1"/>
  <c r="F4393" i="6" s="1"/>
  <c r="C4394" i="6"/>
  <c r="E4394" i="6" s="1"/>
  <c r="F4394" i="6" s="1"/>
  <c r="C4395" i="6"/>
  <c r="E4395" i="6" s="1"/>
  <c r="F4395" i="6" s="1"/>
  <c r="C4396" i="6"/>
  <c r="E4396" i="6" s="1"/>
  <c r="F4396" i="6" s="1"/>
  <c r="C4397" i="6"/>
  <c r="E4397" i="6" s="1"/>
  <c r="F4397" i="6" s="1"/>
  <c r="C4398" i="6"/>
  <c r="E4398" i="6" s="1"/>
  <c r="F4398" i="6" s="1"/>
  <c r="C4399" i="6"/>
  <c r="E4399" i="6" s="1"/>
  <c r="F4399" i="6" s="1"/>
  <c r="C4400" i="6"/>
  <c r="E4400" i="6" s="1"/>
  <c r="F4400" i="6" s="1"/>
  <c r="C4401" i="6"/>
  <c r="E4401" i="6" s="1"/>
  <c r="F4401" i="6" s="1"/>
  <c r="C4402" i="6"/>
  <c r="E4402" i="6" s="1"/>
  <c r="F4402" i="6" s="1"/>
  <c r="C4403" i="6"/>
  <c r="E4403" i="6" s="1"/>
  <c r="F4403" i="6" s="1"/>
  <c r="C4404" i="6"/>
  <c r="E4404" i="6" s="1"/>
  <c r="F4404" i="6" s="1"/>
  <c r="C4405" i="6"/>
  <c r="E4405" i="6" s="1"/>
  <c r="F4405" i="6" s="1"/>
  <c r="C4406" i="6"/>
  <c r="E4406" i="6" s="1"/>
  <c r="F4406" i="6" s="1"/>
  <c r="C4407" i="6"/>
  <c r="E4407" i="6" s="1"/>
  <c r="F4407" i="6" s="1"/>
  <c r="C4408" i="6"/>
  <c r="E4408" i="6" s="1"/>
  <c r="F4408" i="6" s="1"/>
  <c r="C4409" i="6"/>
  <c r="E4409" i="6" s="1"/>
  <c r="F4409" i="6" s="1"/>
  <c r="C4410" i="6"/>
  <c r="E4410" i="6" s="1"/>
  <c r="F4410" i="6" s="1"/>
  <c r="C4411" i="6"/>
  <c r="E4411" i="6" s="1"/>
  <c r="F4411" i="6" s="1"/>
  <c r="C4412" i="6"/>
  <c r="E4412" i="6" s="1"/>
  <c r="F4412" i="6" s="1"/>
  <c r="C4413" i="6"/>
  <c r="E4413" i="6" s="1"/>
  <c r="F4413" i="6" s="1"/>
  <c r="C4414" i="6"/>
  <c r="E4414" i="6" s="1"/>
  <c r="F4414" i="6" s="1"/>
  <c r="C4415" i="6"/>
  <c r="E4415" i="6" s="1"/>
  <c r="F4415" i="6" s="1"/>
  <c r="C4416" i="6"/>
  <c r="E4416" i="6" s="1"/>
  <c r="F4416" i="6" s="1"/>
  <c r="C4417" i="6"/>
  <c r="E4417" i="6" s="1"/>
  <c r="F4417" i="6" s="1"/>
  <c r="C4418" i="6"/>
  <c r="E4418" i="6" s="1"/>
  <c r="F4418" i="6" s="1"/>
  <c r="C4419" i="6"/>
  <c r="E4419" i="6" s="1"/>
  <c r="F4419" i="6" s="1"/>
  <c r="C4420" i="6"/>
  <c r="E4420" i="6" s="1"/>
  <c r="F4420" i="6" s="1"/>
  <c r="C4421" i="6"/>
  <c r="E4421" i="6" s="1"/>
  <c r="F4421" i="6" s="1"/>
  <c r="C4422" i="6"/>
  <c r="E4422" i="6" s="1"/>
  <c r="F4422" i="6" s="1"/>
  <c r="C4423" i="6"/>
  <c r="E4423" i="6" s="1"/>
  <c r="F4423" i="6" s="1"/>
  <c r="C4424" i="6"/>
  <c r="E4424" i="6" s="1"/>
  <c r="F4424" i="6" s="1"/>
  <c r="C4425" i="6"/>
  <c r="E4425" i="6" s="1"/>
  <c r="F4425" i="6" s="1"/>
  <c r="C4426" i="6"/>
  <c r="E4426" i="6" s="1"/>
  <c r="F4426" i="6" s="1"/>
  <c r="C4427" i="6"/>
  <c r="E4427" i="6" s="1"/>
  <c r="F4427" i="6" s="1"/>
  <c r="C4428" i="6"/>
  <c r="E4428" i="6" s="1"/>
  <c r="F4428" i="6" s="1"/>
  <c r="C4429" i="6"/>
  <c r="E4429" i="6" s="1"/>
  <c r="F4429" i="6" s="1"/>
  <c r="C4430" i="6"/>
  <c r="E4430" i="6" s="1"/>
  <c r="F4430" i="6" s="1"/>
  <c r="C4431" i="6"/>
  <c r="E4431" i="6" s="1"/>
  <c r="F4431" i="6" s="1"/>
  <c r="C4432" i="6"/>
  <c r="E4432" i="6" s="1"/>
  <c r="F4432" i="6" s="1"/>
  <c r="C4433" i="6"/>
  <c r="E4433" i="6" s="1"/>
  <c r="F4433" i="6" s="1"/>
  <c r="C4434" i="6"/>
  <c r="E4434" i="6" s="1"/>
  <c r="F4434" i="6" s="1"/>
  <c r="C4435" i="6"/>
  <c r="E4435" i="6" s="1"/>
  <c r="F4435" i="6" s="1"/>
  <c r="C4436" i="6"/>
  <c r="E4436" i="6" s="1"/>
  <c r="F4436" i="6" s="1"/>
  <c r="C4437" i="6"/>
  <c r="E4437" i="6" s="1"/>
  <c r="F4437" i="6" s="1"/>
  <c r="C4438" i="6"/>
  <c r="E4438" i="6" s="1"/>
  <c r="F4438" i="6" s="1"/>
  <c r="C4439" i="6"/>
  <c r="E4439" i="6" s="1"/>
  <c r="F4439" i="6" s="1"/>
  <c r="C4440" i="6"/>
  <c r="E4440" i="6" s="1"/>
  <c r="F4440" i="6" s="1"/>
  <c r="C4441" i="6"/>
  <c r="E4441" i="6" s="1"/>
  <c r="F4441" i="6" s="1"/>
  <c r="C4442" i="6"/>
  <c r="E4442" i="6" s="1"/>
  <c r="F4442" i="6" s="1"/>
  <c r="C4443" i="6"/>
  <c r="E4443" i="6" s="1"/>
  <c r="F4443" i="6" s="1"/>
  <c r="C4444" i="6"/>
  <c r="E4444" i="6" s="1"/>
  <c r="F4444" i="6" s="1"/>
  <c r="C4445" i="6"/>
  <c r="E4445" i="6" s="1"/>
  <c r="F4445" i="6" s="1"/>
  <c r="C4446" i="6"/>
  <c r="E4446" i="6" s="1"/>
  <c r="F4446" i="6" s="1"/>
  <c r="C4447" i="6"/>
  <c r="E4447" i="6" s="1"/>
  <c r="F4447" i="6" s="1"/>
  <c r="C4448" i="6"/>
  <c r="E4448" i="6" s="1"/>
  <c r="F4448" i="6" s="1"/>
  <c r="C4449" i="6"/>
  <c r="E4449" i="6" s="1"/>
  <c r="F4449" i="6" s="1"/>
  <c r="C4450" i="6"/>
  <c r="E4450" i="6" s="1"/>
  <c r="F4450" i="6" s="1"/>
  <c r="C4451" i="6"/>
  <c r="E4451" i="6" s="1"/>
  <c r="F4451" i="6" s="1"/>
  <c r="C4452" i="6"/>
  <c r="E4452" i="6" s="1"/>
  <c r="F4452" i="6" s="1"/>
  <c r="C4453" i="6"/>
  <c r="E4453" i="6" s="1"/>
  <c r="F4453" i="6" s="1"/>
  <c r="C4454" i="6"/>
  <c r="E4454" i="6" s="1"/>
  <c r="F4454" i="6" s="1"/>
  <c r="C4455" i="6"/>
  <c r="E4455" i="6" s="1"/>
  <c r="F4455" i="6" s="1"/>
  <c r="C4456" i="6"/>
  <c r="E4456" i="6" s="1"/>
  <c r="F4456" i="6" s="1"/>
  <c r="C4457" i="6"/>
  <c r="E4457" i="6" s="1"/>
  <c r="F4457" i="6" s="1"/>
  <c r="C4458" i="6"/>
  <c r="E4458" i="6" s="1"/>
  <c r="F4458" i="6" s="1"/>
  <c r="C4459" i="6"/>
  <c r="E4459" i="6" s="1"/>
  <c r="F4459" i="6" s="1"/>
  <c r="C4460" i="6"/>
  <c r="E4460" i="6" s="1"/>
  <c r="F4460" i="6" s="1"/>
  <c r="C4461" i="6"/>
  <c r="E4461" i="6" s="1"/>
  <c r="F4461" i="6" s="1"/>
  <c r="C4462" i="6"/>
  <c r="E4462" i="6" s="1"/>
  <c r="F4462" i="6" s="1"/>
  <c r="C4463" i="6"/>
  <c r="E4463" i="6" s="1"/>
  <c r="F4463" i="6" s="1"/>
  <c r="C4464" i="6"/>
  <c r="E4464" i="6" s="1"/>
  <c r="F4464" i="6" s="1"/>
  <c r="C4465" i="6"/>
  <c r="E4465" i="6" s="1"/>
  <c r="F4465" i="6" s="1"/>
  <c r="C4466" i="6"/>
  <c r="E4466" i="6" s="1"/>
  <c r="F4466" i="6" s="1"/>
  <c r="C4467" i="6"/>
  <c r="E4467" i="6" s="1"/>
  <c r="F4467" i="6" s="1"/>
  <c r="C4468" i="6"/>
  <c r="E4468" i="6" s="1"/>
  <c r="F4468" i="6" s="1"/>
  <c r="C4469" i="6"/>
  <c r="E4469" i="6" s="1"/>
  <c r="F4469" i="6" s="1"/>
  <c r="C4470" i="6"/>
  <c r="E4470" i="6" s="1"/>
  <c r="F4470" i="6" s="1"/>
  <c r="C4471" i="6"/>
  <c r="E4471" i="6" s="1"/>
  <c r="F4471" i="6" s="1"/>
  <c r="C4472" i="6"/>
  <c r="E4472" i="6" s="1"/>
  <c r="F4472" i="6" s="1"/>
  <c r="C4473" i="6"/>
  <c r="E4473" i="6" s="1"/>
  <c r="F4473" i="6" s="1"/>
  <c r="C4474" i="6"/>
  <c r="E4474" i="6" s="1"/>
  <c r="F4474" i="6" s="1"/>
  <c r="C4475" i="6"/>
  <c r="E4475" i="6" s="1"/>
  <c r="F4475" i="6" s="1"/>
  <c r="C4476" i="6"/>
  <c r="E4476" i="6" s="1"/>
  <c r="F4476" i="6" s="1"/>
  <c r="C4477" i="6"/>
  <c r="E4477" i="6" s="1"/>
  <c r="F4477" i="6" s="1"/>
  <c r="C4478" i="6"/>
  <c r="E4478" i="6" s="1"/>
  <c r="F4478" i="6" s="1"/>
  <c r="C4479" i="6"/>
  <c r="E4479" i="6" s="1"/>
  <c r="F4479" i="6" s="1"/>
  <c r="C4480" i="6"/>
  <c r="E4480" i="6" s="1"/>
  <c r="F4480" i="6" s="1"/>
  <c r="C4481" i="6"/>
  <c r="E4481" i="6" s="1"/>
  <c r="F4481" i="6" s="1"/>
  <c r="C4482" i="6"/>
  <c r="E4482" i="6" s="1"/>
  <c r="F4482" i="6" s="1"/>
  <c r="C4483" i="6"/>
  <c r="E4483" i="6" s="1"/>
  <c r="F4483" i="6" s="1"/>
  <c r="C4484" i="6"/>
  <c r="E4484" i="6" s="1"/>
  <c r="F4484" i="6" s="1"/>
  <c r="C4485" i="6"/>
  <c r="E4485" i="6" s="1"/>
  <c r="F4485" i="6" s="1"/>
  <c r="C4486" i="6"/>
  <c r="E4486" i="6" s="1"/>
  <c r="F4486" i="6" s="1"/>
  <c r="C4487" i="6"/>
  <c r="E4487" i="6" s="1"/>
  <c r="F4487" i="6" s="1"/>
  <c r="C4488" i="6"/>
  <c r="E4488" i="6" s="1"/>
  <c r="F4488" i="6" s="1"/>
  <c r="C4489" i="6"/>
  <c r="E4489" i="6" s="1"/>
  <c r="F4489" i="6" s="1"/>
  <c r="C4490" i="6"/>
  <c r="E4490" i="6" s="1"/>
  <c r="F4490" i="6" s="1"/>
  <c r="C4491" i="6"/>
  <c r="E4491" i="6" s="1"/>
  <c r="F4491" i="6" s="1"/>
  <c r="C4492" i="6"/>
  <c r="E4492" i="6" s="1"/>
  <c r="F4492" i="6" s="1"/>
  <c r="C4493" i="6"/>
  <c r="E4493" i="6" s="1"/>
  <c r="F4493" i="6" s="1"/>
  <c r="C4494" i="6"/>
  <c r="E4494" i="6" s="1"/>
  <c r="F4494" i="6" s="1"/>
  <c r="C4495" i="6"/>
  <c r="E4495" i="6" s="1"/>
  <c r="F4495" i="6" s="1"/>
  <c r="C4496" i="6"/>
  <c r="E4496" i="6" s="1"/>
  <c r="F4496" i="6" s="1"/>
  <c r="C4497" i="6"/>
  <c r="E4497" i="6" s="1"/>
  <c r="F4497" i="6" s="1"/>
  <c r="C4498" i="6"/>
  <c r="E4498" i="6" s="1"/>
  <c r="F4498" i="6" s="1"/>
  <c r="C4499" i="6"/>
  <c r="E4499" i="6" s="1"/>
  <c r="F4499" i="6" s="1"/>
  <c r="C4500" i="6"/>
  <c r="E4500" i="6" s="1"/>
  <c r="F4500" i="6" s="1"/>
  <c r="C4501" i="6"/>
  <c r="E4501" i="6" s="1"/>
  <c r="F4501" i="6" s="1"/>
  <c r="C4502" i="6"/>
  <c r="E4502" i="6" s="1"/>
  <c r="F4502" i="6" s="1"/>
  <c r="C4503" i="6"/>
  <c r="E4503" i="6" s="1"/>
  <c r="F4503" i="6" s="1"/>
  <c r="C4504" i="6"/>
  <c r="E4504" i="6" s="1"/>
  <c r="F4504" i="6" s="1"/>
  <c r="C4505" i="6"/>
  <c r="E4505" i="6" s="1"/>
  <c r="F4505" i="6" s="1"/>
  <c r="C4506" i="6"/>
  <c r="E4506" i="6" s="1"/>
  <c r="F4506" i="6" s="1"/>
  <c r="C4507" i="6"/>
  <c r="E4507" i="6" s="1"/>
  <c r="F4507" i="6" s="1"/>
  <c r="C4508" i="6"/>
  <c r="E4508" i="6" s="1"/>
  <c r="F4508" i="6" s="1"/>
  <c r="C4509" i="6"/>
  <c r="E4509" i="6" s="1"/>
  <c r="F4509" i="6" s="1"/>
  <c r="C4510" i="6"/>
  <c r="E4510" i="6" s="1"/>
  <c r="F4510" i="6" s="1"/>
  <c r="C4511" i="6"/>
  <c r="E4511" i="6" s="1"/>
  <c r="F4511" i="6" s="1"/>
  <c r="C4512" i="6"/>
  <c r="E4512" i="6" s="1"/>
  <c r="F4512" i="6" s="1"/>
  <c r="C4513" i="6"/>
  <c r="E4513" i="6" s="1"/>
  <c r="F4513" i="6" s="1"/>
  <c r="C4514" i="6"/>
  <c r="E4514" i="6" s="1"/>
  <c r="F4514" i="6" s="1"/>
  <c r="C4515" i="6"/>
  <c r="E4515" i="6" s="1"/>
  <c r="F4515" i="6" s="1"/>
  <c r="C4516" i="6"/>
  <c r="E4516" i="6" s="1"/>
  <c r="F4516" i="6" s="1"/>
  <c r="C4517" i="6"/>
  <c r="E4517" i="6" s="1"/>
  <c r="F4517" i="6" s="1"/>
  <c r="C4518" i="6"/>
  <c r="E4518" i="6" s="1"/>
  <c r="F4518" i="6" s="1"/>
  <c r="C4519" i="6"/>
  <c r="E4519" i="6" s="1"/>
  <c r="F4519" i="6" s="1"/>
  <c r="C4520" i="6"/>
  <c r="E4520" i="6" s="1"/>
  <c r="F4520" i="6" s="1"/>
  <c r="C4521" i="6"/>
  <c r="E4521" i="6" s="1"/>
  <c r="F4521" i="6" s="1"/>
  <c r="C4522" i="6"/>
  <c r="E4522" i="6" s="1"/>
  <c r="F4522" i="6" s="1"/>
  <c r="C4523" i="6"/>
  <c r="E4523" i="6" s="1"/>
  <c r="F4523" i="6" s="1"/>
  <c r="C4524" i="6"/>
  <c r="E4524" i="6" s="1"/>
  <c r="F4524" i="6" s="1"/>
  <c r="C4525" i="6"/>
  <c r="E4525" i="6" s="1"/>
  <c r="F4525" i="6" s="1"/>
  <c r="C4526" i="6"/>
  <c r="E4526" i="6" s="1"/>
  <c r="F4526" i="6" s="1"/>
  <c r="C4527" i="6"/>
  <c r="E4527" i="6" s="1"/>
  <c r="F4527" i="6" s="1"/>
  <c r="C4528" i="6"/>
  <c r="E4528" i="6" s="1"/>
  <c r="F4528" i="6" s="1"/>
  <c r="C4529" i="6"/>
  <c r="E4529" i="6" s="1"/>
  <c r="F4529" i="6" s="1"/>
  <c r="C4530" i="6"/>
  <c r="E4530" i="6" s="1"/>
  <c r="F4530" i="6" s="1"/>
  <c r="C4531" i="6"/>
  <c r="E4531" i="6" s="1"/>
  <c r="F4531" i="6" s="1"/>
  <c r="C4532" i="6"/>
  <c r="E4532" i="6" s="1"/>
  <c r="F4532" i="6" s="1"/>
  <c r="C4533" i="6"/>
  <c r="E4533" i="6" s="1"/>
  <c r="F4533" i="6" s="1"/>
  <c r="C4534" i="6"/>
  <c r="E4534" i="6" s="1"/>
  <c r="F4534" i="6" s="1"/>
  <c r="C4535" i="6"/>
  <c r="E4535" i="6" s="1"/>
  <c r="F4535" i="6" s="1"/>
  <c r="C4536" i="6"/>
  <c r="E4536" i="6" s="1"/>
  <c r="F4536" i="6" s="1"/>
  <c r="C4537" i="6"/>
  <c r="E4537" i="6" s="1"/>
  <c r="F4537" i="6" s="1"/>
  <c r="C4538" i="6"/>
  <c r="E4538" i="6" s="1"/>
  <c r="F4538" i="6" s="1"/>
  <c r="C4539" i="6"/>
  <c r="E4539" i="6" s="1"/>
  <c r="F4539" i="6" s="1"/>
  <c r="C4540" i="6"/>
  <c r="E4540" i="6" s="1"/>
  <c r="F4540" i="6" s="1"/>
  <c r="C4541" i="6"/>
  <c r="E4541" i="6" s="1"/>
  <c r="F4541" i="6" s="1"/>
  <c r="C4542" i="6"/>
  <c r="E4542" i="6" s="1"/>
  <c r="F4542" i="6" s="1"/>
  <c r="C4543" i="6"/>
  <c r="E4543" i="6" s="1"/>
  <c r="F4543" i="6" s="1"/>
  <c r="C4544" i="6"/>
  <c r="E4544" i="6" s="1"/>
  <c r="F4544" i="6" s="1"/>
  <c r="C4545" i="6"/>
  <c r="E4545" i="6" s="1"/>
  <c r="F4545" i="6" s="1"/>
  <c r="C4546" i="6"/>
  <c r="E4546" i="6" s="1"/>
  <c r="F4546" i="6" s="1"/>
  <c r="C4547" i="6"/>
  <c r="E4547" i="6" s="1"/>
  <c r="F4547" i="6" s="1"/>
  <c r="C4548" i="6"/>
  <c r="E4548" i="6" s="1"/>
  <c r="F4548" i="6" s="1"/>
  <c r="C4549" i="6"/>
  <c r="E4549" i="6" s="1"/>
  <c r="F4549" i="6" s="1"/>
  <c r="C4550" i="6"/>
  <c r="E4550" i="6" s="1"/>
  <c r="F4550" i="6" s="1"/>
  <c r="C4551" i="6"/>
  <c r="E4551" i="6" s="1"/>
  <c r="F4551" i="6" s="1"/>
  <c r="C4552" i="6"/>
  <c r="E4552" i="6" s="1"/>
  <c r="F4552" i="6" s="1"/>
  <c r="C4553" i="6"/>
  <c r="E4553" i="6" s="1"/>
  <c r="F4553" i="6" s="1"/>
  <c r="C4554" i="6"/>
  <c r="E4554" i="6" s="1"/>
  <c r="F4554" i="6" s="1"/>
  <c r="C4555" i="6"/>
  <c r="E4555" i="6" s="1"/>
  <c r="F4555" i="6" s="1"/>
  <c r="C4556" i="6"/>
  <c r="E4556" i="6" s="1"/>
  <c r="F4556" i="6" s="1"/>
  <c r="C4557" i="6"/>
  <c r="E4557" i="6" s="1"/>
  <c r="F4557" i="6" s="1"/>
  <c r="C4558" i="6"/>
  <c r="E4558" i="6" s="1"/>
  <c r="F4558" i="6" s="1"/>
  <c r="C4559" i="6"/>
  <c r="E4559" i="6" s="1"/>
  <c r="F4559" i="6" s="1"/>
  <c r="C4560" i="6"/>
  <c r="E4560" i="6" s="1"/>
  <c r="F4560" i="6" s="1"/>
  <c r="C4561" i="6"/>
  <c r="E4561" i="6" s="1"/>
  <c r="F4561" i="6" s="1"/>
  <c r="C4562" i="6"/>
  <c r="E4562" i="6" s="1"/>
  <c r="F4562" i="6" s="1"/>
  <c r="C4563" i="6"/>
  <c r="E4563" i="6" s="1"/>
  <c r="F4563" i="6" s="1"/>
  <c r="C4564" i="6"/>
  <c r="E4564" i="6" s="1"/>
  <c r="F4564" i="6" s="1"/>
  <c r="C4565" i="6"/>
  <c r="E4565" i="6" s="1"/>
  <c r="F4565" i="6" s="1"/>
  <c r="C4566" i="6"/>
  <c r="E4566" i="6" s="1"/>
  <c r="F4566" i="6" s="1"/>
  <c r="C4567" i="6"/>
  <c r="E4567" i="6" s="1"/>
  <c r="F4567" i="6" s="1"/>
  <c r="C4568" i="6"/>
  <c r="E4568" i="6" s="1"/>
  <c r="F4568" i="6" s="1"/>
  <c r="C4569" i="6"/>
  <c r="E4569" i="6" s="1"/>
  <c r="F4569" i="6" s="1"/>
  <c r="C4570" i="6"/>
  <c r="E4570" i="6" s="1"/>
  <c r="F4570" i="6" s="1"/>
  <c r="C4571" i="6"/>
  <c r="E4571" i="6" s="1"/>
  <c r="F4571" i="6" s="1"/>
  <c r="C4572" i="6"/>
  <c r="E4572" i="6" s="1"/>
  <c r="F4572" i="6" s="1"/>
  <c r="C4573" i="6"/>
  <c r="E4573" i="6" s="1"/>
  <c r="F4573" i="6" s="1"/>
  <c r="C4574" i="6"/>
  <c r="E4574" i="6" s="1"/>
  <c r="F4574" i="6" s="1"/>
  <c r="C4575" i="6"/>
  <c r="E4575" i="6" s="1"/>
  <c r="F4575" i="6" s="1"/>
  <c r="C4576" i="6"/>
  <c r="E4576" i="6" s="1"/>
  <c r="F4576" i="6" s="1"/>
  <c r="C4577" i="6"/>
  <c r="E4577" i="6" s="1"/>
  <c r="F4577" i="6" s="1"/>
  <c r="C4578" i="6"/>
  <c r="E4578" i="6" s="1"/>
  <c r="F4578" i="6" s="1"/>
  <c r="C4579" i="6"/>
  <c r="E4579" i="6" s="1"/>
  <c r="F4579" i="6" s="1"/>
  <c r="C4580" i="6"/>
  <c r="E4580" i="6" s="1"/>
  <c r="F4580" i="6" s="1"/>
  <c r="C4581" i="6"/>
  <c r="E4581" i="6" s="1"/>
  <c r="F4581" i="6" s="1"/>
  <c r="C4582" i="6"/>
  <c r="E4582" i="6" s="1"/>
  <c r="F4582" i="6" s="1"/>
  <c r="C4583" i="6"/>
  <c r="E4583" i="6" s="1"/>
  <c r="F4583" i="6" s="1"/>
  <c r="C4584" i="6"/>
  <c r="E4584" i="6" s="1"/>
  <c r="F4584" i="6" s="1"/>
  <c r="C4585" i="6"/>
  <c r="E4585" i="6" s="1"/>
  <c r="F4585" i="6" s="1"/>
  <c r="C4586" i="6"/>
  <c r="E4586" i="6" s="1"/>
  <c r="F4586" i="6" s="1"/>
  <c r="C4587" i="6"/>
  <c r="E4587" i="6" s="1"/>
  <c r="F4587" i="6" s="1"/>
  <c r="C4588" i="6"/>
  <c r="E4588" i="6" s="1"/>
  <c r="F4588" i="6" s="1"/>
  <c r="C4589" i="6"/>
  <c r="E4589" i="6" s="1"/>
  <c r="F4589" i="6" s="1"/>
  <c r="C4590" i="6"/>
  <c r="E4590" i="6" s="1"/>
  <c r="F4590" i="6" s="1"/>
  <c r="C4591" i="6"/>
  <c r="E4591" i="6" s="1"/>
  <c r="F4591" i="6" s="1"/>
  <c r="C4592" i="6"/>
  <c r="E4592" i="6" s="1"/>
  <c r="F4592" i="6" s="1"/>
  <c r="C4593" i="6"/>
  <c r="E4593" i="6" s="1"/>
  <c r="F4593" i="6" s="1"/>
  <c r="C4594" i="6"/>
  <c r="E4594" i="6" s="1"/>
  <c r="F4594" i="6" s="1"/>
  <c r="C4595" i="6"/>
  <c r="E4595" i="6" s="1"/>
  <c r="F4595" i="6" s="1"/>
  <c r="C4596" i="6"/>
  <c r="E4596" i="6" s="1"/>
  <c r="F4596" i="6" s="1"/>
  <c r="C4597" i="6"/>
  <c r="E4597" i="6" s="1"/>
  <c r="F4597" i="6" s="1"/>
  <c r="C4598" i="6"/>
  <c r="E4598" i="6" s="1"/>
  <c r="F4598" i="6" s="1"/>
  <c r="C4599" i="6"/>
  <c r="E4599" i="6" s="1"/>
  <c r="F4599" i="6" s="1"/>
  <c r="C4600" i="6"/>
  <c r="E4600" i="6" s="1"/>
  <c r="F4600" i="6" s="1"/>
  <c r="C4601" i="6"/>
  <c r="E4601" i="6" s="1"/>
  <c r="F4601" i="6" s="1"/>
  <c r="C4602" i="6"/>
  <c r="E4602" i="6" s="1"/>
  <c r="F4602" i="6" s="1"/>
  <c r="C4603" i="6"/>
  <c r="E4603" i="6" s="1"/>
  <c r="F4603" i="6" s="1"/>
  <c r="C4604" i="6"/>
  <c r="E4604" i="6" s="1"/>
  <c r="F4604" i="6" s="1"/>
  <c r="C4605" i="6"/>
  <c r="E4605" i="6" s="1"/>
  <c r="F4605" i="6" s="1"/>
  <c r="C4606" i="6"/>
  <c r="E4606" i="6" s="1"/>
  <c r="F4606" i="6" s="1"/>
  <c r="C4607" i="6"/>
  <c r="E4607" i="6" s="1"/>
  <c r="F4607" i="6" s="1"/>
  <c r="C4608" i="6"/>
  <c r="E4608" i="6" s="1"/>
  <c r="F4608" i="6" s="1"/>
  <c r="C4609" i="6"/>
  <c r="E4609" i="6" s="1"/>
  <c r="F4609" i="6" s="1"/>
  <c r="C4610" i="6"/>
  <c r="E4610" i="6" s="1"/>
  <c r="F4610" i="6" s="1"/>
  <c r="C4611" i="6"/>
  <c r="E4611" i="6" s="1"/>
  <c r="F4611" i="6" s="1"/>
  <c r="C4612" i="6"/>
  <c r="E4612" i="6" s="1"/>
  <c r="F4612" i="6" s="1"/>
  <c r="C4613" i="6"/>
  <c r="E4613" i="6" s="1"/>
  <c r="F4613" i="6" s="1"/>
  <c r="C4614" i="6"/>
  <c r="E4614" i="6" s="1"/>
  <c r="F4614" i="6" s="1"/>
  <c r="C4615" i="6"/>
  <c r="E4615" i="6" s="1"/>
  <c r="F4615" i="6" s="1"/>
  <c r="C4616" i="6"/>
  <c r="E4616" i="6" s="1"/>
  <c r="F4616" i="6" s="1"/>
  <c r="C4617" i="6"/>
  <c r="E4617" i="6" s="1"/>
  <c r="F4617" i="6" s="1"/>
  <c r="C4618" i="6"/>
  <c r="E4618" i="6" s="1"/>
  <c r="F4618" i="6" s="1"/>
  <c r="C4619" i="6"/>
  <c r="E4619" i="6" s="1"/>
  <c r="F4619" i="6" s="1"/>
  <c r="C4620" i="6"/>
  <c r="E4620" i="6" s="1"/>
  <c r="F4620" i="6" s="1"/>
  <c r="C4621" i="6"/>
  <c r="E4621" i="6" s="1"/>
  <c r="F4621" i="6" s="1"/>
  <c r="C4622" i="6"/>
  <c r="E4622" i="6" s="1"/>
  <c r="F4622" i="6" s="1"/>
  <c r="C4623" i="6"/>
  <c r="E4623" i="6" s="1"/>
  <c r="F4623" i="6" s="1"/>
  <c r="C4624" i="6"/>
  <c r="E4624" i="6" s="1"/>
  <c r="F4624" i="6" s="1"/>
  <c r="C4625" i="6"/>
  <c r="E4625" i="6" s="1"/>
  <c r="F4625" i="6" s="1"/>
  <c r="C4626" i="6"/>
  <c r="E4626" i="6" s="1"/>
  <c r="F4626" i="6" s="1"/>
  <c r="C4627" i="6"/>
  <c r="E4627" i="6" s="1"/>
  <c r="F4627" i="6" s="1"/>
  <c r="C4628" i="6"/>
  <c r="E4628" i="6" s="1"/>
  <c r="F4628" i="6" s="1"/>
  <c r="C4629" i="6"/>
  <c r="E4629" i="6" s="1"/>
  <c r="F4629" i="6" s="1"/>
  <c r="C4630" i="6"/>
  <c r="E4630" i="6" s="1"/>
  <c r="F4630" i="6" s="1"/>
  <c r="C4631" i="6"/>
  <c r="E4631" i="6" s="1"/>
  <c r="F4631" i="6" s="1"/>
  <c r="C4632" i="6"/>
  <c r="E4632" i="6" s="1"/>
  <c r="F4632" i="6" s="1"/>
  <c r="C4633" i="6"/>
  <c r="E4633" i="6" s="1"/>
  <c r="F4633" i="6" s="1"/>
  <c r="C4634" i="6"/>
  <c r="E4634" i="6" s="1"/>
  <c r="F4634" i="6" s="1"/>
  <c r="C4635" i="6"/>
  <c r="E4635" i="6" s="1"/>
  <c r="F4635" i="6" s="1"/>
  <c r="C4636" i="6"/>
  <c r="E4636" i="6" s="1"/>
  <c r="F4636" i="6" s="1"/>
  <c r="C4637" i="6"/>
  <c r="E4637" i="6" s="1"/>
  <c r="F4637" i="6" s="1"/>
  <c r="C4638" i="6"/>
  <c r="E4638" i="6" s="1"/>
  <c r="F4638" i="6" s="1"/>
  <c r="C4639" i="6"/>
  <c r="E4639" i="6" s="1"/>
  <c r="F4639" i="6" s="1"/>
  <c r="C4640" i="6"/>
  <c r="E4640" i="6" s="1"/>
  <c r="F4640" i="6" s="1"/>
  <c r="C4641" i="6"/>
  <c r="E4641" i="6" s="1"/>
  <c r="F4641" i="6" s="1"/>
  <c r="C4642" i="6"/>
  <c r="E4642" i="6" s="1"/>
  <c r="F4642" i="6" s="1"/>
  <c r="C4643" i="6"/>
  <c r="E4643" i="6" s="1"/>
  <c r="F4643" i="6" s="1"/>
  <c r="C4644" i="6"/>
  <c r="E4644" i="6" s="1"/>
  <c r="F4644" i="6" s="1"/>
  <c r="C4645" i="6"/>
  <c r="E4645" i="6" s="1"/>
  <c r="F4645" i="6" s="1"/>
  <c r="C4646" i="6"/>
  <c r="E4646" i="6" s="1"/>
  <c r="F4646" i="6" s="1"/>
  <c r="C4647" i="6"/>
  <c r="E4647" i="6" s="1"/>
  <c r="F4647" i="6" s="1"/>
  <c r="C4648" i="6"/>
  <c r="E4648" i="6" s="1"/>
  <c r="F4648" i="6" s="1"/>
  <c r="C4649" i="6"/>
  <c r="E4649" i="6" s="1"/>
  <c r="F4649" i="6" s="1"/>
  <c r="C4650" i="6"/>
  <c r="E4650" i="6" s="1"/>
  <c r="F4650" i="6" s="1"/>
  <c r="C4651" i="6"/>
  <c r="E4651" i="6" s="1"/>
  <c r="F4651" i="6" s="1"/>
  <c r="C4652" i="6"/>
  <c r="E4652" i="6" s="1"/>
  <c r="F4652" i="6" s="1"/>
  <c r="C4653" i="6"/>
  <c r="E4653" i="6" s="1"/>
  <c r="F4653" i="6" s="1"/>
  <c r="C4654" i="6"/>
  <c r="E4654" i="6" s="1"/>
  <c r="F4654" i="6" s="1"/>
  <c r="C4655" i="6"/>
  <c r="E4655" i="6" s="1"/>
  <c r="F4655" i="6" s="1"/>
  <c r="C4656" i="6"/>
  <c r="E4656" i="6" s="1"/>
  <c r="F4656" i="6" s="1"/>
  <c r="C4657" i="6"/>
  <c r="E4657" i="6" s="1"/>
  <c r="F4657" i="6" s="1"/>
  <c r="C4658" i="6"/>
  <c r="E4658" i="6" s="1"/>
  <c r="F4658" i="6" s="1"/>
  <c r="C4659" i="6"/>
  <c r="E4659" i="6" s="1"/>
  <c r="F4659" i="6" s="1"/>
  <c r="C4660" i="6"/>
  <c r="E4660" i="6" s="1"/>
  <c r="F4660" i="6" s="1"/>
  <c r="C4661" i="6"/>
  <c r="E4661" i="6" s="1"/>
  <c r="F4661" i="6" s="1"/>
  <c r="C4662" i="6"/>
  <c r="E4662" i="6" s="1"/>
  <c r="F4662" i="6" s="1"/>
  <c r="C4663" i="6"/>
  <c r="E4663" i="6" s="1"/>
  <c r="F4663" i="6" s="1"/>
  <c r="C4664" i="6"/>
  <c r="E4664" i="6" s="1"/>
  <c r="F4664" i="6" s="1"/>
  <c r="C4665" i="6"/>
  <c r="E4665" i="6" s="1"/>
  <c r="F4665" i="6" s="1"/>
  <c r="C4666" i="6"/>
  <c r="E4666" i="6" s="1"/>
  <c r="F4666" i="6" s="1"/>
  <c r="C4667" i="6"/>
  <c r="E4667" i="6" s="1"/>
  <c r="F4667" i="6" s="1"/>
  <c r="C4668" i="6"/>
  <c r="E4668" i="6" s="1"/>
  <c r="F4668" i="6" s="1"/>
  <c r="C4669" i="6"/>
  <c r="E4669" i="6" s="1"/>
  <c r="F4669" i="6" s="1"/>
  <c r="C4670" i="6"/>
  <c r="E4670" i="6" s="1"/>
  <c r="F4670" i="6" s="1"/>
  <c r="C4671" i="6"/>
  <c r="E4671" i="6" s="1"/>
  <c r="F4671" i="6" s="1"/>
  <c r="C4672" i="6"/>
  <c r="E4672" i="6" s="1"/>
  <c r="F4672" i="6" s="1"/>
  <c r="C4673" i="6"/>
  <c r="E4673" i="6" s="1"/>
  <c r="F4673" i="6" s="1"/>
  <c r="C4674" i="6"/>
  <c r="E4674" i="6" s="1"/>
  <c r="F4674" i="6" s="1"/>
  <c r="C4675" i="6"/>
  <c r="E4675" i="6" s="1"/>
  <c r="F4675" i="6" s="1"/>
  <c r="C4676" i="6"/>
  <c r="E4676" i="6" s="1"/>
  <c r="F4676" i="6" s="1"/>
  <c r="C4677" i="6"/>
  <c r="E4677" i="6" s="1"/>
  <c r="F4677" i="6" s="1"/>
  <c r="C4678" i="6"/>
  <c r="E4678" i="6" s="1"/>
  <c r="F4678" i="6" s="1"/>
  <c r="C4679" i="6"/>
  <c r="E4679" i="6" s="1"/>
  <c r="F4679" i="6" s="1"/>
  <c r="C4680" i="6"/>
  <c r="E4680" i="6" s="1"/>
  <c r="F4680" i="6" s="1"/>
  <c r="C4681" i="6"/>
  <c r="E4681" i="6" s="1"/>
  <c r="F4681" i="6" s="1"/>
  <c r="C4682" i="6"/>
  <c r="E4682" i="6" s="1"/>
  <c r="F4682" i="6" s="1"/>
  <c r="C4683" i="6"/>
  <c r="E4683" i="6" s="1"/>
  <c r="F4683" i="6" s="1"/>
  <c r="C4684" i="6"/>
  <c r="E4684" i="6" s="1"/>
  <c r="F4684" i="6" s="1"/>
  <c r="C4685" i="6"/>
  <c r="E4685" i="6" s="1"/>
  <c r="F4685" i="6" s="1"/>
  <c r="C4686" i="6"/>
  <c r="E4686" i="6" s="1"/>
  <c r="F4686" i="6" s="1"/>
  <c r="C4687" i="6"/>
  <c r="E4687" i="6" s="1"/>
  <c r="F4687" i="6" s="1"/>
  <c r="C4688" i="6"/>
  <c r="E4688" i="6" s="1"/>
  <c r="F4688" i="6" s="1"/>
  <c r="C4689" i="6"/>
  <c r="E4689" i="6" s="1"/>
  <c r="F4689" i="6" s="1"/>
  <c r="C4690" i="6"/>
  <c r="E4690" i="6" s="1"/>
  <c r="F4690" i="6" s="1"/>
  <c r="C4691" i="6"/>
  <c r="E4691" i="6" s="1"/>
  <c r="F4691" i="6" s="1"/>
  <c r="C4692" i="6"/>
  <c r="E4692" i="6" s="1"/>
  <c r="F4692" i="6" s="1"/>
  <c r="C4693" i="6"/>
  <c r="E4693" i="6" s="1"/>
  <c r="F4693" i="6" s="1"/>
  <c r="C4694" i="6"/>
  <c r="E4694" i="6" s="1"/>
  <c r="F4694" i="6" s="1"/>
  <c r="C4695" i="6"/>
  <c r="E4695" i="6" s="1"/>
  <c r="F4695" i="6" s="1"/>
  <c r="C4696" i="6"/>
  <c r="E4696" i="6" s="1"/>
  <c r="F4696" i="6" s="1"/>
  <c r="C4697" i="6"/>
  <c r="E4697" i="6" s="1"/>
  <c r="F4697" i="6" s="1"/>
  <c r="C4698" i="6"/>
  <c r="E4698" i="6" s="1"/>
  <c r="F4698" i="6" s="1"/>
  <c r="C4699" i="6"/>
  <c r="E4699" i="6" s="1"/>
  <c r="F4699" i="6" s="1"/>
  <c r="C4700" i="6"/>
  <c r="E4700" i="6" s="1"/>
  <c r="F4700" i="6" s="1"/>
  <c r="C4701" i="6"/>
  <c r="E4701" i="6" s="1"/>
  <c r="F4701" i="6" s="1"/>
  <c r="C4702" i="6"/>
  <c r="E4702" i="6" s="1"/>
  <c r="F4702" i="6" s="1"/>
  <c r="C4703" i="6"/>
  <c r="E4703" i="6" s="1"/>
  <c r="F4703" i="6" s="1"/>
  <c r="C4704" i="6"/>
  <c r="E4704" i="6" s="1"/>
  <c r="F4704" i="6" s="1"/>
  <c r="C4705" i="6"/>
  <c r="E4705" i="6" s="1"/>
  <c r="F4705" i="6" s="1"/>
  <c r="C4706" i="6"/>
  <c r="E4706" i="6" s="1"/>
  <c r="F4706" i="6" s="1"/>
  <c r="C4707" i="6"/>
  <c r="E4707" i="6" s="1"/>
  <c r="F4707" i="6" s="1"/>
  <c r="C4708" i="6"/>
  <c r="E4708" i="6" s="1"/>
  <c r="F4708" i="6" s="1"/>
  <c r="C4709" i="6"/>
  <c r="E4709" i="6" s="1"/>
  <c r="F4709" i="6" s="1"/>
  <c r="C4710" i="6"/>
  <c r="E4710" i="6" s="1"/>
  <c r="F4710" i="6" s="1"/>
  <c r="C4711" i="6"/>
  <c r="E4711" i="6" s="1"/>
  <c r="F4711" i="6" s="1"/>
  <c r="C4712" i="6"/>
  <c r="E4712" i="6" s="1"/>
  <c r="F4712" i="6" s="1"/>
  <c r="C4713" i="6"/>
  <c r="E4713" i="6" s="1"/>
  <c r="F4713" i="6" s="1"/>
  <c r="C4714" i="6"/>
  <c r="E4714" i="6" s="1"/>
  <c r="F4714" i="6" s="1"/>
  <c r="C4715" i="6"/>
  <c r="E4715" i="6" s="1"/>
  <c r="F4715" i="6" s="1"/>
  <c r="C4716" i="6"/>
  <c r="E4716" i="6" s="1"/>
  <c r="F4716" i="6" s="1"/>
  <c r="C4717" i="6"/>
  <c r="E4717" i="6" s="1"/>
  <c r="F4717" i="6" s="1"/>
  <c r="C4718" i="6"/>
  <c r="E4718" i="6" s="1"/>
  <c r="F4718" i="6" s="1"/>
  <c r="C4719" i="6"/>
  <c r="E4719" i="6" s="1"/>
  <c r="F4719" i="6" s="1"/>
  <c r="C4720" i="6"/>
  <c r="E4720" i="6" s="1"/>
  <c r="F4720" i="6" s="1"/>
  <c r="C4721" i="6"/>
  <c r="E4721" i="6" s="1"/>
  <c r="F4721" i="6" s="1"/>
  <c r="C4722" i="6"/>
  <c r="E4722" i="6" s="1"/>
  <c r="F4722" i="6" s="1"/>
  <c r="C4723" i="6"/>
  <c r="E4723" i="6" s="1"/>
  <c r="F4723" i="6" s="1"/>
  <c r="C4724" i="6"/>
  <c r="E4724" i="6" s="1"/>
  <c r="F4724" i="6" s="1"/>
  <c r="C4725" i="6"/>
  <c r="E4725" i="6" s="1"/>
  <c r="F4725" i="6" s="1"/>
  <c r="C4726" i="6"/>
  <c r="E4726" i="6" s="1"/>
  <c r="F4726" i="6" s="1"/>
  <c r="C4727" i="6"/>
  <c r="E4727" i="6" s="1"/>
  <c r="F4727" i="6" s="1"/>
  <c r="C4728" i="6"/>
  <c r="E4728" i="6" s="1"/>
  <c r="F4728" i="6" s="1"/>
  <c r="C4729" i="6"/>
  <c r="E4729" i="6" s="1"/>
  <c r="F4729" i="6" s="1"/>
  <c r="C4730" i="6"/>
  <c r="E4730" i="6" s="1"/>
  <c r="F4730" i="6" s="1"/>
  <c r="C4731" i="6"/>
  <c r="E4731" i="6" s="1"/>
  <c r="F4731" i="6" s="1"/>
  <c r="C4732" i="6"/>
  <c r="E4732" i="6" s="1"/>
  <c r="F4732" i="6" s="1"/>
  <c r="C4733" i="6"/>
  <c r="E4733" i="6" s="1"/>
  <c r="F4733" i="6" s="1"/>
  <c r="C4734" i="6"/>
  <c r="E4734" i="6" s="1"/>
  <c r="F4734" i="6" s="1"/>
  <c r="C4735" i="6"/>
  <c r="E4735" i="6" s="1"/>
  <c r="F4735" i="6" s="1"/>
  <c r="C4736" i="6"/>
  <c r="E4736" i="6" s="1"/>
  <c r="F4736" i="6" s="1"/>
  <c r="C4737" i="6"/>
  <c r="E4737" i="6" s="1"/>
  <c r="F4737" i="6" s="1"/>
  <c r="C4738" i="6"/>
  <c r="E4738" i="6" s="1"/>
  <c r="F4738" i="6" s="1"/>
  <c r="C4739" i="6"/>
  <c r="E4739" i="6" s="1"/>
  <c r="F4739" i="6" s="1"/>
  <c r="C4740" i="6"/>
  <c r="E4740" i="6" s="1"/>
  <c r="F4740" i="6" s="1"/>
  <c r="C4741" i="6"/>
  <c r="E4741" i="6" s="1"/>
  <c r="F4741" i="6" s="1"/>
  <c r="C4742" i="6"/>
  <c r="E4742" i="6" s="1"/>
  <c r="F4742" i="6" s="1"/>
  <c r="C4743" i="6"/>
  <c r="E4743" i="6" s="1"/>
  <c r="F4743" i="6" s="1"/>
  <c r="C4744" i="6"/>
  <c r="E4744" i="6" s="1"/>
  <c r="F4744" i="6" s="1"/>
  <c r="C4745" i="6"/>
  <c r="E4745" i="6" s="1"/>
  <c r="F4745" i="6" s="1"/>
  <c r="C4746" i="6"/>
  <c r="E4746" i="6" s="1"/>
  <c r="F4746" i="6" s="1"/>
  <c r="C4747" i="6"/>
  <c r="E4747" i="6" s="1"/>
  <c r="F4747" i="6" s="1"/>
  <c r="C4748" i="6"/>
  <c r="E4748" i="6" s="1"/>
  <c r="F4748" i="6" s="1"/>
  <c r="C4749" i="6"/>
  <c r="E4749" i="6" s="1"/>
  <c r="F4749" i="6" s="1"/>
  <c r="C4750" i="6"/>
  <c r="E4750" i="6" s="1"/>
  <c r="F4750" i="6" s="1"/>
  <c r="C4751" i="6"/>
  <c r="E4751" i="6" s="1"/>
  <c r="F4751" i="6" s="1"/>
  <c r="C4752" i="6"/>
  <c r="E4752" i="6" s="1"/>
  <c r="F4752" i="6" s="1"/>
  <c r="C4753" i="6"/>
  <c r="E4753" i="6" s="1"/>
  <c r="F4753" i="6" s="1"/>
  <c r="C4754" i="6"/>
  <c r="E4754" i="6" s="1"/>
  <c r="F4754" i="6" s="1"/>
  <c r="C4755" i="6"/>
  <c r="E4755" i="6" s="1"/>
  <c r="F4755" i="6" s="1"/>
  <c r="C4756" i="6"/>
  <c r="E4756" i="6" s="1"/>
  <c r="F4756" i="6" s="1"/>
  <c r="C4757" i="6"/>
  <c r="E4757" i="6" s="1"/>
  <c r="F4757" i="6" s="1"/>
  <c r="C4758" i="6"/>
  <c r="E4758" i="6" s="1"/>
  <c r="F4758" i="6" s="1"/>
  <c r="C4759" i="6"/>
  <c r="E4759" i="6" s="1"/>
  <c r="F4759" i="6" s="1"/>
  <c r="C4760" i="6"/>
  <c r="E4760" i="6" s="1"/>
  <c r="F4760" i="6" s="1"/>
  <c r="C4761" i="6"/>
  <c r="E4761" i="6" s="1"/>
  <c r="F4761" i="6" s="1"/>
  <c r="C4762" i="6"/>
  <c r="E4762" i="6" s="1"/>
  <c r="F4762" i="6" s="1"/>
  <c r="C4763" i="6"/>
  <c r="E4763" i="6" s="1"/>
  <c r="F4763" i="6" s="1"/>
  <c r="C4764" i="6"/>
  <c r="E4764" i="6" s="1"/>
  <c r="F4764" i="6" s="1"/>
  <c r="C4765" i="6"/>
  <c r="E4765" i="6" s="1"/>
  <c r="F4765" i="6" s="1"/>
  <c r="C4766" i="6"/>
  <c r="E4766" i="6" s="1"/>
  <c r="F4766" i="6" s="1"/>
  <c r="C4767" i="6"/>
  <c r="E4767" i="6" s="1"/>
  <c r="F4767" i="6" s="1"/>
  <c r="C4768" i="6"/>
  <c r="E4768" i="6" s="1"/>
  <c r="F4768" i="6" s="1"/>
  <c r="C4769" i="6"/>
  <c r="E4769" i="6" s="1"/>
  <c r="F4769" i="6" s="1"/>
  <c r="C4770" i="6"/>
  <c r="E4770" i="6" s="1"/>
  <c r="F4770" i="6" s="1"/>
  <c r="C4771" i="6"/>
  <c r="E4771" i="6" s="1"/>
  <c r="F4771" i="6" s="1"/>
  <c r="C4772" i="6"/>
  <c r="E4772" i="6" s="1"/>
  <c r="F4772" i="6" s="1"/>
  <c r="C4773" i="6"/>
  <c r="E4773" i="6" s="1"/>
  <c r="F4773" i="6" s="1"/>
  <c r="C4774" i="6"/>
  <c r="E4774" i="6" s="1"/>
  <c r="F4774" i="6" s="1"/>
  <c r="C4775" i="6"/>
  <c r="E4775" i="6" s="1"/>
  <c r="F4775" i="6" s="1"/>
  <c r="C4776" i="6"/>
  <c r="E4776" i="6" s="1"/>
  <c r="F4776" i="6" s="1"/>
  <c r="C4777" i="6"/>
  <c r="E4777" i="6" s="1"/>
  <c r="F4777" i="6" s="1"/>
  <c r="C4778" i="6"/>
  <c r="E4778" i="6" s="1"/>
  <c r="F4778" i="6" s="1"/>
  <c r="C4779" i="6"/>
  <c r="E4779" i="6" s="1"/>
  <c r="F4779" i="6" s="1"/>
  <c r="C4780" i="6"/>
  <c r="E4780" i="6" s="1"/>
  <c r="F4780" i="6" s="1"/>
  <c r="C4781" i="6"/>
  <c r="E4781" i="6" s="1"/>
  <c r="F4781" i="6" s="1"/>
  <c r="C4782" i="6"/>
  <c r="E4782" i="6" s="1"/>
  <c r="F4782" i="6" s="1"/>
  <c r="C4783" i="6"/>
  <c r="E4783" i="6" s="1"/>
  <c r="F4783" i="6" s="1"/>
  <c r="C4784" i="6"/>
  <c r="E4784" i="6" s="1"/>
  <c r="F4784" i="6" s="1"/>
  <c r="C4785" i="6"/>
  <c r="E4785" i="6" s="1"/>
  <c r="F4785" i="6" s="1"/>
  <c r="C4786" i="6"/>
  <c r="E4786" i="6" s="1"/>
  <c r="F4786" i="6" s="1"/>
  <c r="C4787" i="6"/>
  <c r="E4787" i="6" s="1"/>
  <c r="F4787" i="6" s="1"/>
  <c r="C4788" i="6"/>
  <c r="E4788" i="6" s="1"/>
  <c r="F4788" i="6" s="1"/>
  <c r="C4789" i="6"/>
  <c r="E4789" i="6" s="1"/>
  <c r="F4789" i="6" s="1"/>
  <c r="C4790" i="6"/>
  <c r="E4790" i="6" s="1"/>
  <c r="F4790" i="6" s="1"/>
  <c r="C4791" i="6"/>
  <c r="E4791" i="6" s="1"/>
  <c r="F4791" i="6" s="1"/>
  <c r="C4792" i="6"/>
  <c r="E4792" i="6" s="1"/>
  <c r="F4792" i="6" s="1"/>
  <c r="C4793" i="6"/>
  <c r="E4793" i="6" s="1"/>
  <c r="F4793" i="6" s="1"/>
  <c r="C4794" i="6"/>
  <c r="E4794" i="6" s="1"/>
  <c r="F4794" i="6" s="1"/>
  <c r="C4795" i="6"/>
  <c r="E4795" i="6" s="1"/>
  <c r="F4795" i="6" s="1"/>
  <c r="C4796" i="6"/>
  <c r="E4796" i="6" s="1"/>
  <c r="F4796" i="6" s="1"/>
  <c r="C4797" i="6"/>
  <c r="E4797" i="6" s="1"/>
  <c r="F4797" i="6" s="1"/>
  <c r="C4798" i="6"/>
  <c r="E4798" i="6" s="1"/>
  <c r="F4798" i="6" s="1"/>
  <c r="C4799" i="6"/>
  <c r="E4799" i="6" s="1"/>
  <c r="F4799" i="6" s="1"/>
  <c r="C4800" i="6"/>
  <c r="E4800" i="6" s="1"/>
  <c r="F4800" i="6" s="1"/>
  <c r="C4801" i="6"/>
  <c r="E4801" i="6" s="1"/>
  <c r="F4801" i="6" s="1"/>
  <c r="C4802" i="6"/>
  <c r="E4802" i="6" s="1"/>
  <c r="F4802" i="6" s="1"/>
  <c r="C4803" i="6"/>
  <c r="E4803" i="6" s="1"/>
  <c r="F4803" i="6" s="1"/>
  <c r="C4804" i="6"/>
  <c r="E4804" i="6" s="1"/>
  <c r="F4804" i="6" s="1"/>
  <c r="C4805" i="6"/>
  <c r="E4805" i="6" s="1"/>
  <c r="F4805" i="6" s="1"/>
  <c r="C4806" i="6"/>
  <c r="E4806" i="6" s="1"/>
  <c r="F4806" i="6" s="1"/>
  <c r="C4807" i="6"/>
  <c r="E4807" i="6" s="1"/>
  <c r="F4807" i="6" s="1"/>
  <c r="C4808" i="6"/>
  <c r="E4808" i="6" s="1"/>
  <c r="F4808" i="6" s="1"/>
  <c r="C4809" i="6"/>
  <c r="E4809" i="6" s="1"/>
  <c r="F4809" i="6" s="1"/>
  <c r="C4810" i="6"/>
  <c r="E4810" i="6" s="1"/>
  <c r="F4810" i="6" s="1"/>
  <c r="C4811" i="6"/>
  <c r="E4811" i="6" s="1"/>
  <c r="F4811" i="6" s="1"/>
  <c r="C4812" i="6"/>
  <c r="E4812" i="6" s="1"/>
  <c r="F4812" i="6" s="1"/>
  <c r="C4813" i="6"/>
  <c r="E4813" i="6" s="1"/>
  <c r="F4813" i="6" s="1"/>
  <c r="C4814" i="6"/>
  <c r="E4814" i="6" s="1"/>
  <c r="F4814" i="6" s="1"/>
  <c r="C4815" i="6"/>
  <c r="E4815" i="6" s="1"/>
  <c r="F4815" i="6" s="1"/>
  <c r="C4816" i="6"/>
  <c r="E4816" i="6" s="1"/>
  <c r="F4816" i="6" s="1"/>
  <c r="C4817" i="6"/>
  <c r="E4817" i="6" s="1"/>
  <c r="F4817" i="6" s="1"/>
  <c r="C4818" i="6"/>
  <c r="E4818" i="6" s="1"/>
  <c r="F4818" i="6" s="1"/>
  <c r="C4819" i="6"/>
  <c r="E4819" i="6" s="1"/>
  <c r="F4819" i="6" s="1"/>
  <c r="C4820" i="6"/>
  <c r="E4820" i="6" s="1"/>
  <c r="F4820" i="6" s="1"/>
  <c r="C4821" i="6"/>
  <c r="E4821" i="6" s="1"/>
  <c r="F4821" i="6" s="1"/>
  <c r="C4822" i="6"/>
  <c r="E4822" i="6" s="1"/>
  <c r="F4822" i="6" s="1"/>
  <c r="C4823" i="6"/>
  <c r="E4823" i="6" s="1"/>
  <c r="F4823" i="6" s="1"/>
  <c r="C4824" i="6"/>
  <c r="E4824" i="6" s="1"/>
  <c r="F4824" i="6" s="1"/>
  <c r="C4825" i="6"/>
  <c r="E4825" i="6" s="1"/>
  <c r="F4825" i="6" s="1"/>
  <c r="C4826" i="6"/>
  <c r="E4826" i="6" s="1"/>
  <c r="F4826" i="6" s="1"/>
  <c r="C4827" i="6"/>
  <c r="E4827" i="6" s="1"/>
  <c r="F4827" i="6" s="1"/>
  <c r="C4828" i="6"/>
  <c r="E4828" i="6" s="1"/>
  <c r="F4828" i="6" s="1"/>
  <c r="C4829" i="6"/>
  <c r="E4829" i="6" s="1"/>
  <c r="F4829" i="6" s="1"/>
  <c r="C4830" i="6"/>
  <c r="E4830" i="6" s="1"/>
  <c r="F4830" i="6" s="1"/>
  <c r="C4831" i="6"/>
  <c r="E4831" i="6" s="1"/>
  <c r="F4831" i="6" s="1"/>
  <c r="C4832" i="6"/>
  <c r="E4832" i="6" s="1"/>
  <c r="F4832" i="6" s="1"/>
  <c r="C4833" i="6"/>
  <c r="E4833" i="6" s="1"/>
  <c r="F4833" i="6" s="1"/>
  <c r="C4834" i="6"/>
  <c r="E4834" i="6" s="1"/>
  <c r="F4834" i="6" s="1"/>
  <c r="C4835" i="6"/>
  <c r="E4835" i="6" s="1"/>
  <c r="F4835" i="6" s="1"/>
  <c r="C4836" i="6"/>
  <c r="E4836" i="6" s="1"/>
  <c r="F4836" i="6" s="1"/>
  <c r="C4837" i="6"/>
  <c r="E4837" i="6" s="1"/>
  <c r="F4837" i="6" s="1"/>
  <c r="C4838" i="6"/>
  <c r="E4838" i="6" s="1"/>
  <c r="F4838" i="6" s="1"/>
  <c r="C4839" i="6"/>
  <c r="E4839" i="6" s="1"/>
  <c r="F4839" i="6" s="1"/>
  <c r="C4840" i="6"/>
  <c r="E4840" i="6" s="1"/>
  <c r="F4840" i="6" s="1"/>
  <c r="C4841" i="6"/>
  <c r="E4841" i="6" s="1"/>
  <c r="F4841" i="6" s="1"/>
  <c r="C4842" i="6"/>
  <c r="E4842" i="6" s="1"/>
  <c r="F4842" i="6" s="1"/>
  <c r="C4843" i="6"/>
  <c r="E4843" i="6" s="1"/>
  <c r="F4843" i="6" s="1"/>
  <c r="C4844" i="6"/>
  <c r="E4844" i="6" s="1"/>
  <c r="F4844" i="6" s="1"/>
  <c r="C4845" i="6"/>
  <c r="E4845" i="6" s="1"/>
  <c r="F4845" i="6" s="1"/>
  <c r="C4846" i="6"/>
  <c r="E4846" i="6" s="1"/>
  <c r="F4846" i="6" s="1"/>
  <c r="C4847" i="6"/>
  <c r="E4847" i="6" s="1"/>
  <c r="F4847" i="6" s="1"/>
  <c r="C4848" i="6"/>
  <c r="E4848" i="6" s="1"/>
  <c r="F4848" i="6" s="1"/>
  <c r="C4849" i="6"/>
  <c r="E4849" i="6" s="1"/>
  <c r="F4849" i="6" s="1"/>
  <c r="C4850" i="6"/>
  <c r="E4850" i="6" s="1"/>
  <c r="F4850" i="6" s="1"/>
  <c r="C4851" i="6"/>
  <c r="E4851" i="6" s="1"/>
  <c r="F4851" i="6" s="1"/>
  <c r="C4852" i="6"/>
  <c r="E4852" i="6" s="1"/>
  <c r="F4852" i="6" s="1"/>
  <c r="C4853" i="6"/>
  <c r="E4853" i="6" s="1"/>
  <c r="F4853" i="6" s="1"/>
  <c r="C4854" i="6"/>
  <c r="E4854" i="6" s="1"/>
  <c r="F4854" i="6" s="1"/>
  <c r="C4855" i="6"/>
  <c r="E4855" i="6" s="1"/>
  <c r="F4855" i="6" s="1"/>
  <c r="C4856" i="6"/>
  <c r="E4856" i="6" s="1"/>
  <c r="F4856" i="6" s="1"/>
  <c r="C4857" i="6"/>
  <c r="E4857" i="6" s="1"/>
  <c r="F4857" i="6" s="1"/>
  <c r="C4858" i="6"/>
  <c r="E4858" i="6" s="1"/>
  <c r="F4858" i="6" s="1"/>
  <c r="C4859" i="6"/>
  <c r="E4859" i="6" s="1"/>
  <c r="F4859" i="6" s="1"/>
  <c r="C4860" i="6"/>
  <c r="E4860" i="6" s="1"/>
  <c r="F4860" i="6" s="1"/>
  <c r="C4861" i="6"/>
  <c r="E4861" i="6" s="1"/>
  <c r="F4861" i="6" s="1"/>
  <c r="C4862" i="6"/>
  <c r="E4862" i="6" s="1"/>
  <c r="F4862" i="6" s="1"/>
  <c r="C4863" i="6"/>
  <c r="E4863" i="6" s="1"/>
  <c r="F4863" i="6" s="1"/>
  <c r="C4864" i="6"/>
  <c r="E4864" i="6" s="1"/>
  <c r="F4864" i="6" s="1"/>
  <c r="C4865" i="6"/>
  <c r="E4865" i="6" s="1"/>
  <c r="F4865" i="6" s="1"/>
  <c r="C4866" i="6"/>
  <c r="E4866" i="6" s="1"/>
  <c r="F4866" i="6" s="1"/>
  <c r="C4867" i="6"/>
  <c r="E4867" i="6" s="1"/>
  <c r="F4867" i="6" s="1"/>
  <c r="C4868" i="6"/>
  <c r="E4868" i="6" s="1"/>
  <c r="F4868" i="6" s="1"/>
  <c r="C4869" i="6"/>
  <c r="E4869" i="6" s="1"/>
  <c r="F4869" i="6" s="1"/>
  <c r="C4870" i="6"/>
  <c r="E4870" i="6" s="1"/>
  <c r="F4870" i="6" s="1"/>
  <c r="C4871" i="6"/>
  <c r="E4871" i="6" s="1"/>
  <c r="F4871" i="6" s="1"/>
  <c r="C4872" i="6"/>
  <c r="E4872" i="6" s="1"/>
  <c r="F4872" i="6" s="1"/>
  <c r="C4873" i="6"/>
  <c r="E4873" i="6" s="1"/>
  <c r="F4873" i="6" s="1"/>
  <c r="C4874" i="6"/>
  <c r="E4874" i="6" s="1"/>
  <c r="F4874" i="6" s="1"/>
  <c r="C4875" i="6"/>
  <c r="E4875" i="6" s="1"/>
  <c r="F4875" i="6" s="1"/>
  <c r="C4876" i="6"/>
  <c r="E4876" i="6" s="1"/>
  <c r="F4876" i="6" s="1"/>
  <c r="C4877" i="6"/>
  <c r="E4877" i="6" s="1"/>
  <c r="F4877" i="6" s="1"/>
  <c r="C4878" i="6"/>
  <c r="E4878" i="6" s="1"/>
  <c r="F4878" i="6" s="1"/>
  <c r="C4879" i="6"/>
  <c r="E4879" i="6" s="1"/>
  <c r="F4879" i="6" s="1"/>
  <c r="C4880" i="6"/>
  <c r="E4880" i="6" s="1"/>
  <c r="F4880" i="6" s="1"/>
  <c r="C4881" i="6"/>
  <c r="E4881" i="6" s="1"/>
  <c r="F4881" i="6" s="1"/>
  <c r="C4882" i="6"/>
  <c r="E4882" i="6" s="1"/>
  <c r="F4882" i="6" s="1"/>
  <c r="C4883" i="6"/>
  <c r="E4883" i="6" s="1"/>
  <c r="F4883" i="6" s="1"/>
  <c r="C4884" i="6"/>
  <c r="E4884" i="6" s="1"/>
  <c r="F4884" i="6" s="1"/>
  <c r="C4885" i="6"/>
  <c r="E4885" i="6" s="1"/>
  <c r="F4885" i="6" s="1"/>
  <c r="C4886" i="6"/>
  <c r="E4886" i="6" s="1"/>
  <c r="F4886" i="6" s="1"/>
  <c r="C4887" i="6"/>
  <c r="E4887" i="6" s="1"/>
  <c r="F4887" i="6" s="1"/>
  <c r="C4888" i="6"/>
  <c r="E4888" i="6" s="1"/>
  <c r="F4888" i="6" s="1"/>
  <c r="C4889" i="6"/>
  <c r="E4889" i="6" s="1"/>
  <c r="F4889" i="6" s="1"/>
  <c r="C4890" i="6"/>
  <c r="E4890" i="6" s="1"/>
  <c r="F4890" i="6" s="1"/>
  <c r="C4891" i="6"/>
  <c r="E4891" i="6" s="1"/>
  <c r="F4891" i="6" s="1"/>
  <c r="C4892" i="6"/>
  <c r="E4892" i="6" s="1"/>
  <c r="F4892" i="6" s="1"/>
  <c r="C4893" i="6"/>
  <c r="E4893" i="6" s="1"/>
  <c r="F4893" i="6" s="1"/>
  <c r="C4894" i="6"/>
  <c r="E4894" i="6" s="1"/>
  <c r="F4894" i="6" s="1"/>
  <c r="C4895" i="6"/>
  <c r="E4895" i="6" s="1"/>
  <c r="F4895" i="6" s="1"/>
  <c r="C4896" i="6"/>
  <c r="E4896" i="6" s="1"/>
  <c r="F4896" i="6" s="1"/>
  <c r="C4897" i="6"/>
  <c r="E4897" i="6" s="1"/>
  <c r="F4897" i="6" s="1"/>
  <c r="C4898" i="6"/>
  <c r="E4898" i="6" s="1"/>
  <c r="F4898" i="6" s="1"/>
  <c r="C4899" i="6"/>
  <c r="E4899" i="6" s="1"/>
  <c r="F4899" i="6" s="1"/>
  <c r="C4900" i="6"/>
  <c r="E4900" i="6" s="1"/>
  <c r="F4900" i="6" s="1"/>
  <c r="C4901" i="6"/>
  <c r="E4901" i="6" s="1"/>
  <c r="F4901" i="6" s="1"/>
  <c r="C4902" i="6"/>
  <c r="E4902" i="6" s="1"/>
  <c r="F4902" i="6" s="1"/>
  <c r="C4903" i="6"/>
  <c r="E4903" i="6" s="1"/>
  <c r="F4903" i="6" s="1"/>
  <c r="C4904" i="6"/>
  <c r="E4904" i="6" s="1"/>
  <c r="F4904" i="6" s="1"/>
  <c r="C4905" i="6"/>
  <c r="E4905" i="6" s="1"/>
  <c r="F4905" i="6" s="1"/>
  <c r="C4906" i="6"/>
  <c r="E4906" i="6" s="1"/>
  <c r="F4906" i="6" s="1"/>
  <c r="C4907" i="6"/>
  <c r="E4907" i="6" s="1"/>
  <c r="F4907" i="6" s="1"/>
  <c r="C4908" i="6"/>
  <c r="E4908" i="6" s="1"/>
  <c r="F4908" i="6" s="1"/>
  <c r="C4909" i="6"/>
  <c r="E4909" i="6" s="1"/>
  <c r="F4909" i="6" s="1"/>
  <c r="C4910" i="6"/>
  <c r="E4910" i="6" s="1"/>
  <c r="F4910" i="6" s="1"/>
  <c r="C4911" i="6"/>
  <c r="E4911" i="6" s="1"/>
  <c r="F4911" i="6" s="1"/>
  <c r="C4912" i="6"/>
  <c r="E4912" i="6" s="1"/>
  <c r="F4912" i="6" s="1"/>
  <c r="C4913" i="6"/>
  <c r="E4913" i="6" s="1"/>
  <c r="F4913" i="6" s="1"/>
  <c r="C4914" i="6"/>
  <c r="E4914" i="6" s="1"/>
  <c r="F4914" i="6" s="1"/>
  <c r="C4915" i="6"/>
  <c r="E4915" i="6" s="1"/>
  <c r="F4915" i="6" s="1"/>
  <c r="C4916" i="6"/>
  <c r="E4916" i="6" s="1"/>
  <c r="F4916" i="6" s="1"/>
  <c r="C4917" i="6"/>
  <c r="E4917" i="6" s="1"/>
  <c r="F4917" i="6" s="1"/>
  <c r="C4918" i="6"/>
  <c r="E4918" i="6" s="1"/>
  <c r="F4918" i="6" s="1"/>
  <c r="C4919" i="6"/>
  <c r="E4919" i="6" s="1"/>
  <c r="F4919" i="6" s="1"/>
  <c r="C4920" i="6"/>
  <c r="E4920" i="6" s="1"/>
  <c r="F4920" i="6" s="1"/>
  <c r="C4921" i="6"/>
  <c r="E4921" i="6" s="1"/>
  <c r="F4921" i="6" s="1"/>
  <c r="C4922" i="6"/>
  <c r="E4922" i="6" s="1"/>
  <c r="F4922" i="6" s="1"/>
  <c r="C4923" i="6"/>
  <c r="E4923" i="6" s="1"/>
  <c r="F4923" i="6" s="1"/>
  <c r="C4924" i="6"/>
  <c r="E4924" i="6" s="1"/>
  <c r="F4924" i="6" s="1"/>
  <c r="C4925" i="6"/>
  <c r="E4925" i="6" s="1"/>
  <c r="F4925" i="6" s="1"/>
  <c r="C4926" i="6"/>
  <c r="E4926" i="6" s="1"/>
  <c r="F4926" i="6" s="1"/>
  <c r="C4927" i="6"/>
  <c r="E4927" i="6" s="1"/>
  <c r="F4927" i="6" s="1"/>
  <c r="C4928" i="6"/>
  <c r="E4928" i="6" s="1"/>
  <c r="F4928" i="6" s="1"/>
  <c r="C4929" i="6"/>
  <c r="E4929" i="6" s="1"/>
  <c r="F4929" i="6" s="1"/>
  <c r="C4930" i="6"/>
  <c r="E4930" i="6" s="1"/>
  <c r="F4930" i="6" s="1"/>
  <c r="C4931" i="6"/>
  <c r="E4931" i="6" s="1"/>
  <c r="F4931" i="6" s="1"/>
  <c r="C4932" i="6"/>
  <c r="E4932" i="6" s="1"/>
  <c r="F4932" i="6" s="1"/>
  <c r="C4933" i="6"/>
  <c r="E4933" i="6" s="1"/>
  <c r="F4933" i="6" s="1"/>
  <c r="C4934" i="6"/>
  <c r="E4934" i="6" s="1"/>
  <c r="F4934" i="6" s="1"/>
  <c r="C4935" i="6"/>
  <c r="E4935" i="6" s="1"/>
  <c r="F4935" i="6" s="1"/>
  <c r="C4936" i="6"/>
  <c r="E4936" i="6" s="1"/>
  <c r="F4936" i="6" s="1"/>
  <c r="C4937" i="6"/>
  <c r="E4937" i="6" s="1"/>
  <c r="F4937" i="6" s="1"/>
  <c r="C4938" i="6"/>
  <c r="E4938" i="6" s="1"/>
  <c r="F4938" i="6" s="1"/>
  <c r="C4939" i="6"/>
  <c r="E4939" i="6" s="1"/>
  <c r="F4939" i="6" s="1"/>
  <c r="C4940" i="6"/>
  <c r="E4940" i="6" s="1"/>
  <c r="F4940" i="6" s="1"/>
  <c r="C4941" i="6"/>
  <c r="E4941" i="6" s="1"/>
  <c r="F4941" i="6" s="1"/>
  <c r="C4942" i="6"/>
  <c r="E4942" i="6" s="1"/>
  <c r="F4942" i="6" s="1"/>
  <c r="C4943" i="6"/>
  <c r="E4943" i="6" s="1"/>
  <c r="F4943" i="6" s="1"/>
  <c r="C4944" i="6"/>
  <c r="E4944" i="6" s="1"/>
  <c r="F4944" i="6" s="1"/>
  <c r="C4945" i="6"/>
  <c r="E4945" i="6" s="1"/>
  <c r="F4945" i="6" s="1"/>
  <c r="C4946" i="6"/>
  <c r="E4946" i="6" s="1"/>
  <c r="F4946" i="6" s="1"/>
  <c r="C4947" i="6"/>
  <c r="E4947" i="6" s="1"/>
  <c r="F4947" i="6" s="1"/>
  <c r="C4948" i="6"/>
  <c r="E4948" i="6" s="1"/>
  <c r="F4948" i="6" s="1"/>
  <c r="C4949" i="6"/>
  <c r="E4949" i="6" s="1"/>
  <c r="F4949" i="6" s="1"/>
  <c r="C4950" i="6"/>
  <c r="E4950" i="6" s="1"/>
  <c r="F4950" i="6" s="1"/>
  <c r="C4951" i="6"/>
  <c r="E4951" i="6" s="1"/>
  <c r="F4951" i="6" s="1"/>
  <c r="C4952" i="6"/>
  <c r="E4952" i="6" s="1"/>
  <c r="F4952" i="6" s="1"/>
  <c r="C4953" i="6"/>
  <c r="E4953" i="6" s="1"/>
  <c r="F4953" i="6" s="1"/>
  <c r="C4954" i="6"/>
  <c r="E4954" i="6" s="1"/>
  <c r="F4954" i="6" s="1"/>
  <c r="C4955" i="6"/>
  <c r="E4955" i="6" s="1"/>
  <c r="F4955" i="6" s="1"/>
  <c r="C4956" i="6"/>
  <c r="E4956" i="6" s="1"/>
  <c r="F4956" i="6" s="1"/>
  <c r="C4957" i="6"/>
  <c r="E4957" i="6" s="1"/>
  <c r="F4957" i="6" s="1"/>
  <c r="C4958" i="6"/>
  <c r="E4958" i="6" s="1"/>
  <c r="F4958" i="6" s="1"/>
  <c r="C4959" i="6"/>
  <c r="E4959" i="6" s="1"/>
  <c r="F4959" i="6" s="1"/>
  <c r="C4960" i="6"/>
  <c r="E4960" i="6" s="1"/>
  <c r="F4960" i="6" s="1"/>
  <c r="C4961" i="6"/>
  <c r="E4961" i="6" s="1"/>
  <c r="F4961" i="6" s="1"/>
  <c r="C4962" i="6"/>
  <c r="E4962" i="6" s="1"/>
  <c r="F4962" i="6" s="1"/>
  <c r="C4963" i="6"/>
  <c r="E4963" i="6" s="1"/>
  <c r="F4963" i="6" s="1"/>
  <c r="C4964" i="6"/>
  <c r="E4964" i="6" s="1"/>
  <c r="F4964" i="6" s="1"/>
  <c r="C4965" i="6"/>
  <c r="E4965" i="6" s="1"/>
  <c r="F4965" i="6" s="1"/>
  <c r="C4966" i="6"/>
  <c r="E4966" i="6" s="1"/>
  <c r="F4966" i="6" s="1"/>
  <c r="C4967" i="6"/>
  <c r="E4967" i="6" s="1"/>
  <c r="F4967" i="6" s="1"/>
  <c r="C4968" i="6"/>
  <c r="E4968" i="6" s="1"/>
  <c r="F4968" i="6" s="1"/>
  <c r="C4969" i="6"/>
  <c r="E4969" i="6" s="1"/>
  <c r="F4969" i="6" s="1"/>
  <c r="C4970" i="6"/>
  <c r="E4970" i="6" s="1"/>
  <c r="F4970" i="6" s="1"/>
  <c r="C4971" i="6"/>
  <c r="E4971" i="6" s="1"/>
  <c r="F4971" i="6" s="1"/>
  <c r="C4972" i="6"/>
  <c r="E4972" i="6" s="1"/>
  <c r="F4972" i="6" s="1"/>
  <c r="C4973" i="6"/>
  <c r="E4973" i="6" s="1"/>
  <c r="F4973" i="6" s="1"/>
  <c r="C4974" i="6"/>
  <c r="E4974" i="6" s="1"/>
  <c r="F4974" i="6" s="1"/>
  <c r="C4975" i="6"/>
  <c r="E4975" i="6" s="1"/>
  <c r="F4975" i="6" s="1"/>
  <c r="C4976" i="6"/>
  <c r="E4976" i="6" s="1"/>
  <c r="F4976" i="6" s="1"/>
  <c r="C4977" i="6"/>
  <c r="E4977" i="6" s="1"/>
  <c r="F4977" i="6" s="1"/>
  <c r="C4978" i="6"/>
  <c r="E4978" i="6" s="1"/>
  <c r="F4978" i="6" s="1"/>
  <c r="C4979" i="6"/>
  <c r="E4979" i="6" s="1"/>
  <c r="F4979" i="6" s="1"/>
  <c r="C4980" i="6"/>
  <c r="E4980" i="6" s="1"/>
  <c r="F4980" i="6" s="1"/>
  <c r="C4981" i="6"/>
  <c r="E4981" i="6" s="1"/>
  <c r="F4981" i="6" s="1"/>
  <c r="C4982" i="6"/>
  <c r="E4982" i="6" s="1"/>
  <c r="F4982" i="6" s="1"/>
  <c r="C4983" i="6"/>
  <c r="E4983" i="6" s="1"/>
  <c r="F4983" i="6" s="1"/>
  <c r="C4984" i="6"/>
  <c r="E4984" i="6" s="1"/>
  <c r="F4984" i="6" s="1"/>
  <c r="C4985" i="6"/>
  <c r="E4985" i="6" s="1"/>
  <c r="F4985" i="6" s="1"/>
  <c r="C4986" i="6"/>
  <c r="E4986" i="6" s="1"/>
  <c r="F4986" i="6" s="1"/>
  <c r="C4987" i="6"/>
  <c r="E4987" i="6" s="1"/>
  <c r="F4987" i="6" s="1"/>
  <c r="C4988" i="6"/>
  <c r="E4988" i="6" s="1"/>
  <c r="F4988" i="6" s="1"/>
  <c r="C4989" i="6"/>
  <c r="E4989" i="6" s="1"/>
  <c r="F4989" i="6" s="1"/>
  <c r="C4990" i="6"/>
  <c r="E4990" i="6" s="1"/>
  <c r="F4990" i="6" s="1"/>
  <c r="C4991" i="6"/>
  <c r="E4991" i="6" s="1"/>
  <c r="F4991" i="6" s="1"/>
  <c r="C4992" i="6"/>
  <c r="E4992" i="6" s="1"/>
  <c r="F4992" i="6" s="1"/>
  <c r="C4993" i="6"/>
  <c r="E4993" i="6" s="1"/>
  <c r="F4993" i="6" s="1"/>
  <c r="C4994" i="6"/>
  <c r="E4994" i="6" s="1"/>
  <c r="F4994" i="6" s="1"/>
  <c r="C4995" i="6"/>
  <c r="E4995" i="6" s="1"/>
  <c r="F4995" i="6" s="1"/>
  <c r="C4996" i="6"/>
  <c r="E4996" i="6" s="1"/>
  <c r="F4996" i="6" s="1"/>
  <c r="C4997" i="6"/>
  <c r="E4997" i="6" s="1"/>
  <c r="F4997" i="6" s="1"/>
  <c r="C4998" i="6"/>
  <c r="E4998" i="6" s="1"/>
  <c r="F4998" i="6" s="1"/>
  <c r="C4999" i="6"/>
  <c r="E4999" i="6" s="1"/>
  <c r="F4999" i="6" s="1"/>
  <c r="C5000" i="6"/>
  <c r="E5000" i="6" s="1"/>
  <c r="F5000" i="6" s="1"/>
  <c r="C5001" i="6"/>
  <c r="E5001" i="6" s="1"/>
  <c r="F5001" i="6" s="1"/>
  <c r="N262" i="11"/>
  <c r="N261" i="11"/>
  <c r="N260" i="11"/>
  <c r="N259" i="11"/>
  <c r="N258" i="11"/>
  <c r="D25" i="11"/>
  <c r="B25" i="11"/>
  <c r="D24" i="11"/>
  <c r="B24" i="11"/>
  <c r="D5" i="11"/>
  <c r="B5" i="11"/>
  <c r="D21" i="17" s="1"/>
  <c r="H50" i="17"/>
  <c r="H49" i="17"/>
  <c r="H48" i="17"/>
  <c r="H47" i="17"/>
  <c r="H46" i="17"/>
  <c r="H45" i="17"/>
  <c r="H44" i="17"/>
  <c r="H43" i="17"/>
  <c r="B37" i="17"/>
  <c r="B34" i="17"/>
  <c r="B30" i="17"/>
  <c r="B29" i="17"/>
  <c r="B28" i="17"/>
  <c r="C28" i="17" s="1"/>
  <c r="D28" i="17" s="1"/>
  <c r="B27" i="17"/>
  <c r="C27" i="17" s="1"/>
  <c r="D27" i="17" s="1"/>
  <c r="B26" i="17"/>
  <c r="F5" i="17"/>
  <c r="D5" i="17"/>
  <c r="B11" i="1"/>
  <c r="B10" i="1" s="1"/>
  <c r="B4" i="11"/>
  <c r="B5" i="16"/>
  <c r="B6" i="16" s="1"/>
  <c r="B2" i="16"/>
  <c r="G203" i="15"/>
  <c r="F203" i="15"/>
  <c r="E203" i="15"/>
  <c r="D203" i="15"/>
  <c r="C203" i="15"/>
  <c r="B203" i="15"/>
  <c r="A203" i="15"/>
  <c r="T20" i="11"/>
  <c r="W46" i="11" s="1"/>
  <c r="A2" i="12"/>
  <c r="C2" i="12" s="1"/>
  <c r="A3" i="12"/>
  <c r="F3" i="12" s="1"/>
  <c r="A4" i="12"/>
  <c r="D4" i="12" s="1"/>
  <c r="A5" i="12"/>
  <c r="F5" i="12" s="1"/>
  <c r="A6" i="12"/>
  <c r="L6" i="12" s="1"/>
  <c r="A7" i="12"/>
  <c r="C7" i="12" s="1"/>
  <c r="A8" i="12"/>
  <c r="F8" i="12" s="1"/>
  <c r="A9" i="12"/>
  <c r="C9" i="12" s="1"/>
  <c r="A10" i="12"/>
  <c r="C10" i="12" s="1"/>
  <c r="A11" i="12"/>
  <c r="F11" i="12" s="1"/>
  <c r="A12" i="12"/>
  <c r="F12" i="12" s="1"/>
  <c r="A13" i="12"/>
  <c r="C13" i="12" s="1"/>
  <c r="A14" i="12"/>
  <c r="C14" i="12" s="1"/>
  <c r="A15" i="12"/>
  <c r="C15" i="12" s="1"/>
  <c r="A16" i="12"/>
  <c r="F16" i="12" s="1"/>
  <c r="A17" i="12"/>
  <c r="C17" i="12" s="1"/>
  <c r="A18" i="12"/>
  <c r="F18" i="12" s="1"/>
  <c r="A19" i="12"/>
  <c r="C19" i="12" s="1"/>
  <c r="A20" i="12"/>
  <c r="F20" i="12" s="1"/>
  <c r="A21" i="12"/>
  <c r="F21" i="12" s="1"/>
  <c r="A22" i="12"/>
  <c r="F22" i="12" s="1"/>
  <c r="A23" i="12"/>
  <c r="F23" i="12" s="1"/>
  <c r="A24" i="12"/>
  <c r="F24" i="12" s="1"/>
  <c r="A25" i="12"/>
  <c r="C25" i="12" s="1"/>
  <c r="A26" i="12"/>
  <c r="C26" i="12" s="1"/>
  <c r="A27" i="12"/>
  <c r="C27" i="12" s="1"/>
  <c r="A28" i="12"/>
  <c r="C28" i="12" s="1"/>
  <c r="A29" i="12"/>
  <c r="C29" i="12" s="1"/>
  <c r="A30" i="12"/>
  <c r="F30" i="12" s="1"/>
  <c r="A31" i="12"/>
  <c r="C31" i="12" s="1"/>
  <c r="A32" i="12"/>
  <c r="F32" i="12" s="1"/>
  <c r="A33" i="12"/>
  <c r="C33" i="12" s="1"/>
  <c r="A34" i="12"/>
  <c r="C34" i="12" s="1"/>
  <c r="A35" i="12"/>
  <c r="C35" i="12" s="1"/>
  <c r="A36" i="12"/>
  <c r="F36" i="12" s="1"/>
  <c r="A37" i="12"/>
  <c r="C37" i="12" s="1"/>
  <c r="A38" i="12"/>
  <c r="C38" i="12" s="1"/>
  <c r="A39" i="12"/>
  <c r="C39" i="12" s="1"/>
  <c r="A40" i="12"/>
  <c r="C40" i="12" s="1"/>
  <c r="A41" i="12"/>
  <c r="C41" i="12" s="1"/>
  <c r="A42" i="12"/>
  <c r="C42" i="12" s="1"/>
  <c r="A43" i="12"/>
  <c r="C43" i="12" s="1"/>
  <c r="A44" i="12"/>
  <c r="L44" i="12" s="1"/>
  <c r="A45" i="12"/>
  <c r="F45" i="12" s="1"/>
  <c r="A46" i="12"/>
  <c r="F46" i="12" s="1"/>
  <c r="A47" i="12"/>
  <c r="F47" i="12" s="1"/>
  <c r="A48" i="12"/>
  <c r="F48" i="12" s="1"/>
  <c r="A49" i="12"/>
  <c r="F49" i="12" s="1"/>
  <c r="A50" i="12"/>
  <c r="C50" i="12" s="1"/>
  <c r="A51" i="12"/>
  <c r="F51" i="12" s="1"/>
  <c r="A52" i="12"/>
  <c r="C52" i="12" s="1"/>
  <c r="A53" i="12"/>
  <c r="C53" i="12" s="1"/>
  <c r="A54" i="12"/>
  <c r="F54" i="12" s="1"/>
  <c r="A55" i="12"/>
  <c r="C55" i="12" s="1"/>
  <c r="A56" i="12"/>
  <c r="C56" i="12" s="1"/>
  <c r="A57" i="12"/>
  <c r="C57" i="12" s="1"/>
  <c r="A58" i="12"/>
  <c r="C58" i="12" s="1"/>
  <c r="A59" i="12"/>
  <c r="C59" i="12" s="1"/>
  <c r="A60" i="12"/>
  <c r="C60" i="12" s="1"/>
  <c r="A61" i="12"/>
  <c r="C61" i="12" s="1"/>
  <c r="A62" i="12"/>
  <c r="C62" i="12" s="1"/>
  <c r="A63" i="12"/>
  <c r="F63" i="12" s="1"/>
  <c r="A64" i="12"/>
  <c r="C64" i="12" s="1"/>
  <c r="A65" i="12"/>
  <c r="E65" i="12" s="1"/>
  <c r="A66" i="12"/>
  <c r="C66" i="12" s="1"/>
  <c r="A67" i="12"/>
  <c r="C67" i="12" s="1"/>
  <c r="A68" i="12"/>
  <c r="C68" i="12" s="1"/>
  <c r="A69" i="12"/>
  <c r="C69" i="12" s="1"/>
  <c r="A70" i="12"/>
  <c r="C70" i="12" s="1"/>
  <c r="A71" i="12"/>
  <c r="D71" i="12" s="1"/>
  <c r="A72" i="12"/>
  <c r="F72" i="12" s="1"/>
  <c r="A73" i="12"/>
  <c r="F73" i="12" s="1"/>
  <c r="A74" i="12"/>
  <c r="C74" i="12" s="1"/>
  <c r="A75" i="12"/>
  <c r="C75" i="12" s="1"/>
  <c r="A76" i="12"/>
  <c r="C76" i="12" s="1"/>
  <c r="A77" i="12"/>
  <c r="C77" i="12" s="1"/>
  <c r="A78" i="12"/>
  <c r="K78" i="12" s="1"/>
  <c r="A79" i="12"/>
  <c r="C79" i="12" s="1"/>
  <c r="A80" i="12"/>
  <c r="L80" i="12" s="1"/>
  <c r="A81" i="12"/>
  <c r="C81" i="12" s="1"/>
  <c r="A82" i="12"/>
  <c r="F82" i="12" s="1"/>
  <c r="A83" i="12"/>
  <c r="C83" i="12" s="1"/>
  <c r="A84" i="12"/>
  <c r="C84" i="12" s="1"/>
  <c r="A85" i="12"/>
  <c r="C85" i="12" s="1"/>
  <c r="A86" i="12"/>
  <c r="C86" i="12" s="1"/>
  <c r="A87" i="12"/>
  <c r="C87" i="12" s="1"/>
  <c r="A88" i="12"/>
  <c r="C88" i="12" s="1"/>
  <c r="A89" i="12"/>
  <c r="C89" i="12" s="1"/>
  <c r="A90" i="12"/>
  <c r="C90" i="12" s="1"/>
  <c r="A91" i="12"/>
  <c r="C91" i="12" s="1"/>
  <c r="A92" i="12"/>
  <c r="F92" i="12" s="1"/>
  <c r="A93" i="12"/>
  <c r="F93" i="12" s="1"/>
  <c r="A94" i="12"/>
  <c r="F94" i="12" s="1"/>
  <c r="A95" i="12"/>
  <c r="F95" i="12" s="1"/>
  <c r="A96" i="12"/>
  <c r="F96" i="12" s="1"/>
  <c r="A97" i="12"/>
  <c r="F97" i="12" s="1"/>
  <c r="A98" i="12"/>
  <c r="C98" i="12" s="1"/>
  <c r="A99" i="12"/>
  <c r="C99" i="12" s="1"/>
  <c r="A100" i="12"/>
  <c r="C100" i="12" s="1"/>
  <c r="A101" i="12"/>
  <c r="C101" i="12" s="1"/>
  <c r="A102" i="12"/>
  <c r="D102" i="12" s="1"/>
  <c r="A103" i="12"/>
  <c r="C103" i="12" s="1"/>
  <c r="A104" i="12"/>
  <c r="C104" i="12" s="1"/>
  <c r="A105" i="12"/>
  <c r="C105" i="12" s="1"/>
  <c r="A106" i="12"/>
  <c r="C106" i="12" s="1"/>
  <c r="A107" i="12"/>
  <c r="F107" i="12" s="1"/>
  <c r="A108" i="12"/>
  <c r="L108" i="12" s="1"/>
  <c r="A109" i="12"/>
  <c r="C109" i="12" s="1"/>
  <c r="A110" i="12"/>
  <c r="C110" i="12" s="1"/>
  <c r="A111" i="12"/>
  <c r="C111" i="12" s="1"/>
  <c r="A112" i="12"/>
  <c r="F112" i="12" s="1"/>
  <c r="A113" i="12"/>
  <c r="C113" i="12" s="1"/>
  <c r="A114" i="12"/>
  <c r="C114" i="12" s="1"/>
  <c r="A115" i="12"/>
  <c r="F115" i="12" s="1"/>
  <c r="A116" i="12"/>
  <c r="F116" i="12" s="1"/>
  <c r="A117" i="12"/>
  <c r="F117" i="12" s="1"/>
  <c r="A118" i="12"/>
  <c r="F118" i="12" s="1"/>
  <c r="A119" i="12"/>
  <c r="F119" i="12" s="1"/>
  <c r="A120" i="12"/>
  <c r="F120" i="12" s="1"/>
  <c r="A121" i="12"/>
  <c r="C121" i="12" s="1"/>
  <c r="A122" i="12"/>
  <c r="C122" i="12" s="1"/>
  <c r="A123" i="12"/>
  <c r="F123" i="12" s="1"/>
  <c r="A124" i="12"/>
  <c r="C124" i="12" s="1"/>
  <c r="A125" i="12"/>
  <c r="C125" i="12" s="1"/>
  <c r="A126" i="12"/>
  <c r="C126" i="12" s="1"/>
  <c r="A127" i="12"/>
  <c r="C127" i="12" s="1"/>
  <c r="A128" i="12"/>
  <c r="F128" i="12" s="1"/>
  <c r="A129" i="12"/>
  <c r="C129" i="12" s="1"/>
  <c r="A130" i="12"/>
  <c r="C130" i="12" s="1"/>
  <c r="A131" i="12"/>
  <c r="C131" i="12" s="1"/>
  <c r="A132" i="12"/>
  <c r="C132" i="12" s="1"/>
  <c r="A133" i="12"/>
  <c r="C133" i="12" s="1"/>
  <c r="A134" i="12"/>
  <c r="C134" i="12" s="1"/>
  <c r="A135" i="12"/>
  <c r="C135" i="12" s="1"/>
  <c r="A136" i="12"/>
  <c r="F136" i="12" s="1"/>
  <c r="A137" i="12"/>
  <c r="C137" i="12" s="1"/>
  <c r="A138" i="12"/>
  <c r="F138" i="12" s="1"/>
  <c r="A139" i="12"/>
  <c r="C139" i="12" s="1"/>
  <c r="A140" i="12"/>
  <c r="C140" i="12" s="1"/>
  <c r="A141" i="12"/>
  <c r="F141" i="12" s="1"/>
  <c r="A142" i="12"/>
  <c r="F142" i="12" s="1"/>
  <c r="A143" i="12"/>
  <c r="F143" i="12" s="1"/>
  <c r="A144" i="12"/>
  <c r="F144" i="12" s="1"/>
  <c r="A145" i="12"/>
  <c r="C145" i="12" s="1"/>
  <c r="A146" i="12"/>
  <c r="C146" i="12" s="1"/>
  <c r="A147" i="12"/>
  <c r="C147" i="12" s="1"/>
  <c r="A148" i="12"/>
  <c r="C148" i="12" s="1"/>
  <c r="A149" i="12"/>
  <c r="C149" i="12" s="1"/>
  <c r="A150" i="12"/>
  <c r="C150" i="12" s="1"/>
  <c r="A151" i="12"/>
  <c r="C151" i="12" s="1"/>
  <c r="A152" i="12"/>
  <c r="F152" i="12" s="1"/>
  <c r="A153" i="12"/>
  <c r="C153" i="12" s="1"/>
  <c r="A154" i="12"/>
  <c r="F154" i="12" s="1"/>
  <c r="A155" i="12"/>
  <c r="C155" i="12" s="1"/>
  <c r="A156" i="12"/>
  <c r="F156" i="12" s="1"/>
  <c r="A157" i="12"/>
  <c r="C157" i="12" s="1"/>
  <c r="A158" i="12"/>
  <c r="C158" i="12" s="1"/>
  <c r="A159" i="12"/>
  <c r="C159" i="12" s="1"/>
  <c r="A160" i="12"/>
  <c r="C160" i="12" s="1"/>
  <c r="A161" i="12"/>
  <c r="L161" i="12" s="1"/>
  <c r="A162" i="12"/>
  <c r="K162" i="12" s="1"/>
  <c r="A163" i="12"/>
  <c r="C163" i="12" s="1"/>
  <c r="A164" i="12"/>
  <c r="F164" i="12" s="1"/>
  <c r="A165" i="12"/>
  <c r="C165" i="12" s="1"/>
  <c r="A166" i="12"/>
  <c r="C166" i="12" s="1"/>
  <c r="A167" i="12"/>
  <c r="F167" i="12" s="1"/>
  <c r="A168" i="12"/>
  <c r="F168" i="12" s="1"/>
  <c r="A169" i="12"/>
  <c r="C169" i="12" s="1"/>
  <c r="A170" i="12"/>
  <c r="C170" i="12" s="1"/>
  <c r="A171" i="12"/>
  <c r="C171" i="12" s="1"/>
  <c r="A172" i="12"/>
  <c r="C172" i="12" s="1"/>
  <c r="A173" i="12"/>
  <c r="C173" i="12" s="1"/>
  <c r="A174" i="12"/>
  <c r="F174" i="12" s="1"/>
  <c r="A175" i="12"/>
  <c r="C175" i="12" s="1"/>
  <c r="A176" i="12"/>
  <c r="K176" i="12" s="1"/>
  <c r="A177" i="12"/>
  <c r="C177" i="12" s="1"/>
  <c r="A178" i="12"/>
  <c r="F178" i="12" s="1"/>
  <c r="A179" i="12"/>
  <c r="L179" i="12" s="1"/>
  <c r="A180" i="12"/>
  <c r="L180" i="12" s="1"/>
  <c r="A181" i="12"/>
  <c r="C181" i="12" s="1"/>
  <c r="A182" i="12"/>
  <c r="C182" i="12" s="1"/>
  <c r="A183" i="12"/>
  <c r="C183" i="12" s="1"/>
  <c r="A184" i="12"/>
  <c r="F184" i="12" s="1"/>
  <c r="A185" i="12"/>
  <c r="F185" i="12" s="1"/>
  <c r="A186" i="12"/>
  <c r="F186" i="12" s="1"/>
  <c r="A187" i="12"/>
  <c r="C187" i="12" s="1"/>
  <c r="A188" i="12"/>
  <c r="F188" i="12" s="1"/>
  <c r="A189" i="12"/>
  <c r="F189" i="12" s="1"/>
  <c r="A190" i="12"/>
  <c r="C190" i="12" s="1"/>
  <c r="A191" i="12"/>
  <c r="F191" i="12" s="1"/>
  <c r="A192" i="12"/>
  <c r="C192" i="12" s="1"/>
  <c r="A193" i="12"/>
  <c r="C193" i="12" s="1"/>
  <c r="A194" i="12"/>
  <c r="C194" i="12" s="1"/>
  <c r="A195" i="12"/>
  <c r="L195" i="12" s="1"/>
  <c r="A196" i="12"/>
  <c r="L196" i="12" s="1"/>
  <c r="A197" i="12"/>
  <c r="C197" i="12" s="1"/>
  <c r="A198" i="12"/>
  <c r="C198" i="12" s="1"/>
  <c r="A199" i="12"/>
  <c r="C199" i="12" s="1"/>
  <c r="A200" i="12"/>
  <c r="E200" i="12" s="1"/>
  <c r="I1" i="12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E262" i="11"/>
  <c r="B258" i="11"/>
  <c r="F5" i="7"/>
  <c r="G5" i="7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B32" i="11"/>
  <c r="B20" i="11"/>
  <c r="D10" i="11"/>
  <c r="F4" i="11"/>
  <c r="A200" i="10"/>
  <c r="A199" i="10"/>
  <c r="A198" i="10"/>
  <c r="A197" i="10"/>
  <c r="A196" i="10"/>
  <c r="A195" i="10"/>
  <c r="N195" i="10" s="1"/>
  <c r="A194" i="10"/>
  <c r="A193" i="10"/>
  <c r="A192" i="10"/>
  <c r="A191" i="10"/>
  <c r="A190" i="10"/>
  <c r="P190" i="10" s="1"/>
  <c r="A189" i="10"/>
  <c r="O189" i="10" s="1"/>
  <c r="A188" i="10"/>
  <c r="O188" i="10" s="1"/>
  <c r="A187" i="10"/>
  <c r="B187" i="10" s="1"/>
  <c r="A186" i="10"/>
  <c r="R186" i="10" s="1"/>
  <c r="A185" i="10"/>
  <c r="N185" i="10" s="1"/>
  <c r="A184" i="10"/>
  <c r="N184" i="10" s="1"/>
  <c r="A183" i="10"/>
  <c r="A182" i="10"/>
  <c r="A181" i="10"/>
  <c r="A180" i="10"/>
  <c r="A179" i="10"/>
  <c r="A178" i="10"/>
  <c r="B178" i="10" s="1"/>
  <c r="A177" i="10"/>
  <c r="P177" i="10" s="1"/>
  <c r="A176" i="10"/>
  <c r="A175" i="10"/>
  <c r="R175" i="10" s="1"/>
  <c r="A174" i="10"/>
  <c r="R174" i="10" s="1"/>
  <c r="A173" i="10"/>
  <c r="R173" i="10" s="1"/>
  <c r="A172" i="10"/>
  <c r="A171" i="10"/>
  <c r="Q171" i="10" s="1"/>
  <c r="A170" i="10"/>
  <c r="Q170" i="10" s="1"/>
  <c r="A169" i="10"/>
  <c r="A168" i="10"/>
  <c r="A167" i="10"/>
  <c r="A166" i="10"/>
  <c r="A165" i="10"/>
  <c r="N165" i="10" s="1"/>
  <c r="A164" i="10"/>
  <c r="N164" i="10" s="1"/>
  <c r="A163" i="10"/>
  <c r="A162" i="10"/>
  <c r="A161" i="10"/>
  <c r="A160" i="10"/>
  <c r="A159" i="10"/>
  <c r="A158" i="10"/>
  <c r="O158" i="10" s="1"/>
  <c r="A157" i="10"/>
  <c r="B157" i="10" s="1"/>
  <c r="A156" i="10"/>
  <c r="A155" i="10"/>
  <c r="A154" i="10"/>
  <c r="B154" i="10" s="1"/>
  <c r="A153" i="10"/>
  <c r="B153" i="10" s="1"/>
  <c r="A152" i="10"/>
  <c r="Q152" i="10" s="1"/>
  <c r="A151" i="10"/>
  <c r="Q151" i="10" s="1"/>
  <c r="A150" i="10"/>
  <c r="A149" i="10"/>
  <c r="A148" i="10"/>
  <c r="P148" i="10" s="1"/>
  <c r="A147" i="10"/>
  <c r="A146" i="10"/>
  <c r="A145" i="10"/>
  <c r="A144" i="10"/>
  <c r="A143" i="10"/>
  <c r="A142" i="10"/>
  <c r="A141" i="10"/>
  <c r="A140" i="10"/>
  <c r="A139" i="10"/>
  <c r="A138" i="10"/>
  <c r="B138" i="10" s="1"/>
  <c r="A137" i="10"/>
  <c r="A136" i="10"/>
  <c r="A135" i="10"/>
  <c r="N135" i="10" s="1"/>
  <c r="A134" i="10"/>
  <c r="N134" i="10" s="1"/>
  <c r="A133" i="10"/>
  <c r="A132" i="10"/>
  <c r="A131" i="10"/>
  <c r="A130" i="10"/>
  <c r="P130" i="10" s="1"/>
  <c r="A129" i="10"/>
  <c r="A128" i="10"/>
  <c r="N128" i="10" s="1"/>
  <c r="A127" i="10"/>
  <c r="R127" i="10" s="1"/>
  <c r="A126" i="10"/>
  <c r="N126" i="10" s="1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B108" i="10" s="1"/>
  <c r="A107" i="10"/>
  <c r="A106" i="10"/>
  <c r="B106" i="10" s="1"/>
  <c r="A105" i="10"/>
  <c r="P105" i="10" s="1"/>
  <c r="A104" i="10"/>
  <c r="P104" i="10" s="1"/>
  <c r="A103" i="10"/>
  <c r="B103" i="10" s="1"/>
  <c r="A102" i="10"/>
  <c r="B102" i="10" s="1"/>
  <c r="A101" i="10"/>
  <c r="A100" i="10"/>
  <c r="A99" i="10"/>
  <c r="A98" i="10"/>
  <c r="A97" i="10"/>
  <c r="A96" i="10"/>
  <c r="O96" i="10" s="1"/>
  <c r="A95" i="10"/>
  <c r="A94" i="10"/>
  <c r="A93" i="10"/>
  <c r="A92" i="10"/>
  <c r="A91" i="10"/>
  <c r="A90" i="10"/>
  <c r="A89" i="10"/>
  <c r="A88" i="10"/>
  <c r="A87" i="10"/>
  <c r="A86" i="10"/>
  <c r="R86" i="10" s="1"/>
  <c r="A85" i="10"/>
  <c r="R85" i="10" s="1"/>
  <c r="A84" i="10"/>
  <c r="A83" i="10"/>
  <c r="A82" i="10"/>
  <c r="B82" i="10" s="1"/>
  <c r="A81" i="10"/>
  <c r="B81" i="10" s="1"/>
  <c r="A80" i="10"/>
  <c r="A79" i="10"/>
  <c r="A78" i="10"/>
  <c r="O78" i="10" s="1"/>
  <c r="A77" i="10"/>
  <c r="A76" i="10"/>
  <c r="A75" i="10"/>
  <c r="N75" i="10" s="1"/>
  <c r="A74" i="10"/>
  <c r="A73" i="10"/>
  <c r="A72" i="10"/>
  <c r="A71" i="10"/>
  <c r="A70" i="10"/>
  <c r="A69" i="10"/>
  <c r="A68" i="10"/>
  <c r="A67" i="10"/>
  <c r="Q67" i="10" s="1"/>
  <c r="A66" i="10"/>
  <c r="Q66" i="10" s="1"/>
  <c r="A65" i="10"/>
  <c r="N65" i="10" s="1"/>
  <c r="A64" i="10"/>
  <c r="N64" i="10" s="1"/>
  <c r="A63" i="10"/>
  <c r="A62" i="10"/>
  <c r="A61" i="10"/>
  <c r="A60" i="10"/>
  <c r="A59" i="10"/>
  <c r="A58" i="10"/>
  <c r="O58" i="10" s="1"/>
  <c r="A57" i="10"/>
  <c r="O57" i="10" s="1"/>
  <c r="A56" i="10"/>
  <c r="P56" i="10" s="1"/>
  <c r="A55" i="10"/>
  <c r="P55" i="10" s="1"/>
  <c r="A54" i="10"/>
  <c r="P54" i="10" s="1"/>
  <c r="A53" i="10"/>
  <c r="A52" i="10"/>
  <c r="A51" i="10"/>
  <c r="B51" i="10" s="1"/>
  <c r="A50" i="10"/>
  <c r="A49" i="10"/>
  <c r="A48" i="10"/>
  <c r="A47" i="10"/>
  <c r="A46" i="10"/>
  <c r="N46" i="10" s="1"/>
  <c r="A45" i="10"/>
  <c r="N45" i="10" s="1"/>
  <c r="A44" i="10"/>
  <c r="P44" i="10" s="1"/>
  <c r="A43" i="10"/>
  <c r="A42" i="10"/>
  <c r="A41" i="10"/>
  <c r="A40" i="10"/>
  <c r="A39" i="10"/>
  <c r="A38" i="10"/>
  <c r="A37" i="10"/>
  <c r="A36" i="10"/>
  <c r="A35" i="10"/>
  <c r="A34" i="10"/>
  <c r="A33" i="10"/>
  <c r="A32" i="10"/>
  <c r="Q32" i="10" s="1"/>
  <c r="A31" i="10"/>
  <c r="A30" i="10"/>
  <c r="B30" i="10" s="1"/>
  <c r="A29" i="10"/>
  <c r="A28" i="10"/>
  <c r="A27" i="10"/>
  <c r="A26" i="10"/>
  <c r="A25" i="10"/>
  <c r="B26" i="9" s="1"/>
  <c r="A24" i="10"/>
  <c r="A23" i="10"/>
  <c r="A22" i="10"/>
  <c r="B22" i="10" s="1"/>
  <c r="A21" i="10"/>
  <c r="B21" i="10" s="1"/>
  <c r="A20" i="10"/>
  <c r="P20" i="10" s="1"/>
  <c r="A19" i="10"/>
  <c r="P19" i="10" s="1"/>
  <c r="A18" i="10"/>
  <c r="O18" i="10" s="1"/>
  <c r="A17" i="10"/>
  <c r="O17" i="10" s="1"/>
  <c r="A16" i="10"/>
  <c r="O16" i="10" s="1"/>
  <c r="A15" i="10"/>
  <c r="O15" i="10" s="1"/>
  <c r="A14" i="10"/>
  <c r="A13" i="10"/>
  <c r="N13" i="10" s="1"/>
  <c r="A12" i="10"/>
  <c r="A11" i="10"/>
  <c r="A10" i="10"/>
  <c r="N10" i="10" s="1"/>
  <c r="A9" i="10"/>
  <c r="N9" i="10" s="1"/>
  <c r="A8" i="10"/>
  <c r="N8" i="10" s="1"/>
  <c r="A7" i="10"/>
  <c r="N7" i="10" s="1"/>
  <c r="K6" i="10"/>
  <c r="A6" i="10"/>
  <c r="K5" i="10"/>
  <c r="A5" i="10"/>
  <c r="K4" i="10"/>
  <c r="A4" i="10"/>
  <c r="K3" i="10"/>
  <c r="A3" i="10"/>
  <c r="K2" i="10"/>
  <c r="A2" i="10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Q189" i="9" s="1"/>
  <c r="A188" i="9"/>
  <c r="A187" i="9"/>
  <c r="A186" i="9"/>
  <c r="T186" i="9" s="1"/>
  <c r="A185" i="9"/>
  <c r="A184" i="9"/>
  <c r="A183" i="9"/>
  <c r="A182" i="9"/>
  <c r="A181" i="9"/>
  <c r="A180" i="9"/>
  <c r="A179" i="9"/>
  <c r="A178" i="9"/>
  <c r="A177" i="9"/>
  <c r="A176" i="9"/>
  <c r="A175" i="9"/>
  <c r="V175" i="9" s="1"/>
  <c r="A174" i="9"/>
  <c r="A173" i="9"/>
  <c r="A172" i="9"/>
  <c r="W172" i="9" s="1"/>
  <c r="A171" i="9"/>
  <c r="X171" i="9" s="1"/>
  <c r="A170" i="9"/>
  <c r="A169" i="9"/>
  <c r="A168" i="9"/>
  <c r="A167" i="9"/>
  <c r="A166" i="9"/>
  <c r="A165" i="9"/>
  <c r="Q165" i="9" s="1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T146" i="9" s="1"/>
  <c r="A145" i="9"/>
  <c r="A144" i="9"/>
  <c r="A143" i="9"/>
  <c r="A142" i="9"/>
  <c r="A141" i="9"/>
  <c r="A140" i="9"/>
  <c r="A139" i="9"/>
  <c r="A138" i="9"/>
  <c r="A137" i="9"/>
  <c r="A136" i="9"/>
  <c r="A135" i="9"/>
  <c r="A134" i="9"/>
  <c r="S134" i="9" s="1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T102" i="9" s="1"/>
  <c r="A101" i="9"/>
  <c r="A100" i="9"/>
  <c r="A99" i="9"/>
  <c r="A98" i="9"/>
  <c r="A97" i="9"/>
  <c r="S97" i="9" s="1"/>
  <c r="A96" i="9"/>
  <c r="Q96" i="9" s="1"/>
  <c r="A95" i="9"/>
  <c r="A94" i="9"/>
  <c r="A93" i="9"/>
  <c r="A92" i="9"/>
  <c r="A91" i="9"/>
  <c r="A90" i="9"/>
  <c r="W90" i="9" s="1"/>
  <c r="A89" i="9"/>
  <c r="X89" i="9" s="1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T68" i="9" s="1"/>
  <c r="A67" i="9"/>
  <c r="A66" i="9"/>
  <c r="A65" i="9"/>
  <c r="A64" i="9"/>
  <c r="A63" i="9"/>
  <c r="A62" i="9"/>
  <c r="A61" i="9"/>
  <c r="A60" i="9"/>
  <c r="A59" i="9"/>
  <c r="A58" i="9"/>
  <c r="A57" i="9"/>
  <c r="S57" i="9" s="1"/>
  <c r="A56" i="9"/>
  <c r="A55" i="9"/>
  <c r="A54" i="9"/>
  <c r="A53" i="9"/>
  <c r="A52" i="9"/>
  <c r="A51" i="9"/>
  <c r="Q51" i="9" s="1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U34" i="9" s="1"/>
  <c r="A33" i="9"/>
  <c r="W33" i="9" s="1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S15" i="9" s="1"/>
  <c r="A14" i="9"/>
  <c r="A13" i="9"/>
  <c r="A12" i="9"/>
  <c r="A11" i="9"/>
  <c r="A10" i="9"/>
  <c r="A9" i="9"/>
  <c r="A8" i="9"/>
  <c r="A7" i="9"/>
  <c r="A6" i="9"/>
  <c r="A5" i="9"/>
  <c r="A4" i="9"/>
  <c r="A3" i="9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O180" i="8" s="1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O159" i="8" s="1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B125" i="11" s="1"/>
  <c r="A124" i="8"/>
  <c r="A123" i="8"/>
  <c r="A122" i="8"/>
  <c r="A121" i="8"/>
  <c r="A120" i="8"/>
  <c r="S120" i="8" s="1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B98" i="11" s="1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O81" i="8" s="1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W59" i="8" s="1"/>
  <c r="A58" i="8"/>
  <c r="A57" i="8"/>
  <c r="A56" i="8"/>
  <c r="A55" i="8"/>
  <c r="A54" i="8"/>
  <c r="A53" i="8"/>
  <c r="AB53" i="11" s="1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G37" i="8" s="1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B15" i="11" s="1"/>
  <c r="A14" i="8"/>
  <c r="A13" i="8"/>
  <c r="A12" i="8"/>
  <c r="A11" i="8"/>
  <c r="A10" i="8"/>
  <c r="A9" i="8"/>
  <c r="A8" i="8"/>
  <c r="A7" i="8"/>
  <c r="A6" i="8"/>
  <c r="A5" i="8"/>
  <c r="A4" i="8"/>
  <c r="A3" i="8"/>
  <c r="A2" i="8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F4" i="2"/>
  <c r="F3" i="2"/>
  <c r="F2" i="2"/>
  <c r="B14" i="1"/>
  <c r="B13" i="1"/>
  <c r="B12" i="1"/>
  <c r="B9" i="1"/>
  <c r="B8" i="16"/>
  <c r="W49" i="11"/>
  <c r="AB68" i="11" l="1"/>
  <c r="AB104" i="11"/>
  <c r="AB128" i="11"/>
  <c r="AB200" i="11"/>
  <c r="AB32" i="11"/>
  <c r="AB116" i="11"/>
  <c r="AB188" i="11"/>
  <c r="AB8" i="11"/>
  <c r="AB80" i="11"/>
  <c r="AB164" i="11"/>
  <c r="AB56" i="11"/>
  <c r="AB152" i="11"/>
  <c r="B151" i="9"/>
  <c r="J4997" i="6"/>
  <c r="J4817" i="6"/>
  <c r="J4793" i="6"/>
  <c r="J4697" i="6"/>
  <c r="J4685" i="6"/>
  <c r="J4589" i="6"/>
  <c r="J4565" i="6"/>
  <c r="J4553" i="6"/>
  <c r="J4517" i="6"/>
  <c r="J4385" i="6"/>
  <c r="J4361" i="6"/>
  <c r="J4253" i="6"/>
  <c r="J4121" i="6"/>
  <c r="I4097" i="6"/>
  <c r="J4013" i="6"/>
  <c r="J3989" i="6"/>
  <c r="J3941" i="6"/>
  <c r="J3821" i="6"/>
  <c r="J3809" i="6"/>
  <c r="J3785" i="6"/>
  <c r="J3713" i="6"/>
  <c r="I3689" i="6"/>
  <c r="J3641" i="6"/>
  <c r="J3569" i="6"/>
  <c r="J3497" i="6"/>
  <c r="J3269" i="6"/>
  <c r="J3197" i="6"/>
  <c r="J3125" i="6"/>
  <c r="J3113" i="6"/>
  <c r="J3041" i="6"/>
  <c r="I2993" i="6"/>
  <c r="J2969" i="6"/>
  <c r="J2729" i="6"/>
  <c r="J2645" i="6"/>
  <c r="J2381" i="6"/>
  <c r="J2345" i="6"/>
  <c r="J2297" i="6"/>
  <c r="J2285" i="6"/>
  <c r="J2165" i="6"/>
  <c r="J2057" i="6"/>
  <c r="J2021" i="6"/>
  <c r="J1925" i="6"/>
  <c r="J1373" i="6"/>
  <c r="J1181" i="6"/>
  <c r="J1169" i="6"/>
  <c r="I917" i="6"/>
  <c r="J605" i="6"/>
  <c r="J569" i="6"/>
  <c r="J401" i="6"/>
  <c r="J281" i="6"/>
  <c r="I4672" i="6"/>
  <c r="I4540" i="6"/>
  <c r="J4432" i="6"/>
  <c r="J4384" i="6"/>
  <c r="J4360" i="6"/>
  <c r="I4300" i="6"/>
  <c r="J4252" i="6"/>
  <c r="J4228" i="6"/>
  <c r="J4120" i="6"/>
  <c r="I4060" i="6"/>
  <c r="J3916" i="6"/>
  <c r="J3856" i="6"/>
  <c r="J3784" i="6"/>
  <c r="J3640" i="6"/>
  <c r="J3568" i="6"/>
  <c r="J3040" i="6"/>
  <c r="J2968" i="6"/>
  <c r="J2680" i="6"/>
  <c r="J2608" i="6"/>
  <c r="J2284" i="6"/>
  <c r="J2200" i="6"/>
  <c r="J2056" i="6"/>
  <c r="J1264" i="6"/>
  <c r="J1084" i="6"/>
  <c r="J4924" i="6"/>
  <c r="J4864" i="6"/>
  <c r="J4792" i="6"/>
  <c r="J4684" i="6"/>
  <c r="J4492" i="6"/>
  <c r="I4468" i="6"/>
  <c r="I4372" i="6"/>
  <c r="I4324" i="6"/>
  <c r="J3808" i="6"/>
  <c r="J3712" i="6"/>
  <c r="J3496" i="6"/>
  <c r="J3424" i="6"/>
  <c r="J3196" i="6"/>
  <c r="J3124" i="6"/>
  <c r="J3076" i="6"/>
  <c r="J3004" i="6"/>
  <c r="J2932" i="6"/>
  <c r="J2644" i="6"/>
  <c r="J2524" i="6"/>
  <c r="J1924" i="6"/>
  <c r="J1180" i="6"/>
  <c r="J364" i="6"/>
  <c r="J280" i="6"/>
  <c r="I4969" i="6"/>
  <c r="J4753" i="6"/>
  <c r="J4681" i="6"/>
  <c r="J4633" i="6"/>
  <c r="I4549" i="6"/>
  <c r="I4465" i="6"/>
  <c r="J4453" i="6"/>
  <c r="J4321" i="6"/>
  <c r="I4237" i="6"/>
  <c r="J4189" i="6"/>
  <c r="J4057" i="6"/>
  <c r="I4033" i="6"/>
  <c r="J3781" i="6"/>
  <c r="I3589" i="6"/>
  <c r="J3517" i="6"/>
  <c r="J3445" i="6"/>
  <c r="J3373" i="6"/>
  <c r="J3013" i="6"/>
  <c r="J2941" i="6"/>
  <c r="J2869" i="6"/>
  <c r="J2785" i="6"/>
  <c r="J2677" i="6"/>
  <c r="J2545" i="6"/>
  <c r="J2521" i="6"/>
  <c r="J2197" i="6"/>
  <c r="I2101" i="6"/>
  <c r="J2077" i="6"/>
  <c r="J2017" i="6"/>
  <c r="J1921" i="6"/>
  <c r="J1813" i="6"/>
  <c r="J1573" i="6"/>
  <c r="J1381" i="6"/>
  <c r="J1081" i="6"/>
  <c r="B27" i="9"/>
  <c r="AB142" i="11"/>
  <c r="AB148" i="11"/>
  <c r="AB184" i="11"/>
  <c r="J4922" i="6"/>
  <c r="J4910" i="6"/>
  <c r="J4118" i="6"/>
  <c r="J4046" i="6"/>
  <c r="I4034" i="6"/>
  <c r="I3926" i="6"/>
  <c r="J3914" i="6"/>
  <c r="J3782" i="6"/>
  <c r="J3638" i="6"/>
  <c r="J3566" i="6"/>
  <c r="J3494" i="6"/>
  <c r="J3422" i="6"/>
  <c r="J3350" i="6"/>
  <c r="J2786" i="6"/>
  <c r="J2282" i="6"/>
  <c r="J2198" i="6"/>
  <c r="J1238" i="6"/>
  <c r="J926" i="6"/>
  <c r="J782" i="6"/>
  <c r="J746" i="6"/>
  <c r="J554" i="6"/>
  <c r="AB18" i="11"/>
  <c r="AB66" i="11"/>
  <c r="AB90" i="11"/>
  <c r="AB114" i="11"/>
  <c r="AB150" i="11"/>
  <c r="AB174" i="11"/>
  <c r="AB198" i="11"/>
  <c r="AB6" i="11"/>
  <c r="AB30" i="11"/>
  <c r="AB42" i="11"/>
  <c r="AB54" i="11"/>
  <c r="AB78" i="11"/>
  <c r="AB102" i="11"/>
  <c r="AB126" i="11"/>
  <c r="AB138" i="11"/>
  <c r="AB162" i="11"/>
  <c r="AB186" i="11"/>
  <c r="AB7" i="11"/>
  <c r="AB19" i="11"/>
  <c r="AB31" i="11"/>
  <c r="AB43" i="11"/>
  <c r="AB55" i="11"/>
  <c r="AB67" i="11"/>
  <c r="AB79" i="11"/>
  <c r="AB91" i="11"/>
  <c r="AB103" i="11"/>
  <c r="AB127" i="11"/>
  <c r="AB139" i="11"/>
  <c r="AB151" i="11"/>
  <c r="AB175" i="11"/>
  <c r="AB187" i="11"/>
  <c r="AB199" i="11"/>
  <c r="AB177" i="11"/>
  <c r="O4" i="8"/>
  <c r="AB4" i="11"/>
  <c r="K16" i="8"/>
  <c r="AB16" i="11"/>
  <c r="O28" i="8"/>
  <c r="AB28" i="11"/>
  <c r="W40" i="8"/>
  <c r="AB40" i="11"/>
  <c r="O52" i="8"/>
  <c r="AB52" i="11"/>
  <c r="K64" i="8"/>
  <c r="AB64" i="11"/>
  <c r="O76" i="8"/>
  <c r="AB76" i="11"/>
  <c r="W88" i="8"/>
  <c r="AB88" i="11"/>
  <c r="S100" i="8"/>
  <c r="AB100" i="11"/>
  <c r="W112" i="8"/>
  <c r="AB112" i="11"/>
  <c r="O124" i="8"/>
  <c r="AB124" i="11"/>
  <c r="K136" i="8"/>
  <c r="AB136" i="11"/>
  <c r="O160" i="8"/>
  <c r="AB160" i="11"/>
  <c r="S172" i="8"/>
  <c r="AB172" i="11"/>
  <c r="W196" i="8"/>
  <c r="AB196" i="11"/>
  <c r="X10" i="9"/>
  <c r="Y10" i="9"/>
  <c r="U10" i="9"/>
  <c r="V10" i="9"/>
  <c r="R10" i="9"/>
  <c r="T10" i="9"/>
  <c r="S10" i="9"/>
  <c r="Q10" i="9"/>
  <c r="W10" i="9"/>
  <c r="X22" i="9"/>
  <c r="W22" i="9"/>
  <c r="V22" i="9"/>
  <c r="R22" i="9"/>
  <c r="S22" i="9"/>
  <c r="Y22" i="9"/>
  <c r="U22" i="9"/>
  <c r="Q22" i="9"/>
  <c r="X34" i="9"/>
  <c r="R34" i="9"/>
  <c r="S34" i="9"/>
  <c r="V34" i="9"/>
  <c r="T34" i="9"/>
  <c r="W34" i="9"/>
  <c r="Y34" i="9"/>
  <c r="Q34" i="9"/>
  <c r="X46" i="9"/>
  <c r="Y46" i="9"/>
  <c r="U46" i="9"/>
  <c r="S46" i="9"/>
  <c r="R46" i="9"/>
  <c r="T46" i="9"/>
  <c r="W46" i="9"/>
  <c r="Q46" i="9"/>
  <c r="X58" i="9"/>
  <c r="U58" i="9"/>
  <c r="W58" i="9"/>
  <c r="V58" i="9"/>
  <c r="Q58" i="9"/>
  <c r="T58" i="9"/>
  <c r="Y58" i="9"/>
  <c r="S58" i="9"/>
  <c r="X70" i="9"/>
  <c r="U70" i="9"/>
  <c r="Y70" i="9"/>
  <c r="W70" i="9"/>
  <c r="V70" i="9"/>
  <c r="S70" i="9"/>
  <c r="T70" i="9"/>
  <c r="R70" i="9"/>
  <c r="X82" i="9"/>
  <c r="U82" i="9"/>
  <c r="Y82" i="9"/>
  <c r="T82" i="9"/>
  <c r="R82" i="9"/>
  <c r="Q82" i="9"/>
  <c r="V82" i="9"/>
  <c r="W82" i="9"/>
  <c r="S82" i="9"/>
  <c r="X94" i="9"/>
  <c r="W94" i="9"/>
  <c r="V94" i="9"/>
  <c r="T94" i="9"/>
  <c r="Y94" i="9"/>
  <c r="S94" i="9"/>
  <c r="U94" i="9"/>
  <c r="Q94" i="9"/>
  <c r="R94" i="9"/>
  <c r="X106" i="9"/>
  <c r="U106" i="9"/>
  <c r="S106" i="9"/>
  <c r="T106" i="9"/>
  <c r="Y106" i="9"/>
  <c r="W106" i="9"/>
  <c r="V106" i="9"/>
  <c r="R106" i="9"/>
  <c r="Q106" i="9"/>
  <c r="X118" i="9"/>
  <c r="Y118" i="9"/>
  <c r="S118" i="9"/>
  <c r="V118" i="9"/>
  <c r="Q118" i="9"/>
  <c r="W118" i="9"/>
  <c r="T118" i="9"/>
  <c r="R118" i="9"/>
  <c r="U118" i="9"/>
  <c r="X130" i="9"/>
  <c r="W130" i="9"/>
  <c r="V130" i="9"/>
  <c r="S130" i="9"/>
  <c r="U130" i="9"/>
  <c r="T130" i="9"/>
  <c r="Q130" i="9"/>
  <c r="Y130" i="9"/>
  <c r="R130" i="9"/>
  <c r="X142" i="9"/>
  <c r="S142" i="9"/>
  <c r="T142" i="9"/>
  <c r="V142" i="9"/>
  <c r="R142" i="9"/>
  <c r="Q142" i="9"/>
  <c r="Y142" i="9"/>
  <c r="W142" i="9"/>
  <c r="U142" i="9"/>
  <c r="X154" i="9"/>
  <c r="Y154" i="9"/>
  <c r="W154" i="9"/>
  <c r="R154" i="9"/>
  <c r="Q154" i="9"/>
  <c r="T154" i="9"/>
  <c r="V154" i="9"/>
  <c r="U154" i="9"/>
  <c r="S154" i="9"/>
  <c r="X166" i="9"/>
  <c r="W166" i="9"/>
  <c r="V166" i="9"/>
  <c r="U166" i="9"/>
  <c r="R166" i="9"/>
  <c r="S166" i="9"/>
  <c r="Q166" i="9"/>
  <c r="Y166" i="9"/>
  <c r="T166" i="9"/>
  <c r="X178" i="9"/>
  <c r="V178" i="9"/>
  <c r="Y178" i="9"/>
  <c r="W178" i="9"/>
  <c r="R178" i="9"/>
  <c r="T178" i="9"/>
  <c r="U178" i="9"/>
  <c r="S178" i="9"/>
  <c r="Q178" i="9"/>
  <c r="X190" i="9"/>
  <c r="V190" i="9"/>
  <c r="Y190" i="9"/>
  <c r="U190" i="9"/>
  <c r="T190" i="9"/>
  <c r="R190" i="9"/>
  <c r="W190" i="9"/>
  <c r="S190" i="9"/>
  <c r="Q190" i="9"/>
  <c r="O5" i="8"/>
  <c r="AB5" i="11"/>
  <c r="S17" i="8"/>
  <c r="AB17" i="11"/>
  <c r="W29" i="8"/>
  <c r="AB29" i="11"/>
  <c r="W41" i="8"/>
  <c r="AB41" i="11"/>
  <c r="K65" i="8"/>
  <c r="AB65" i="11"/>
  <c r="O77" i="8"/>
  <c r="AB77" i="11"/>
  <c r="W89" i="8"/>
  <c r="AB89" i="11"/>
  <c r="S101" i="8"/>
  <c r="AB101" i="11"/>
  <c r="K113" i="8"/>
  <c r="AB113" i="11"/>
  <c r="G137" i="8"/>
  <c r="AB137" i="11"/>
  <c r="O149" i="8"/>
  <c r="AB149" i="11"/>
  <c r="O161" i="8"/>
  <c r="AB161" i="11"/>
  <c r="S173" i="8"/>
  <c r="AB173" i="11"/>
  <c r="W185" i="8"/>
  <c r="AB185" i="11"/>
  <c r="W197" i="8"/>
  <c r="AB197" i="11"/>
  <c r="W11" i="9"/>
  <c r="R11" i="9"/>
  <c r="Y11" i="9"/>
  <c r="T11" i="9"/>
  <c r="Q11" i="9"/>
  <c r="U11" i="9"/>
  <c r="V11" i="9"/>
  <c r="X11" i="9"/>
  <c r="S11" i="9"/>
  <c r="W23" i="9"/>
  <c r="Y23" i="9"/>
  <c r="X23" i="9"/>
  <c r="R23" i="9"/>
  <c r="V23" i="9"/>
  <c r="S23" i="9"/>
  <c r="T23" i="9"/>
  <c r="U23" i="9"/>
  <c r="W35" i="9"/>
  <c r="V35" i="9"/>
  <c r="R35" i="9"/>
  <c r="Y35" i="9"/>
  <c r="S35" i="9"/>
  <c r="T35" i="9"/>
  <c r="X35" i="9"/>
  <c r="U35" i="9"/>
  <c r="Q35" i="9"/>
  <c r="W47" i="9"/>
  <c r="R47" i="9"/>
  <c r="U47" i="9"/>
  <c r="S47" i="9"/>
  <c r="T47" i="9"/>
  <c r="Q47" i="9"/>
  <c r="V47" i="9"/>
  <c r="X47" i="9"/>
  <c r="Y47" i="9"/>
  <c r="W59" i="9"/>
  <c r="Y59" i="9"/>
  <c r="X59" i="9"/>
  <c r="R59" i="9"/>
  <c r="U59" i="9"/>
  <c r="V59" i="9"/>
  <c r="Q59" i="9"/>
  <c r="T59" i="9"/>
  <c r="S59" i="9"/>
  <c r="W71" i="9"/>
  <c r="V71" i="9"/>
  <c r="U71" i="9"/>
  <c r="R71" i="9"/>
  <c r="Q71" i="9"/>
  <c r="Y71" i="9"/>
  <c r="X71" i="9"/>
  <c r="T71" i="9"/>
  <c r="S71" i="9"/>
  <c r="W83" i="9"/>
  <c r="U83" i="9"/>
  <c r="R83" i="9"/>
  <c r="X83" i="9"/>
  <c r="V83" i="9"/>
  <c r="T83" i="9"/>
  <c r="Q83" i="9"/>
  <c r="S83" i="9"/>
  <c r="Y83" i="9"/>
  <c r="W95" i="9"/>
  <c r="Y95" i="9"/>
  <c r="X95" i="9"/>
  <c r="U95" i="9"/>
  <c r="R95" i="9"/>
  <c r="T95" i="9"/>
  <c r="V95" i="9"/>
  <c r="S95" i="9"/>
  <c r="Q95" i="9"/>
  <c r="W107" i="9"/>
  <c r="V107" i="9"/>
  <c r="R107" i="9"/>
  <c r="X107" i="9"/>
  <c r="U107" i="9"/>
  <c r="S107" i="9"/>
  <c r="T107" i="9"/>
  <c r="Y107" i="9"/>
  <c r="Q107" i="9"/>
  <c r="W119" i="9"/>
  <c r="R119" i="9"/>
  <c r="Y119" i="9"/>
  <c r="S119" i="9"/>
  <c r="X119" i="9"/>
  <c r="V119" i="9"/>
  <c r="Q119" i="9"/>
  <c r="T119" i="9"/>
  <c r="U119" i="9"/>
  <c r="W131" i="9"/>
  <c r="Y131" i="9"/>
  <c r="X131" i="9"/>
  <c r="R131" i="9"/>
  <c r="S131" i="9"/>
  <c r="U131" i="9"/>
  <c r="T131" i="9"/>
  <c r="Q131" i="9"/>
  <c r="V131" i="9"/>
  <c r="W143" i="9"/>
  <c r="V143" i="9"/>
  <c r="R143" i="9"/>
  <c r="Y143" i="9"/>
  <c r="U143" i="9"/>
  <c r="S143" i="9"/>
  <c r="T143" i="9"/>
  <c r="X143" i="9"/>
  <c r="Q143" i="9"/>
  <c r="W155" i="9"/>
  <c r="S155" i="9"/>
  <c r="U155" i="9"/>
  <c r="Q155" i="9"/>
  <c r="T155" i="9"/>
  <c r="Y155" i="9"/>
  <c r="X155" i="9"/>
  <c r="V155" i="9"/>
  <c r="R155" i="9"/>
  <c r="W167" i="9"/>
  <c r="Y167" i="9"/>
  <c r="X167" i="9"/>
  <c r="V167" i="9"/>
  <c r="Q167" i="9"/>
  <c r="S167" i="9"/>
  <c r="U167" i="9"/>
  <c r="R167" i="9"/>
  <c r="T167" i="9"/>
  <c r="W179" i="9"/>
  <c r="V179" i="9"/>
  <c r="U179" i="9"/>
  <c r="Y179" i="9"/>
  <c r="X179" i="9"/>
  <c r="R179" i="9"/>
  <c r="T179" i="9"/>
  <c r="S179" i="9"/>
  <c r="Q179" i="9"/>
  <c r="W191" i="9"/>
  <c r="V191" i="9"/>
  <c r="X191" i="9"/>
  <c r="T191" i="9"/>
  <c r="Y191" i="9"/>
  <c r="U191" i="9"/>
  <c r="Q191" i="9"/>
  <c r="S191" i="9"/>
  <c r="R191" i="9"/>
  <c r="AB201" i="11"/>
  <c r="W47" i="11"/>
  <c r="C11" i="17" s="1"/>
  <c r="W48" i="11"/>
  <c r="AB120" i="11"/>
  <c r="Q70" i="9"/>
  <c r="W24" i="9"/>
  <c r="Y24" i="9"/>
  <c r="X24" i="9"/>
  <c r="R24" i="9"/>
  <c r="V24" i="9"/>
  <c r="S24" i="9"/>
  <c r="Q24" i="9"/>
  <c r="T24" i="9"/>
  <c r="U24" i="9"/>
  <c r="W36" i="9"/>
  <c r="V36" i="9"/>
  <c r="Y36" i="9"/>
  <c r="R36" i="9"/>
  <c r="T36" i="9"/>
  <c r="U36" i="9"/>
  <c r="S36" i="9"/>
  <c r="Q36" i="9"/>
  <c r="W48" i="9"/>
  <c r="U48" i="9"/>
  <c r="R48" i="9"/>
  <c r="S48" i="9"/>
  <c r="T48" i="9"/>
  <c r="V48" i="9"/>
  <c r="X48" i="9"/>
  <c r="Y48" i="9"/>
  <c r="Q48" i="9"/>
  <c r="W60" i="9"/>
  <c r="Y60" i="9"/>
  <c r="X60" i="9"/>
  <c r="T60" i="9"/>
  <c r="S60" i="9"/>
  <c r="R60" i="9"/>
  <c r="V60" i="9"/>
  <c r="Q60" i="9"/>
  <c r="U60" i="9"/>
  <c r="W72" i="9"/>
  <c r="V72" i="9"/>
  <c r="U72" i="9"/>
  <c r="Q72" i="9"/>
  <c r="R72" i="9"/>
  <c r="T72" i="9"/>
  <c r="S72" i="9"/>
  <c r="X72" i="9"/>
  <c r="Y72" i="9"/>
  <c r="W84" i="9"/>
  <c r="U84" i="9"/>
  <c r="X84" i="9"/>
  <c r="V84" i="9"/>
  <c r="S84" i="9"/>
  <c r="T84" i="9"/>
  <c r="R84" i="9"/>
  <c r="Q84" i="9"/>
  <c r="W96" i="9"/>
  <c r="Y96" i="9"/>
  <c r="X96" i="9"/>
  <c r="U96" i="9"/>
  <c r="T96" i="9"/>
  <c r="V96" i="9"/>
  <c r="S96" i="9"/>
  <c r="W108" i="9"/>
  <c r="U108" i="9"/>
  <c r="V108" i="9"/>
  <c r="T108" i="9"/>
  <c r="X108" i="9"/>
  <c r="S108" i="9"/>
  <c r="R108" i="9"/>
  <c r="Y108" i="9"/>
  <c r="Q108" i="9"/>
  <c r="W120" i="9"/>
  <c r="Y120" i="9"/>
  <c r="X120" i="9"/>
  <c r="T120" i="9"/>
  <c r="S120" i="9"/>
  <c r="R120" i="9"/>
  <c r="Q120" i="9"/>
  <c r="W132" i="9"/>
  <c r="Y132" i="9"/>
  <c r="X132" i="9"/>
  <c r="S132" i="9"/>
  <c r="U132" i="9"/>
  <c r="T132" i="9"/>
  <c r="Q132" i="9"/>
  <c r="V132" i="9"/>
  <c r="R132" i="9"/>
  <c r="W144" i="9"/>
  <c r="V144" i="9"/>
  <c r="Y144" i="9"/>
  <c r="U144" i="9"/>
  <c r="S144" i="9"/>
  <c r="T144" i="9"/>
  <c r="X144" i="9"/>
  <c r="R144" i="9"/>
  <c r="Q144" i="9"/>
  <c r="W156" i="9"/>
  <c r="T156" i="9"/>
  <c r="S156" i="9"/>
  <c r="U156" i="9"/>
  <c r="Q156" i="9"/>
  <c r="V156" i="9"/>
  <c r="X156" i="9"/>
  <c r="R156" i="9"/>
  <c r="Y156" i="9"/>
  <c r="W168" i="9"/>
  <c r="Y168" i="9"/>
  <c r="X168" i="9"/>
  <c r="S168" i="9"/>
  <c r="V168" i="9"/>
  <c r="Q168" i="9"/>
  <c r="U168" i="9"/>
  <c r="T168" i="9"/>
  <c r="W180" i="9"/>
  <c r="V180" i="9"/>
  <c r="U180" i="9"/>
  <c r="Q180" i="9"/>
  <c r="Y180" i="9"/>
  <c r="X180" i="9"/>
  <c r="R180" i="9"/>
  <c r="T180" i="9"/>
  <c r="S180" i="9"/>
  <c r="W192" i="9"/>
  <c r="V192" i="9"/>
  <c r="X192" i="9"/>
  <c r="T192" i="9"/>
  <c r="U192" i="9"/>
  <c r="Q192" i="9"/>
  <c r="Y192" i="9"/>
  <c r="S192" i="9"/>
  <c r="R192" i="9"/>
  <c r="V120" i="9"/>
  <c r="W25" i="9"/>
  <c r="T25" i="9"/>
  <c r="Y25" i="9"/>
  <c r="X25" i="9"/>
  <c r="U25" i="9"/>
  <c r="Q25" i="9"/>
  <c r="R25" i="9"/>
  <c r="V25" i="9"/>
  <c r="S25" i="9"/>
  <c r="W61" i="9"/>
  <c r="T61" i="9"/>
  <c r="Y61" i="9"/>
  <c r="X61" i="9"/>
  <c r="S61" i="9"/>
  <c r="R61" i="9"/>
  <c r="V61" i="9"/>
  <c r="Q61" i="9"/>
  <c r="U61" i="9"/>
  <c r="W97" i="9"/>
  <c r="T97" i="9"/>
  <c r="Y97" i="9"/>
  <c r="X97" i="9"/>
  <c r="U97" i="9"/>
  <c r="Q97" i="9"/>
  <c r="R97" i="9"/>
  <c r="V97" i="9"/>
  <c r="W121" i="9"/>
  <c r="U121" i="9"/>
  <c r="T121" i="9"/>
  <c r="Y121" i="9"/>
  <c r="Q121" i="9"/>
  <c r="R121" i="9"/>
  <c r="V121" i="9"/>
  <c r="X121" i="9"/>
  <c r="S121" i="9"/>
  <c r="W181" i="9"/>
  <c r="S181" i="9"/>
  <c r="U181" i="9"/>
  <c r="Q181" i="9"/>
  <c r="V181" i="9"/>
  <c r="Y181" i="9"/>
  <c r="X181" i="9"/>
  <c r="R181" i="9"/>
  <c r="T181" i="9"/>
  <c r="AB81" i="11"/>
  <c r="Q23" i="9"/>
  <c r="V46" i="9"/>
  <c r="W115" i="8"/>
  <c r="AB115" i="11"/>
  <c r="G163" i="8"/>
  <c r="AB163" i="11"/>
  <c r="W13" i="9"/>
  <c r="T13" i="9"/>
  <c r="Y13" i="9"/>
  <c r="Q13" i="9"/>
  <c r="U13" i="9"/>
  <c r="R13" i="9"/>
  <c r="V13" i="9"/>
  <c r="X13" i="9"/>
  <c r="S13" i="9"/>
  <c r="W49" i="9"/>
  <c r="T49" i="9"/>
  <c r="U49" i="9"/>
  <c r="R49" i="9"/>
  <c r="Q49" i="9"/>
  <c r="S49" i="9"/>
  <c r="V49" i="9"/>
  <c r="X49" i="9"/>
  <c r="Y49" i="9"/>
  <c r="W73" i="9"/>
  <c r="T73" i="9"/>
  <c r="V73" i="9"/>
  <c r="R73" i="9"/>
  <c r="Q73" i="9"/>
  <c r="U73" i="9"/>
  <c r="S73" i="9"/>
  <c r="X73" i="9"/>
  <c r="Y73" i="9"/>
  <c r="W109" i="9"/>
  <c r="T109" i="9"/>
  <c r="U109" i="9"/>
  <c r="V109" i="9"/>
  <c r="X109" i="9"/>
  <c r="Q109" i="9"/>
  <c r="S109" i="9"/>
  <c r="R109" i="9"/>
  <c r="Y109" i="9"/>
  <c r="W133" i="9"/>
  <c r="T133" i="9"/>
  <c r="Y133" i="9"/>
  <c r="X133" i="9"/>
  <c r="Q133" i="9"/>
  <c r="U133" i="9"/>
  <c r="S133" i="9"/>
  <c r="V133" i="9"/>
  <c r="W169" i="9"/>
  <c r="T169" i="9"/>
  <c r="Y169" i="9"/>
  <c r="X169" i="9"/>
  <c r="S169" i="9"/>
  <c r="V169" i="9"/>
  <c r="Q169" i="9"/>
  <c r="R169" i="9"/>
  <c r="U169" i="9"/>
  <c r="W193" i="9"/>
  <c r="V193" i="9"/>
  <c r="X193" i="9"/>
  <c r="Q193" i="9"/>
  <c r="T193" i="9"/>
  <c r="U193" i="9"/>
  <c r="Y193" i="9"/>
  <c r="S193" i="9"/>
  <c r="W74" i="9"/>
  <c r="V74" i="9"/>
  <c r="S74" i="9"/>
  <c r="R74" i="9"/>
  <c r="Q74" i="9"/>
  <c r="U74" i="9"/>
  <c r="T74" i="9"/>
  <c r="X74" i="9"/>
  <c r="Y74" i="9"/>
  <c r="W158" i="9"/>
  <c r="T158" i="9"/>
  <c r="S158" i="9"/>
  <c r="U158" i="9"/>
  <c r="Q158" i="9"/>
  <c r="V158" i="9"/>
  <c r="X158" i="9"/>
  <c r="R158" i="9"/>
  <c r="X202" i="9"/>
  <c r="U202" i="9"/>
  <c r="W202" i="9"/>
  <c r="T202" i="9"/>
  <c r="Y202" i="9"/>
  <c r="R202" i="9"/>
  <c r="S202" i="9"/>
  <c r="Q202" i="9"/>
  <c r="V202" i="9"/>
  <c r="AB59" i="11"/>
  <c r="R193" i="9"/>
  <c r="W26" i="9"/>
  <c r="Y26" i="9"/>
  <c r="X26" i="9"/>
  <c r="U26" i="9"/>
  <c r="Q26" i="9"/>
  <c r="R26" i="9"/>
  <c r="V26" i="9"/>
  <c r="S26" i="9"/>
  <c r="T26" i="9"/>
  <c r="W86" i="9"/>
  <c r="U86" i="9"/>
  <c r="R86" i="9"/>
  <c r="X86" i="9"/>
  <c r="V86" i="9"/>
  <c r="Q86" i="9"/>
  <c r="S86" i="9"/>
  <c r="T86" i="9"/>
  <c r="Y86" i="9"/>
  <c r="W182" i="9"/>
  <c r="S182" i="9"/>
  <c r="U182" i="9"/>
  <c r="V182" i="9"/>
  <c r="Q182" i="9"/>
  <c r="Y182" i="9"/>
  <c r="X182" i="9"/>
  <c r="R182" i="9"/>
  <c r="T182" i="9"/>
  <c r="AB37" i="11"/>
  <c r="R168" i="9"/>
  <c r="W145" i="9"/>
  <c r="T145" i="9"/>
  <c r="V145" i="9"/>
  <c r="Y145" i="9"/>
  <c r="U145" i="9"/>
  <c r="Q145" i="9"/>
  <c r="S145" i="9"/>
  <c r="X145" i="9"/>
  <c r="R145" i="9"/>
  <c r="Y195" i="9"/>
  <c r="T195" i="9"/>
  <c r="U195" i="9"/>
  <c r="S195" i="9"/>
  <c r="R195" i="9"/>
  <c r="Q195" i="9"/>
  <c r="X195" i="9"/>
  <c r="W195" i="9"/>
  <c r="V195" i="9"/>
  <c r="AB10" i="11"/>
  <c r="K34" i="8"/>
  <c r="AB34" i="11"/>
  <c r="AB46" i="11"/>
  <c r="AB58" i="11"/>
  <c r="S70" i="8"/>
  <c r="AB70" i="11"/>
  <c r="AB82" i="11"/>
  <c r="AB94" i="11"/>
  <c r="AB106" i="11"/>
  <c r="G118" i="8"/>
  <c r="AB118" i="11"/>
  <c r="O130" i="8"/>
  <c r="AB130" i="11"/>
  <c r="AB154" i="11"/>
  <c r="AB166" i="11"/>
  <c r="AB178" i="11"/>
  <c r="K190" i="8"/>
  <c r="AB190" i="11"/>
  <c r="Y4" i="9"/>
  <c r="V4" i="9"/>
  <c r="X4" i="9"/>
  <c r="W4" i="9"/>
  <c r="U4" i="9"/>
  <c r="S4" i="9"/>
  <c r="R4" i="9"/>
  <c r="Q4" i="9"/>
  <c r="T4" i="9"/>
  <c r="Y16" i="9"/>
  <c r="V16" i="9"/>
  <c r="U16" i="9"/>
  <c r="T16" i="9"/>
  <c r="S16" i="9"/>
  <c r="W16" i="9"/>
  <c r="X16" i="9"/>
  <c r="Q16" i="9"/>
  <c r="R16" i="9"/>
  <c r="Y40" i="9"/>
  <c r="V40" i="9"/>
  <c r="X40" i="9"/>
  <c r="W40" i="9"/>
  <c r="T40" i="9"/>
  <c r="S40" i="9"/>
  <c r="U40" i="9"/>
  <c r="R40" i="9"/>
  <c r="Q40" i="9"/>
  <c r="Y64" i="9"/>
  <c r="V64" i="9"/>
  <c r="T64" i="9"/>
  <c r="U64" i="9"/>
  <c r="S64" i="9"/>
  <c r="R64" i="9"/>
  <c r="X64" i="9"/>
  <c r="W64" i="9"/>
  <c r="Q64" i="9"/>
  <c r="Y76" i="9"/>
  <c r="V76" i="9"/>
  <c r="X76" i="9"/>
  <c r="W76" i="9"/>
  <c r="T76" i="9"/>
  <c r="S76" i="9"/>
  <c r="R76" i="9"/>
  <c r="U76" i="9"/>
  <c r="Q76" i="9"/>
  <c r="Y88" i="9"/>
  <c r="V88" i="9"/>
  <c r="T88" i="9"/>
  <c r="S88" i="9"/>
  <c r="U88" i="9"/>
  <c r="R88" i="9"/>
  <c r="Q88" i="9"/>
  <c r="W88" i="9"/>
  <c r="X88" i="9"/>
  <c r="Y100" i="9"/>
  <c r="V100" i="9"/>
  <c r="T100" i="9"/>
  <c r="W100" i="9"/>
  <c r="R100" i="9"/>
  <c r="X100" i="9"/>
  <c r="U100" i="9"/>
  <c r="Q100" i="9"/>
  <c r="S100" i="9"/>
  <c r="Y112" i="9"/>
  <c r="V112" i="9"/>
  <c r="X112" i="9"/>
  <c r="W112" i="9"/>
  <c r="T112" i="9"/>
  <c r="R112" i="9"/>
  <c r="U112" i="9"/>
  <c r="S112" i="9"/>
  <c r="Q112" i="9"/>
  <c r="Y124" i="9"/>
  <c r="V124" i="9"/>
  <c r="U124" i="9"/>
  <c r="T124" i="9"/>
  <c r="W124" i="9"/>
  <c r="S124" i="9"/>
  <c r="R124" i="9"/>
  <c r="Q124" i="9"/>
  <c r="X124" i="9"/>
  <c r="Y136" i="9"/>
  <c r="V136" i="9"/>
  <c r="U136" i="9"/>
  <c r="T136" i="9"/>
  <c r="X136" i="9"/>
  <c r="S136" i="9"/>
  <c r="R136" i="9"/>
  <c r="W136" i="9"/>
  <c r="Q136" i="9"/>
  <c r="Y148" i="9"/>
  <c r="V148" i="9"/>
  <c r="X148" i="9"/>
  <c r="W148" i="9"/>
  <c r="T148" i="9"/>
  <c r="S148" i="9"/>
  <c r="Q148" i="9"/>
  <c r="U148" i="9"/>
  <c r="R148" i="9"/>
  <c r="Y160" i="9"/>
  <c r="V160" i="9"/>
  <c r="U160" i="9"/>
  <c r="T160" i="9"/>
  <c r="X160" i="9"/>
  <c r="R160" i="9"/>
  <c r="Q160" i="9"/>
  <c r="W160" i="9"/>
  <c r="S160" i="9"/>
  <c r="Y172" i="9"/>
  <c r="T172" i="9"/>
  <c r="S172" i="9"/>
  <c r="Q172" i="9"/>
  <c r="X172" i="9"/>
  <c r="R172" i="9"/>
  <c r="V172" i="9"/>
  <c r="Y184" i="9"/>
  <c r="X184" i="9"/>
  <c r="W184" i="9"/>
  <c r="T184" i="9"/>
  <c r="S184" i="9"/>
  <c r="U184" i="9"/>
  <c r="V184" i="9"/>
  <c r="Q184" i="9"/>
  <c r="R184" i="9"/>
  <c r="Y196" i="9"/>
  <c r="T196" i="9"/>
  <c r="U196" i="9"/>
  <c r="S196" i="9"/>
  <c r="R196" i="9"/>
  <c r="Q196" i="9"/>
  <c r="W196" i="9"/>
  <c r="V196" i="9"/>
  <c r="X196" i="9"/>
  <c r="R133" i="9"/>
  <c r="S176" i="8"/>
  <c r="AB176" i="11"/>
  <c r="W50" i="9"/>
  <c r="U50" i="9"/>
  <c r="R50" i="9"/>
  <c r="Q50" i="9"/>
  <c r="S50" i="9"/>
  <c r="V50" i="9"/>
  <c r="X50" i="9"/>
  <c r="Y50" i="9"/>
  <c r="T50" i="9"/>
  <c r="W110" i="9"/>
  <c r="U110" i="9"/>
  <c r="V110" i="9"/>
  <c r="T110" i="9"/>
  <c r="X110" i="9"/>
  <c r="Q110" i="9"/>
  <c r="S110" i="9"/>
  <c r="R110" i="9"/>
  <c r="Y110" i="9"/>
  <c r="W170" i="9"/>
  <c r="Y170" i="9"/>
  <c r="X170" i="9"/>
  <c r="S170" i="9"/>
  <c r="V170" i="9"/>
  <c r="Q170" i="9"/>
  <c r="R170" i="9"/>
  <c r="T170" i="9"/>
  <c r="U170" i="9"/>
  <c r="AB21" i="11"/>
  <c r="AB93" i="11"/>
  <c r="AB141" i="11"/>
  <c r="AB189" i="11"/>
  <c r="Y15" i="9"/>
  <c r="V15" i="9"/>
  <c r="T15" i="9"/>
  <c r="W15" i="9"/>
  <c r="X15" i="9"/>
  <c r="Q15" i="9"/>
  <c r="U15" i="9"/>
  <c r="R15" i="9"/>
  <c r="Y27" i="9"/>
  <c r="V27" i="9"/>
  <c r="T27" i="9"/>
  <c r="X27" i="9"/>
  <c r="U27" i="9"/>
  <c r="W27" i="9"/>
  <c r="R27" i="9"/>
  <c r="S27" i="9"/>
  <c r="Q27" i="9"/>
  <c r="Y39" i="9"/>
  <c r="V39" i="9"/>
  <c r="X39" i="9"/>
  <c r="W39" i="9"/>
  <c r="T39" i="9"/>
  <c r="U39" i="9"/>
  <c r="R39" i="9"/>
  <c r="S39" i="9"/>
  <c r="Q39" i="9"/>
  <c r="Y51" i="9"/>
  <c r="V51" i="9"/>
  <c r="T51" i="9"/>
  <c r="X51" i="9"/>
  <c r="U51" i="9"/>
  <c r="R51" i="9"/>
  <c r="W51" i="9"/>
  <c r="S51" i="9"/>
  <c r="Y63" i="9"/>
  <c r="V63" i="9"/>
  <c r="T63" i="9"/>
  <c r="S63" i="9"/>
  <c r="R63" i="9"/>
  <c r="X63" i="9"/>
  <c r="W63" i="9"/>
  <c r="Q63" i="9"/>
  <c r="U63" i="9"/>
  <c r="Y75" i="9"/>
  <c r="V75" i="9"/>
  <c r="X75" i="9"/>
  <c r="W75" i="9"/>
  <c r="T75" i="9"/>
  <c r="S75" i="9"/>
  <c r="R75" i="9"/>
  <c r="U75" i="9"/>
  <c r="Q75" i="9"/>
  <c r="Y87" i="9"/>
  <c r="V87" i="9"/>
  <c r="T87" i="9"/>
  <c r="U87" i="9"/>
  <c r="R87" i="9"/>
  <c r="Q87" i="9"/>
  <c r="S87" i="9"/>
  <c r="W87" i="9"/>
  <c r="X87" i="9"/>
  <c r="Y99" i="9"/>
  <c r="V99" i="9"/>
  <c r="T99" i="9"/>
  <c r="W99" i="9"/>
  <c r="R99" i="9"/>
  <c r="X99" i="9"/>
  <c r="U99" i="9"/>
  <c r="Q99" i="9"/>
  <c r="S99" i="9"/>
  <c r="Y111" i="9"/>
  <c r="V111" i="9"/>
  <c r="X111" i="9"/>
  <c r="W111" i="9"/>
  <c r="T111" i="9"/>
  <c r="U111" i="9"/>
  <c r="S111" i="9"/>
  <c r="R111" i="9"/>
  <c r="Q111" i="9"/>
  <c r="Y123" i="9"/>
  <c r="V123" i="9"/>
  <c r="U123" i="9"/>
  <c r="T123" i="9"/>
  <c r="W123" i="9"/>
  <c r="R123" i="9"/>
  <c r="X123" i="9"/>
  <c r="S123" i="9"/>
  <c r="Y135" i="9"/>
  <c r="V135" i="9"/>
  <c r="U135" i="9"/>
  <c r="T135" i="9"/>
  <c r="X135" i="9"/>
  <c r="S135" i="9"/>
  <c r="R135" i="9"/>
  <c r="W135" i="9"/>
  <c r="Q135" i="9"/>
  <c r="Y147" i="9"/>
  <c r="V147" i="9"/>
  <c r="X147" i="9"/>
  <c r="W147" i="9"/>
  <c r="U147" i="9"/>
  <c r="T147" i="9"/>
  <c r="S147" i="9"/>
  <c r="R147" i="9"/>
  <c r="Y28" i="9"/>
  <c r="V28" i="9"/>
  <c r="T28" i="9"/>
  <c r="X28" i="9"/>
  <c r="U28" i="9"/>
  <c r="W28" i="9"/>
  <c r="R28" i="9"/>
  <c r="S28" i="9"/>
  <c r="Q28" i="9"/>
  <c r="O23" i="8"/>
  <c r="AB23" i="11"/>
  <c r="W95" i="8"/>
  <c r="AB95" i="11"/>
  <c r="AB143" i="11"/>
  <c r="Y5" i="9"/>
  <c r="V5" i="9"/>
  <c r="X5" i="9"/>
  <c r="W5" i="9"/>
  <c r="U5" i="9"/>
  <c r="S5" i="9"/>
  <c r="R5" i="9"/>
  <c r="Q5" i="9"/>
  <c r="T5" i="9"/>
  <c r="Y41" i="9"/>
  <c r="V41" i="9"/>
  <c r="X41" i="9"/>
  <c r="W41" i="9"/>
  <c r="S41" i="9"/>
  <c r="U41" i="9"/>
  <c r="T41" i="9"/>
  <c r="R41" i="9"/>
  <c r="Q41" i="9"/>
  <c r="Y65" i="9"/>
  <c r="V65" i="9"/>
  <c r="U65" i="9"/>
  <c r="T65" i="9"/>
  <c r="S65" i="9"/>
  <c r="R65" i="9"/>
  <c r="X65" i="9"/>
  <c r="W65" i="9"/>
  <c r="Q65" i="9"/>
  <c r="Y101" i="9"/>
  <c r="V101" i="9"/>
  <c r="W101" i="9"/>
  <c r="R101" i="9"/>
  <c r="Q101" i="9"/>
  <c r="X101" i="9"/>
  <c r="U101" i="9"/>
  <c r="S101" i="9"/>
  <c r="T101" i="9"/>
  <c r="Y137" i="9"/>
  <c r="V137" i="9"/>
  <c r="U137" i="9"/>
  <c r="X137" i="9"/>
  <c r="T137" i="9"/>
  <c r="S137" i="9"/>
  <c r="R137" i="9"/>
  <c r="W137" i="9"/>
  <c r="Q137" i="9"/>
  <c r="Y185" i="9"/>
  <c r="V185" i="9"/>
  <c r="X185" i="9"/>
  <c r="W185" i="9"/>
  <c r="S185" i="9"/>
  <c r="U185" i="9"/>
  <c r="Q185" i="9"/>
  <c r="R185" i="9"/>
  <c r="T185" i="9"/>
  <c r="R96" i="9"/>
  <c r="W14" i="9"/>
  <c r="T14" i="9"/>
  <c r="Y14" i="9"/>
  <c r="Q14" i="9"/>
  <c r="U14" i="9"/>
  <c r="R14" i="9"/>
  <c r="V14" i="9"/>
  <c r="X14" i="9"/>
  <c r="S14" i="9"/>
  <c r="W98" i="9"/>
  <c r="Y98" i="9"/>
  <c r="X98" i="9"/>
  <c r="U98" i="9"/>
  <c r="Q98" i="9"/>
  <c r="S98" i="9"/>
  <c r="R98" i="9"/>
  <c r="T98" i="9"/>
  <c r="V98" i="9"/>
  <c r="W194" i="9"/>
  <c r="S194" i="9"/>
  <c r="X194" i="9"/>
  <c r="Q194" i="9"/>
  <c r="V194" i="9"/>
  <c r="R194" i="9"/>
  <c r="T194" i="9"/>
  <c r="U194" i="9"/>
  <c r="Y194" i="9"/>
  <c r="AB33" i="11"/>
  <c r="AB57" i="11"/>
  <c r="AB117" i="11"/>
  <c r="AB153" i="11"/>
  <c r="Y159" i="9"/>
  <c r="V159" i="9"/>
  <c r="T159" i="9"/>
  <c r="X159" i="9"/>
  <c r="U159" i="9"/>
  <c r="R159" i="9"/>
  <c r="W159" i="9"/>
  <c r="Q159" i="9"/>
  <c r="S159" i="9"/>
  <c r="AB22" i="11"/>
  <c r="Y29" i="9"/>
  <c r="V29" i="9"/>
  <c r="U29" i="9"/>
  <c r="X29" i="9"/>
  <c r="Q29" i="9"/>
  <c r="W29" i="9"/>
  <c r="R29" i="9"/>
  <c r="S29" i="9"/>
  <c r="T29" i="9"/>
  <c r="W12" i="8"/>
  <c r="AB12" i="11"/>
  <c r="O24" i="8"/>
  <c r="AB24" i="11"/>
  <c r="AB36" i="11"/>
  <c r="AB48" i="11"/>
  <c r="W60" i="8"/>
  <c r="AB60" i="11"/>
  <c r="G72" i="8"/>
  <c r="AB72" i="11"/>
  <c r="AB84" i="11"/>
  <c r="AB96" i="11"/>
  <c r="AB108" i="11"/>
  <c r="O132" i="8"/>
  <c r="AB132" i="11"/>
  <c r="AB144" i="11"/>
  <c r="AB156" i="11"/>
  <c r="W168" i="8"/>
  <c r="AB168" i="11"/>
  <c r="AB192" i="11"/>
  <c r="Y6" i="9"/>
  <c r="V6" i="9"/>
  <c r="X6" i="9"/>
  <c r="W6" i="9"/>
  <c r="U6" i="9"/>
  <c r="R6" i="9"/>
  <c r="S6" i="9"/>
  <c r="Q6" i="9"/>
  <c r="T6" i="9"/>
  <c r="Y18" i="9"/>
  <c r="V18" i="9"/>
  <c r="U18" i="9"/>
  <c r="S18" i="9"/>
  <c r="W18" i="9"/>
  <c r="T18" i="9"/>
  <c r="X18" i="9"/>
  <c r="Q18" i="9"/>
  <c r="R18" i="9"/>
  <c r="Y30" i="9"/>
  <c r="V30" i="9"/>
  <c r="U30" i="9"/>
  <c r="T30" i="9"/>
  <c r="S30" i="9"/>
  <c r="X30" i="9"/>
  <c r="Q30" i="9"/>
  <c r="W30" i="9"/>
  <c r="R30" i="9"/>
  <c r="Y42" i="9"/>
  <c r="V42" i="9"/>
  <c r="U42" i="9"/>
  <c r="X42" i="9"/>
  <c r="W42" i="9"/>
  <c r="R42" i="9"/>
  <c r="S42" i="9"/>
  <c r="T42" i="9"/>
  <c r="Q42" i="9"/>
  <c r="Y54" i="9"/>
  <c r="V54" i="9"/>
  <c r="X54" i="9"/>
  <c r="Q54" i="9"/>
  <c r="W54" i="9"/>
  <c r="U54" i="9"/>
  <c r="R54" i="9"/>
  <c r="T54" i="9"/>
  <c r="S54" i="9"/>
  <c r="Y66" i="9"/>
  <c r="V66" i="9"/>
  <c r="U66" i="9"/>
  <c r="T66" i="9"/>
  <c r="S66" i="9"/>
  <c r="R66" i="9"/>
  <c r="X66" i="9"/>
  <c r="W66" i="9"/>
  <c r="Q66" i="9"/>
  <c r="Y78" i="9"/>
  <c r="V78" i="9"/>
  <c r="X78" i="9"/>
  <c r="W78" i="9"/>
  <c r="T78" i="9"/>
  <c r="Q78" i="9"/>
  <c r="R78" i="9"/>
  <c r="S78" i="9"/>
  <c r="U78" i="9"/>
  <c r="Y90" i="9"/>
  <c r="V90" i="9"/>
  <c r="S90" i="9"/>
  <c r="Q90" i="9"/>
  <c r="R90" i="9"/>
  <c r="X90" i="9"/>
  <c r="U90" i="9"/>
  <c r="T90" i="9"/>
  <c r="Y102" i="9"/>
  <c r="V102" i="9"/>
  <c r="S102" i="9"/>
  <c r="W102" i="9"/>
  <c r="R102" i="9"/>
  <c r="Q102" i="9"/>
  <c r="X102" i="9"/>
  <c r="U102" i="9"/>
  <c r="Y114" i="9"/>
  <c r="V114" i="9"/>
  <c r="X114" i="9"/>
  <c r="W114" i="9"/>
  <c r="R114" i="9"/>
  <c r="T114" i="9"/>
  <c r="U114" i="9"/>
  <c r="S114" i="9"/>
  <c r="Q114" i="9"/>
  <c r="Y126" i="9"/>
  <c r="V126" i="9"/>
  <c r="T126" i="9"/>
  <c r="U126" i="9"/>
  <c r="R126" i="9"/>
  <c r="W126" i="9"/>
  <c r="S126" i="9"/>
  <c r="Q126" i="9"/>
  <c r="X126" i="9"/>
  <c r="Y138" i="9"/>
  <c r="V138" i="9"/>
  <c r="R138" i="9"/>
  <c r="X138" i="9"/>
  <c r="U138" i="9"/>
  <c r="S138" i="9"/>
  <c r="W138" i="9"/>
  <c r="T138" i="9"/>
  <c r="Q138" i="9"/>
  <c r="Y150" i="9"/>
  <c r="V150" i="9"/>
  <c r="X150" i="9"/>
  <c r="W150" i="9"/>
  <c r="U150" i="9"/>
  <c r="S150" i="9"/>
  <c r="T150" i="9"/>
  <c r="Q150" i="9"/>
  <c r="R150" i="9"/>
  <c r="Y162" i="9"/>
  <c r="V162" i="9"/>
  <c r="U162" i="9"/>
  <c r="X162" i="9"/>
  <c r="T162" i="9"/>
  <c r="R162" i="9"/>
  <c r="S162" i="9"/>
  <c r="Q162" i="9"/>
  <c r="W162" i="9"/>
  <c r="Y174" i="9"/>
  <c r="V174" i="9"/>
  <c r="T174" i="9"/>
  <c r="U174" i="9"/>
  <c r="W174" i="9"/>
  <c r="X174" i="9"/>
  <c r="S174" i="9"/>
  <c r="Q174" i="9"/>
  <c r="R174" i="9"/>
  <c r="Y186" i="9"/>
  <c r="U186" i="9"/>
  <c r="X186" i="9"/>
  <c r="W186" i="9"/>
  <c r="V186" i="9"/>
  <c r="S186" i="9"/>
  <c r="R186" i="9"/>
  <c r="Q186" i="9"/>
  <c r="Y198" i="9"/>
  <c r="U198" i="9"/>
  <c r="T198" i="9"/>
  <c r="R198" i="9"/>
  <c r="Q198" i="9"/>
  <c r="V198" i="9"/>
  <c r="W198" i="9"/>
  <c r="X198" i="9"/>
  <c r="R58" i="9"/>
  <c r="T22" i="9"/>
  <c r="W157" i="9"/>
  <c r="T157" i="9"/>
  <c r="S157" i="9"/>
  <c r="Q157" i="9"/>
  <c r="U157" i="9"/>
  <c r="V157" i="9"/>
  <c r="X157" i="9"/>
  <c r="R157" i="9"/>
  <c r="Y157" i="9"/>
  <c r="Y3" i="9"/>
  <c r="V3" i="9"/>
  <c r="X3" i="9"/>
  <c r="W3" i="9"/>
  <c r="U3" i="9"/>
  <c r="T3" i="9"/>
  <c r="S3" i="9"/>
  <c r="R3" i="9"/>
  <c r="Q3" i="9"/>
  <c r="Y183" i="9"/>
  <c r="X183" i="9"/>
  <c r="W183" i="9"/>
  <c r="T183" i="9"/>
  <c r="S183" i="9"/>
  <c r="U183" i="9"/>
  <c r="V183" i="9"/>
  <c r="Q183" i="9"/>
  <c r="R183" i="9"/>
  <c r="Y52" i="9"/>
  <c r="V52" i="9"/>
  <c r="T52" i="9"/>
  <c r="X52" i="9"/>
  <c r="Q52" i="9"/>
  <c r="W52" i="9"/>
  <c r="U52" i="9"/>
  <c r="R52" i="9"/>
  <c r="S52" i="9"/>
  <c r="W11" i="8"/>
  <c r="AB11" i="11"/>
  <c r="K35" i="8"/>
  <c r="AB35" i="11"/>
  <c r="AB47" i="11"/>
  <c r="S71" i="8"/>
  <c r="AB71" i="11"/>
  <c r="K83" i="8"/>
  <c r="AB83" i="11"/>
  <c r="AB107" i="11"/>
  <c r="S119" i="8"/>
  <c r="AB119" i="11"/>
  <c r="O131" i="8"/>
  <c r="AB131" i="11"/>
  <c r="AB155" i="11"/>
  <c r="W167" i="8"/>
  <c r="AB167" i="11"/>
  <c r="O179" i="8"/>
  <c r="AB179" i="11"/>
  <c r="K191" i="8"/>
  <c r="AB191" i="11"/>
  <c r="Y17" i="9"/>
  <c r="V17" i="9"/>
  <c r="U17" i="9"/>
  <c r="S17" i="9"/>
  <c r="W17" i="9"/>
  <c r="T17" i="9"/>
  <c r="X17" i="9"/>
  <c r="Q17" i="9"/>
  <c r="R17" i="9"/>
  <c r="Y53" i="9"/>
  <c r="V53" i="9"/>
  <c r="X53" i="9"/>
  <c r="Q53" i="9"/>
  <c r="W53" i="9"/>
  <c r="U53" i="9"/>
  <c r="R53" i="9"/>
  <c r="T53" i="9"/>
  <c r="S53" i="9"/>
  <c r="Y77" i="9"/>
  <c r="V77" i="9"/>
  <c r="X77" i="9"/>
  <c r="W77" i="9"/>
  <c r="S77" i="9"/>
  <c r="U77" i="9"/>
  <c r="Q77" i="9"/>
  <c r="R77" i="9"/>
  <c r="T77" i="9"/>
  <c r="Y89" i="9"/>
  <c r="V89" i="9"/>
  <c r="S89" i="9"/>
  <c r="U89" i="9"/>
  <c r="R89" i="9"/>
  <c r="Q89" i="9"/>
  <c r="T89" i="9"/>
  <c r="W89" i="9"/>
  <c r="Y113" i="9"/>
  <c r="V113" i="9"/>
  <c r="X113" i="9"/>
  <c r="W113" i="9"/>
  <c r="R113" i="9"/>
  <c r="T113" i="9"/>
  <c r="U113" i="9"/>
  <c r="S113" i="9"/>
  <c r="Q113" i="9"/>
  <c r="Y125" i="9"/>
  <c r="V125" i="9"/>
  <c r="U125" i="9"/>
  <c r="R125" i="9"/>
  <c r="W125" i="9"/>
  <c r="S125" i="9"/>
  <c r="Q125" i="9"/>
  <c r="X125" i="9"/>
  <c r="T125" i="9"/>
  <c r="Y149" i="9"/>
  <c r="V149" i="9"/>
  <c r="X149" i="9"/>
  <c r="W149" i="9"/>
  <c r="U149" i="9"/>
  <c r="S149" i="9"/>
  <c r="T149" i="9"/>
  <c r="Q149" i="9"/>
  <c r="R149" i="9"/>
  <c r="Y161" i="9"/>
  <c r="V161" i="9"/>
  <c r="U161" i="9"/>
  <c r="X161" i="9"/>
  <c r="T161" i="9"/>
  <c r="R161" i="9"/>
  <c r="Q161" i="9"/>
  <c r="W161" i="9"/>
  <c r="Y173" i="9"/>
  <c r="V173" i="9"/>
  <c r="U173" i="9"/>
  <c r="W173" i="9"/>
  <c r="X173" i="9"/>
  <c r="S173" i="9"/>
  <c r="Q173" i="9"/>
  <c r="R173" i="9"/>
  <c r="T173" i="9"/>
  <c r="Y197" i="9"/>
  <c r="V197" i="9"/>
  <c r="U197" i="9"/>
  <c r="S197" i="9"/>
  <c r="R197" i="9"/>
  <c r="Q197" i="9"/>
  <c r="W197" i="9"/>
  <c r="X197" i="9"/>
  <c r="T197" i="9"/>
  <c r="S13" i="8"/>
  <c r="AB13" i="11"/>
  <c r="AB25" i="11"/>
  <c r="AB49" i="11"/>
  <c r="W61" i="8"/>
  <c r="AB61" i="11"/>
  <c r="AB73" i="11"/>
  <c r="AB85" i="11"/>
  <c r="AB97" i="11"/>
  <c r="O109" i="8"/>
  <c r="AB109" i="11"/>
  <c r="S121" i="8"/>
  <c r="AB121" i="11"/>
  <c r="O133" i="8"/>
  <c r="AB133" i="11"/>
  <c r="W145" i="8"/>
  <c r="AB145" i="11"/>
  <c r="AB157" i="11"/>
  <c r="S169" i="8"/>
  <c r="AB169" i="11"/>
  <c r="G181" i="8"/>
  <c r="AB181" i="11"/>
  <c r="G193" i="8"/>
  <c r="AB193" i="11"/>
  <c r="X7" i="9"/>
  <c r="Y7" i="9"/>
  <c r="S7" i="9"/>
  <c r="V7" i="9"/>
  <c r="U7" i="9"/>
  <c r="R7" i="9"/>
  <c r="T7" i="9"/>
  <c r="Q7" i="9"/>
  <c r="W7" i="9"/>
  <c r="X19" i="9"/>
  <c r="W19" i="9"/>
  <c r="V19" i="9"/>
  <c r="S19" i="9"/>
  <c r="U19" i="9"/>
  <c r="Y19" i="9"/>
  <c r="T19" i="9"/>
  <c r="Q19" i="9"/>
  <c r="R19" i="9"/>
  <c r="X31" i="9"/>
  <c r="U31" i="9"/>
  <c r="S31" i="9"/>
  <c r="V31" i="9"/>
  <c r="T31" i="9"/>
  <c r="Q31" i="9"/>
  <c r="Y31" i="9"/>
  <c r="W31" i="9"/>
  <c r="X43" i="9"/>
  <c r="Y43" i="9"/>
  <c r="U43" i="9"/>
  <c r="S43" i="9"/>
  <c r="W43" i="9"/>
  <c r="Q43" i="9"/>
  <c r="R43" i="9"/>
  <c r="V43" i="9"/>
  <c r="T43" i="9"/>
  <c r="X55" i="9"/>
  <c r="W55" i="9"/>
  <c r="V55" i="9"/>
  <c r="U55" i="9"/>
  <c r="S55" i="9"/>
  <c r="Y55" i="9"/>
  <c r="Q55" i="9"/>
  <c r="R55" i="9"/>
  <c r="T55" i="9"/>
  <c r="X67" i="9"/>
  <c r="S67" i="9"/>
  <c r="Y67" i="9"/>
  <c r="W67" i="9"/>
  <c r="U67" i="9"/>
  <c r="V67" i="9"/>
  <c r="R67" i="9"/>
  <c r="T67" i="9"/>
  <c r="Q67" i="9"/>
  <c r="X79" i="9"/>
  <c r="Y79" i="9"/>
  <c r="S79" i="9"/>
  <c r="T79" i="9"/>
  <c r="W79" i="9"/>
  <c r="V79" i="9"/>
  <c r="Q79" i="9"/>
  <c r="R79" i="9"/>
  <c r="X91" i="9"/>
  <c r="W91" i="9"/>
  <c r="V91" i="9"/>
  <c r="S91" i="9"/>
  <c r="Y91" i="9"/>
  <c r="Q91" i="9"/>
  <c r="U91" i="9"/>
  <c r="T91" i="9"/>
  <c r="R91" i="9"/>
  <c r="X103" i="9"/>
  <c r="S103" i="9"/>
  <c r="U103" i="9"/>
  <c r="Y103" i="9"/>
  <c r="W103" i="9"/>
  <c r="V103" i="9"/>
  <c r="R103" i="9"/>
  <c r="Q103" i="9"/>
  <c r="T103" i="9"/>
  <c r="X115" i="9"/>
  <c r="Y115" i="9"/>
  <c r="S115" i="9"/>
  <c r="V115" i="9"/>
  <c r="R115" i="9"/>
  <c r="Q115" i="9"/>
  <c r="W115" i="9"/>
  <c r="T115" i="9"/>
  <c r="U115" i="9"/>
  <c r="X127" i="9"/>
  <c r="W127" i="9"/>
  <c r="V127" i="9"/>
  <c r="S127" i="9"/>
  <c r="T127" i="9"/>
  <c r="U127" i="9"/>
  <c r="R127" i="9"/>
  <c r="Q127" i="9"/>
  <c r="Y127" i="9"/>
  <c r="X139" i="9"/>
  <c r="S139" i="9"/>
  <c r="V139" i="9"/>
  <c r="R139" i="9"/>
  <c r="Y139" i="9"/>
  <c r="W139" i="9"/>
  <c r="U139" i="9"/>
  <c r="T139" i="9"/>
  <c r="Q139" i="9"/>
  <c r="X151" i="9"/>
  <c r="Y151" i="9"/>
  <c r="S151" i="9"/>
  <c r="W151" i="9"/>
  <c r="R151" i="9"/>
  <c r="V151" i="9"/>
  <c r="T151" i="9"/>
  <c r="Q151" i="9"/>
  <c r="U151" i="9"/>
  <c r="X163" i="9"/>
  <c r="W163" i="9"/>
  <c r="V163" i="9"/>
  <c r="S163" i="9"/>
  <c r="U163" i="9"/>
  <c r="R163" i="9"/>
  <c r="T163" i="9"/>
  <c r="Y163" i="9"/>
  <c r="Q163" i="9"/>
  <c r="X175" i="9"/>
  <c r="U175" i="9"/>
  <c r="S175" i="9"/>
  <c r="Y175" i="9"/>
  <c r="W175" i="9"/>
  <c r="R175" i="9"/>
  <c r="T175" i="9"/>
  <c r="Q175" i="9"/>
  <c r="X187" i="9"/>
  <c r="Y187" i="9"/>
  <c r="S187" i="9"/>
  <c r="R187" i="9"/>
  <c r="V187" i="9"/>
  <c r="W187" i="9"/>
  <c r="U187" i="9"/>
  <c r="T187" i="9"/>
  <c r="Q187" i="9"/>
  <c r="X199" i="9"/>
  <c r="W199" i="9"/>
  <c r="U199" i="9"/>
  <c r="S199" i="9"/>
  <c r="Y199" i="9"/>
  <c r="R199" i="9"/>
  <c r="T199" i="9"/>
  <c r="Q199" i="9"/>
  <c r="V199" i="9"/>
  <c r="I4989" i="6"/>
  <c r="I4977" i="6"/>
  <c r="J4881" i="6"/>
  <c r="I4857" i="6"/>
  <c r="R31" i="9"/>
  <c r="U172" i="9"/>
  <c r="X36" i="9"/>
  <c r="S20" i="8"/>
  <c r="AB20" i="11"/>
  <c r="G92" i="8"/>
  <c r="AB92" i="11"/>
  <c r="K140" i="8"/>
  <c r="AB140" i="11"/>
  <c r="W62" i="9"/>
  <c r="Y62" i="9"/>
  <c r="X62" i="9"/>
  <c r="T62" i="9"/>
  <c r="S62" i="9"/>
  <c r="R62" i="9"/>
  <c r="V62" i="9"/>
  <c r="Q62" i="9"/>
  <c r="U62" i="9"/>
  <c r="W122" i="9"/>
  <c r="U122" i="9"/>
  <c r="Y122" i="9"/>
  <c r="R122" i="9"/>
  <c r="V122" i="9"/>
  <c r="X122" i="9"/>
  <c r="T122" i="9"/>
  <c r="S122" i="9"/>
  <c r="Q122" i="9"/>
  <c r="W146" i="9"/>
  <c r="V146" i="9"/>
  <c r="Y146" i="9"/>
  <c r="U146" i="9"/>
  <c r="S146" i="9"/>
  <c r="X146" i="9"/>
  <c r="R146" i="9"/>
  <c r="Q146" i="9"/>
  <c r="AB9" i="11"/>
  <c r="AB45" i="11"/>
  <c r="AB69" i="11"/>
  <c r="AB105" i="11"/>
  <c r="AB129" i="11"/>
  <c r="AB165" i="11"/>
  <c r="Y171" i="9"/>
  <c r="T171" i="9"/>
  <c r="S171" i="9"/>
  <c r="Q171" i="9"/>
  <c r="R171" i="9"/>
  <c r="V171" i="9"/>
  <c r="W171" i="9"/>
  <c r="U171" i="9"/>
  <c r="O2" i="8"/>
  <c r="AB2" i="11"/>
  <c r="AB14" i="11"/>
  <c r="AB26" i="11"/>
  <c r="G38" i="8"/>
  <c r="AB38" i="11"/>
  <c r="AB50" i="11"/>
  <c r="W62" i="8"/>
  <c r="AB62" i="11"/>
  <c r="O74" i="8"/>
  <c r="AB74" i="11"/>
  <c r="AB86" i="11"/>
  <c r="W110" i="8"/>
  <c r="AB110" i="11"/>
  <c r="AB122" i="11"/>
  <c r="AB134" i="11"/>
  <c r="AB146" i="11"/>
  <c r="G158" i="8"/>
  <c r="AB158" i="11"/>
  <c r="K170" i="8"/>
  <c r="AB170" i="11"/>
  <c r="O182" i="8"/>
  <c r="AB182" i="11"/>
  <c r="G194" i="8"/>
  <c r="AB194" i="11"/>
  <c r="X8" i="9"/>
  <c r="Y8" i="9"/>
  <c r="S8" i="9"/>
  <c r="V8" i="9"/>
  <c r="U8" i="9"/>
  <c r="R8" i="9"/>
  <c r="T8" i="9"/>
  <c r="Q8" i="9"/>
  <c r="W8" i="9"/>
  <c r="X20" i="9"/>
  <c r="W20" i="9"/>
  <c r="V20" i="9"/>
  <c r="S20" i="9"/>
  <c r="R20" i="9"/>
  <c r="Y20" i="9"/>
  <c r="U20" i="9"/>
  <c r="Q20" i="9"/>
  <c r="T20" i="9"/>
  <c r="X32" i="9"/>
  <c r="U32" i="9"/>
  <c r="S32" i="9"/>
  <c r="V32" i="9"/>
  <c r="T32" i="9"/>
  <c r="Q32" i="9"/>
  <c r="Y32" i="9"/>
  <c r="R32" i="9"/>
  <c r="W32" i="9"/>
  <c r="X44" i="9"/>
  <c r="Y44" i="9"/>
  <c r="U44" i="9"/>
  <c r="S44" i="9"/>
  <c r="W44" i="9"/>
  <c r="Q44" i="9"/>
  <c r="R44" i="9"/>
  <c r="T44" i="9"/>
  <c r="V44" i="9"/>
  <c r="X56" i="9"/>
  <c r="W56" i="9"/>
  <c r="V56" i="9"/>
  <c r="U56" i="9"/>
  <c r="S56" i="9"/>
  <c r="T56" i="9"/>
  <c r="Y56" i="9"/>
  <c r="Q56" i="9"/>
  <c r="R56" i="9"/>
  <c r="X68" i="9"/>
  <c r="U68" i="9"/>
  <c r="S68" i="9"/>
  <c r="Y68" i="9"/>
  <c r="W68" i="9"/>
  <c r="V68" i="9"/>
  <c r="R68" i="9"/>
  <c r="Q68" i="9"/>
  <c r="X80" i="9"/>
  <c r="Y80" i="9"/>
  <c r="S80" i="9"/>
  <c r="T80" i="9"/>
  <c r="U80" i="9"/>
  <c r="Q80" i="9"/>
  <c r="V80" i="9"/>
  <c r="W80" i="9"/>
  <c r="R80" i="9"/>
  <c r="X92" i="9"/>
  <c r="W92" i="9"/>
  <c r="V92" i="9"/>
  <c r="S92" i="9"/>
  <c r="Y92" i="9"/>
  <c r="U92" i="9"/>
  <c r="Q92" i="9"/>
  <c r="T92" i="9"/>
  <c r="R92" i="9"/>
  <c r="X104" i="9"/>
  <c r="U104" i="9"/>
  <c r="S104" i="9"/>
  <c r="T104" i="9"/>
  <c r="Y104" i="9"/>
  <c r="W104" i="9"/>
  <c r="V104" i="9"/>
  <c r="R104" i="9"/>
  <c r="Q104" i="9"/>
  <c r="X116" i="9"/>
  <c r="Y116" i="9"/>
  <c r="S116" i="9"/>
  <c r="V116" i="9"/>
  <c r="Q116" i="9"/>
  <c r="W116" i="9"/>
  <c r="T116" i="9"/>
  <c r="R116" i="9"/>
  <c r="U116" i="9"/>
  <c r="X128" i="9"/>
  <c r="W128" i="9"/>
  <c r="V128" i="9"/>
  <c r="T128" i="9"/>
  <c r="U128" i="9"/>
  <c r="R128" i="9"/>
  <c r="Q128" i="9"/>
  <c r="S128" i="9"/>
  <c r="Y128" i="9"/>
  <c r="X140" i="9"/>
  <c r="V140" i="9"/>
  <c r="R140" i="9"/>
  <c r="Y140" i="9"/>
  <c r="W140" i="9"/>
  <c r="U140" i="9"/>
  <c r="S140" i="9"/>
  <c r="T140" i="9"/>
  <c r="Q140" i="9"/>
  <c r="X152" i="9"/>
  <c r="Y152" i="9"/>
  <c r="W152" i="9"/>
  <c r="R152" i="9"/>
  <c r="T152" i="9"/>
  <c r="V152" i="9"/>
  <c r="Q152" i="9"/>
  <c r="U152" i="9"/>
  <c r="S152" i="9"/>
  <c r="X164" i="9"/>
  <c r="W164" i="9"/>
  <c r="V164" i="9"/>
  <c r="R164" i="9"/>
  <c r="U164" i="9"/>
  <c r="S164" i="9"/>
  <c r="Y164" i="9"/>
  <c r="T164" i="9"/>
  <c r="Q164" i="9"/>
  <c r="X176" i="9"/>
  <c r="U176" i="9"/>
  <c r="Y176" i="9"/>
  <c r="W176" i="9"/>
  <c r="R176" i="9"/>
  <c r="T176" i="9"/>
  <c r="V176" i="9"/>
  <c r="S176" i="9"/>
  <c r="Q176" i="9"/>
  <c r="X188" i="9"/>
  <c r="Y188" i="9"/>
  <c r="U188" i="9"/>
  <c r="T188" i="9"/>
  <c r="R188" i="9"/>
  <c r="V188" i="9"/>
  <c r="W188" i="9"/>
  <c r="S188" i="9"/>
  <c r="Q188" i="9"/>
  <c r="X200" i="9"/>
  <c r="W200" i="9"/>
  <c r="Y200" i="9"/>
  <c r="R200" i="9"/>
  <c r="T200" i="9"/>
  <c r="S200" i="9"/>
  <c r="Q200" i="9"/>
  <c r="V200" i="9"/>
  <c r="U200" i="9"/>
  <c r="AB180" i="11"/>
  <c r="Q147" i="9"/>
  <c r="S198" i="9"/>
  <c r="U120" i="9"/>
  <c r="Y158" i="9"/>
  <c r="W12" i="9"/>
  <c r="T12" i="9"/>
  <c r="Y12" i="9"/>
  <c r="Q12" i="9"/>
  <c r="U12" i="9"/>
  <c r="R12" i="9"/>
  <c r="V12" i="9"/>
  <c r="X12" i="9"/>
  <c r="S12" i="9"/>
  <c r="W37" i="9"/>
  <c r="T37" i="9"/>
  <c r="V37" i="9"/>
  <c r="Y37" i="9"/>
  <c r="Q37" i="9"/>
  <c r="R37" i="9"/>
  <c r="X37" i="9"/>
  <c r="U37" i="9"/>
  <c r="S37" i="9"/>
  <c r="W85" i="9"/>
  <c r="T85" i="9"/>
  <c r="U85" i="9"/>
  <c r="X85" i="9"/>
  <c r="V85" i="9"/>
  <c r="Q85" i="9"/>
  <c r="S85" i="9"/>
  <c r="R85" i="9"/>
  <c r="Y85" i="9"/>
  <c r="G44" i="8"/>
  <c r="AB44" i="11"/>
  <c r="W38" i="9"/>
  <c r="V38" i="9"/>
  <c r="Y38" i="9"/>
  <c r="Q38" i="9"/>
  <c r="U38" i="9"/>
  <c r="T38" i="9"/>
  <c r="X38" i="9"/>
  <c r="R38" i="9"/>
  <c r="S38" i="9"/>
  <c r="W134" i="9"/>
  <c r="U134" i="9"/>
  <c r="Y134" i="9"/>
  <c r="X134" i="9"/>
  <c r="T134" i="9"/>
  <c r="R134" i="9"/>
  <c r="Q134" i="9"/>
  <c r="V134" i="9"/>
  <c r="O3" i="8"/>
  <c r="AB3" i="11"/>
  <c r="O27" i="8"/>
  <c r="AB27" i="11"/>
  <c r="W39" i="8"/>
  <c r="AB39" i="11"/>
  <c r="AB51" i="11"/>
  <c r="G63" i="8"/>
  <c r="AB63" i="11"/>
  <c r="O75" i="8"/>
  <c r="AB75" i="11"/>
  <c r="AB87" i="11"/>
  <c r="AB99" i="11"/>
  <c r="W111" i="8"/>
  <c r="AB111" i="11"/>
  <c r="AB123" i="11"/>
  <c r="K135" i="8"/>
  <c r="AB135" i="11"/>
  <c r="AB147" i="11"/>
  <c r="AB171" i="11"/>
  <c r="AB183" i="11"/>
  <c r="W195" i="8"/>
  <c r="AB195" i="11"/>
  <c r="X9" i="9"/>
  <c r="U9" i="9"/>
  <c r="Y9" i="9"/>
  <c r="V9" i="9"/>
  <c r="R9" i="9"/>
  <c r="T9" i="9"/>
  <c r="S9" i="9"/>
  <c r="Q9" i="9"/>
  <c r="W9" i="9"/>
  <c r="X21" i="9"/>
  <c r="U21" i="9"/>
  <c r="W21" i="9"/>
  <c r="V21" i="9"/>
  <c r="R21" i="9"/>
  <c r="S21" i="9"/>
  <c r="Y21" i="9"/>
  <c r="Q21" i="9"/>
  <c r="T21" i="9"/>
  <c r="X33" i="9"/>
  <c r="U33" i="9"/>
  <c r="R33" i="9"/>
  <c r="S33" i="9"/>
  <c r="V33" i="9"/>
  <c r="T33" i="9"/>
  <c r="Q33" i="9"/>
  <c r="Y33" i="9"/>
  <c r="X45" i="9"/>
  <c r="U45" i="9"/>
  <c r="Y45" i="9"/>
  <c r="T45" i="9"/>
  <c r="W45" i="9"/>
  <c r="Q45" i="9"/>
  <c r="S45" i="9"/>
  <c r="R45" i="9"/>
  <c r="V45" i="9"/>
  <c r="X57" i="9"/>
  <c r="U57" i="9"/>
  <c r="W57" i="9"/>
  <c r="V57" i="9"/>
  <c r="Q57" i="9"/>
  <c r="T57" i="9"/>
  <c r="Y57" i="9"/>
  <c r="R57" i="9"/>
  <c r="X69" i="9"/>
  <c r="U69" i="9"/>
  <c r="Y69" i="9"/>
  <c r="W69" i="9"/>
  <c r="V69" i="9"/>
  <c r="S69" i="9"/>
  <c r="T69" i="9"/>
  <c r="R69" i="9"/>
  <c r="Q69" i="9"/>
  <c r="X81" i="9"/>
  <c r="U81" i="9"/>
  <c r="Y81" i="9"/>
  <c r="T81" i="9"/>
  <c r="R81" i="9"/>
  <c r="Q81" i="9"/>
  <c r="V81" i="9"/>
  <c r="W81" i="9"/>
  <c r="S81" i="9"/>
  <c r="X93" i="9"/>
  <c r="U93" i="9"/>
  <c r="W93" i="9"/>
  <c r="V93" i="9"/>
  <c r="T93" i="9"/>
  <c r="Y93" i="9"/>
  <c r="S93" i="9"/>
  <c r="Q93" i="9"/>
  <c r="R93" i="9"/>
  <c r="X105" i="9"/>
  <c r="U105" i="9"/>
  <c r="S105" i="9"/>
  <c r="T105" i="9"/>
  <c r="Y105" i="9"/>
  <c r="W105" i="9"/>
  <c r="V105" i="9"/>
  <c r="R105" i="9"/>
  <c r="Q105" i="9"/>
  <c r="X117" i="9"/>
  <c r="U117" i="9"/>
  <c r="Y117" i="9"/>
  <c r="S117" i="9"/>
  <c r="V117" i="9"/>
  <c r="Q117" i="9"/>
  <c r="W117" i="9"/>
  <c r="T117" i="9"/>
  <c r="R117" i="9"/>
  <c r="X129" i="9"/>
  <c r="U129" i="9"/>
  <c r="W129" i="9"/>
  <c r="V129" i="9"/>
  <c r="S129" i="9"/>
  <c r="T129" i="9"/>
  <c r="Q129" i="9"/>
  <c r="R129" i="9"/>
  <c r="Y129" i="9"/>
  <c r="X141" i="9"/>
  <c r="U141" i="9"/>
  <c r="T141" i="9"/>
  <c r="V141" i="9"/>
  <c r="R141" i="9"/>
  <c r="Q141" i="9"/>
  <c r="Y141" i="9"/>
  <c r="W141" i="9"/>
  <c r="S141" i="9"/>
  <c r="X153" i="9"/>
  <c r="U153" i="9"/>
  <c r="Y153" i="9"/>
  <c r="W153" i="9"/>
  <c r="R153" i="9"/>
  <c r="T153" i="9"/>
  <c r="V153" i="9"/>
  <c r="Q153" i="9"/>
  <c r="S153" i="9"/>
  <c r="X165" i="9"/>
  <c r="U165" i="9"/>
  <c r="W165" i="9"/>
  <c r="V165" i="9"/>
  <c r="R165" i="9"/>
  <c r="S165" i="9"/>
  <c r="Y165" i="9"/>
  <c r="T165" i="9"/>
  <c r="X177" i="9"/>
  <c r="U177" i="9"/>
  <c r="V177" i="9"/>
  <c r="Y177" i="9"/>
  <c r="W177" i="9"/>
  <c r="R177" i="9"/>
  <c r="T177" i="9"/>
  <c r="S177" i="9"/>
  <c r="Q177" i="9"/>
  <c r="X189" i="9"/>
  <c r="U189" i="9"/>
  <c r="Y189" i="9"/>
  <c r="T189" i="9"/>
  <c r="R189" i="9"/>
  <c r="V189" i="9"/>
  <c r="W189" i="9"/>
  <c r="S189" i="9"/>
  <c r="X201" i="9"/>
  <c r="U201" i="9"/>
  <c r="W201" i="9"/>
  <c r="Y201" i="9"/>
  <c r="R201" i="9"/>
  <c r="T201" i="9"/>
  <c r="S201" i="9"/>
  <c r="Q201" i="9"/>
  <c r="V201" i="9"/>
  <c r="AB159" i="11"/>
  <c r="Q123" i="9"/>
  <c r="S161" i="9"/>
  <c r="U79" i="9"/>
  <c r="Y84" i="9"/>
  <c r="J4761" i="6"/>
  <c r="I4749" i="6"/>
  <c r="I4593" i="6"/>
  <c r="J4545" i="6"/>
  <c r="I4461" i="6"/>
  <c r="I4257" i="6"/>
  <c r="I4173" i="6"/>
  <c r="I4113" i="6"/>
  <c r="J4089" i="6"/>
  <c r="I4053" i="6"/>
  <c r="I3981" i="6"/>
  <c r="J3885" i="6"/>
  <c r="I3873" i="6"/>
  <c r="I3849" i="6"/>
  <c r="I3717" i="6"/>
  <c r="I3645" i="6"/>
  <c r="I3561" i="6"/>
  <c r="I3489" i="6"/>
  <c r="J3441" i="6"/>
  <c r="I3417" i="6"/>
  <c r="I3369" i="6"/>
  <c r="I3345" i="6"/>
  <c r="I3273" i="6"/>
  <c r="I3225" i="6"/>
  <c r="J3213" i="6"/>
  <c r="I3153" i="6"/>
  <c r="I3081" i="6"/>
  <c r="I2997" i="6"/>
  <c r="J2985" i="6"/>
  <c r="I2853" i="6"/>
  <c r="I2817" i="6"/>
  <c r="I2769" i="6"/>
  <c r="I2697" i="6"/>
  <c r="J97" i="6"/>
  <c r="J4995" i="6"/>
  <c r="J4923" i="6"/>
  <c r="J4815" i="6"/>
  <c r="J4791" i="6"/>
  <c r="J4563" i="6"/>
  <c r="J4359" i="6"/>
  <c r="J4251" i="6"/>
  <c r="J4227" i="6"/>
  <c r="J4047" i="6"/>
  <c r="J3987" i="6"/>
  <c r="J3915" i="6"/>
  <c r="J3783" i="6"/>
  <c r="I3279" i="6"/>
  <c r="I3255" i="6"/>
  <c r="J2967" i="6"/>
  <c r="J1587" i="6"/>
  <c r="I1359" i="6"/>
  <c r="J1023" i="6"/>
  <c r="I975" i="6"/>
  <c r="J951" i="6"/>
  <c r="J927" i="6"/>
  <c r="J555" i="6"/>
  <c r="J471" i="6"/>
  <c r="J363" i="6"/>
  <c r="J207" i="6"/>
  <c r="J4752" i="6"/>
  <c r="J4728" i="6"/>
  <c r="I4680" i="6"/>
  <c r="J4644" i="6"/>
  <c r="J4632" i="6"/>
  <c r="J4620" i="6"/>
  <c r="J4500" i="6"/>
  <c r="J4452" i="6"/>
  <c r="I4332" i="6"/>
  <c r="J4320" i="6"/>
  <c r="I4236" i="6"/>
  <c r="J4188" i="6"/>
  <c r="J4056" i="6"/>
  <c r="J3924" i="6"/>
  <c r="I3696" i="6"/>
  <c r="J3444" i="6"/>
  <c r="J3372" i="6"/>
  <c r="I3348" i="6"/>
  <c r="J3300" i="6"/>
  <c r="J2940" i="6"/>
  <c r="J2868" i="6"/>
  <c r="J2784" i="6"/>
  <c r="J2640" i="6"/>
  <c r="J2556" i="6"/>
  <c r="J2196" i="6"/>
  <c r="J2112" i="6"/>
  <c r="J1704" i="6"/>
  <c r="J1620" i="6"/>
  <c r="J1500" i="6"/>
  <c r="J1464" i="6"/>
  <c r="J1452" i="6"/>
  <c r="J1260" i="6"/>
  <c r="J1080" i="6"/>
  <c r="J864" i="6"/>
  <c r="J768" i="6"/>
  <c r="I312" i="6"/>
  <c r="I204" i="6"/>
  <c r="I132" i="6"/>
  <c r="I120" i="6"/>
  <c r="I48" i="6"/>
  <c r="I24" i="6"/>
  <c r="J4775" i="6"/>
  <c r="J4607" i="6"/>
  <c r="J4583" i="6"/>
  <c r="I4523" i="6"/>
  <c r="J4463" i="6"/>
  <c r="J4367" i="6"/>
  <c r="J4343" i="6"/>
  <c r="J4163" i="6"/>
  <c r="I3995" i="6"/>
  <c r="J3731" i="6"/>
  <c r="J3587" i="6"/>
  <c r="J3443" i="6"/>
  <c r="I3419" i="6"/>
  <c r="J3287" i="6"/>
  <c r="J3215" i="6"/>
  <c r="J3071" i="6"/>
  <c r="J3023" i="6"/>
  <c r="I2747" i="6"/>
  <c r="J2663" i="6"/>
  <c r="J2579" i="6"/>
  <c r="J2495" i="6"/>
  <c r="J2351" i="6"/>
  <c r="I2327" i="6"/>
  <c r="J2315" i="6"/>
  <c r="J2027" i="6"/>
  <c r="J1991" i="6"/>
  <c r="J1535" i="6"/>
  <c r="J1139" i="6"/>
  <c r="J611" i="6"/>
  <c r="J467" i="6"/>
  <c r="J47" i="6"/>
  <c r="I4990" i="6"/>
  <c r="I4930" i="6"/>
  <c r="I4882" i="6"/>
  <c r="I4858" i="6"/>
  <c r="I4726" i="6"/>
  <c r="I4618" i="6"/>
  <c r="I4594" i="6"/>
  <c r="I4498" i="6"/>
  <c r="I4462" i="6"/>
  <c r="I4426" i="6"/>
  <c r="I4414" i="6"/>
  <c r="I4318" i="6"/>
  <c r="I4306" i="6"/>
  <c r="I4294" i="6"/>
  <c r="I4282" i="6"/>
  <c r="I4210" i="6"/>
  <c r="J4198" i="6"/>
  <c r="I4186" i="6"/>
  <c r="I4174" i="6"/>
  <c r="I4162" i="6"/>
  <c r="I4006" i="6"/>
  <c r="I3982" i="6"/>
  <c r="I3922" i="6"/>
  <c r="I3850" i="6"/>
  <c r="J3766" i="6"/>
  <c r="I3742" i="6"/>
  <c r="I3718" i="6"/>
  <c r="I3670" i="6"/>
  <c r="I3610" i="6"/>
  <c r="I3598" i="6"/>
  <c r="I3526" i="6"/>
  <c r="I3466" i="6"/>
  <c r="I3442" i="6"/>
  <c r="I3382" i="6"/>
  <c r="I3298" i="6"/>
  <c r="I3226" i="6"/>
  <c r="I3166" i="6"/>
  <c r="I3154" i="6"/>
  <c r="I3106" i="6"/>
  <c r="I3094" i="6"/>
  <c r="I3070" i="6"/>
  <c r="I3022" i="6"/>
  <c r="I2926" i="6"/>
  <c r="I2854" i="6"/>
  <c r="I2830" i="6"/>
  <c r="I2818" i="6"/>
  <c r="I2770" i="6"/>
  <c r="I2734" i="6"/>
  <c r="I2698" i="6"/>
  <c r="I2674" i="6"/>
  <c r="I2626" i="6"/>
  <c r="I2590" i="6"/>
  <c r="J2566" i="6"/>
  <c r="I2554" i="6"/>
  <c r="I2518" i="6"/>
  <c r="I2470" i="6"/>
  <c r="I2458" i="6"/>
  <c r="I2338" i="6"/>
  <c r="I2110" i="6"/>
  <c r="I2026" i="6"/>
  <c r="I1954" i="6"/>
  <c r="I1882" i="6"/>
  <c r="I1762" i="6"/>
  <c r="I1750" i="6"/>
  <c r="I1666" i="6"/>
  <c r="I1630" i="6"/>
  <c r="I1582" i="6"/>
  <c r="I1522" i="6"/>
  <c r="I1450" i="6"/>
  <c r="I1402" i="6"/>
  <c r="I1330" i="6"/>
  <c r="I1318" i="6"/>
  <c r="I1234" i="6"/>
  <c r="I1114" i="6"/>
  <c r="I1018" i="6"/>
  <c r="I862" i="6"/>
  <c r="I550" i="6"/>
  <c r="I406" i="6"/>
  <c r="I166" i="6"/>
  <c r="I82" i="6"/>
  <c r="I10" i="6"/>
  <c r="J4907" i="6"/>
  <c r="J4883" i="6"/>
  <c r="J4571" i="6"/>
  <c r="J4475" i="6"/>
  <c r="J4031" i="6"/>
  <c r="J4007" i="6"/>
  <c r="J3935" i="6"/>
  <c r="J3899" i="6"/>
  <c r="J3791" i="6"/>
  <c r="J3767" i="6"/>
  <c r="J3719" i="6"/>
  <c r="J3659" i="6"/>
  <c r="J3359" i="6"/>
  <c r="J2951" i="6"/>
  <c r="J2879" i="6"/>
  <c r="J2795" i="6"/>
  <c r="I2505" i="6"/>
  <c r="J2097" i="6"/>
  <c r="I2073" i="6"/>
  <c r="I1989" i="6"/>
  <c r="I1881" i="6"/>
  <c r="I1569" i="6"/>
  <c r="I1449" i="6"/>
  <c r="J4436" i="6"/>
  <c r="I1316" i="6"/>
  <c r="I1232" i="6"/>
  <c r="I1076" i="6"/>
  <c r="I860" i="6"/>
  <c r="I176" i="6"/>
  <c r="J4640" i="6"/>
  <c r="I4999" i="6"/>
  <c r="I4987" i="6"/>
  <c r="I4975" i="6"/>
  <c r="I4843" i="6"/>
  <c r="I4831" i="6"/>
  <c r="I4819" i="6"/>
  <c r="I4723" i="6"/>
  <c r="I4675" i="6"/>
  <c r="I4615" i="6"/>
  <c r="J4603" i="6"/>
  <c r="J4507" i="6"/>
  <c r="I4411" i="6"/>
  <c r="J4387" i="6"/>
  <c r="I4327" i="6"/>
  <c r="I4303" i="6"/>
  <c r="I4279" i="6"/>
  <c r="J4195" i="6"/>
  <c r="I4159" i="6"/>
  <c r="I4147" i="6"/>
  <c r="I4111" i="6"/>
  <c r="I4099" i="6"/>
  <c r="I4015" i="6"/>
  <c r="I4003" i="6"/>
  <c r="I3979" i="6"/>
  <c r="I3955" i="6"/>
  <c r="I3871" i="6"/>
  <c r="I3823" i="6"/>
  <c r="I3667" i="6"/>
  <c r="I3631" i="6"/>
  <c r="I3559" i="6"/>
  <c r="I3487" i="6"/>
  <c r="J3439" i="6"/>
  <c r="I3415" i="6"/>
  <c r="I3367" i="6"/>
  <c r="J3355" i="6"/>
  <c r="I2731" i="6"/>
  <c r="I2647" i="6"/>
  <c r="I2503" i="6"/>
  <c r="I2251" i="6"/>
  <c r="I2143" i="6"/>
  <c r="I1447" i="6"/>
  <c r="I1267" i="6"/>
  <c r="I835" i="6"/>
  <c r="I655" i="6"/>
  <c r="I499" i="6"/>
  <c r="B150" i="9"/>
  <c r="J4998" i="6"/>
  <c r="J4950" i="6"/>
  <c r="J4890" i="6"/>
  <c r="J4866" i="6"/>
  <c r="J4830" i="6"/>
  <c r="J4818" i="6"/>
  <c r="J4722" i="6"/>
  <c r="J4710" i="6"/>
  <c r="J4698" i="6"/>
  <c r="J4686" i="6"/>
  <c r="J4566" i="6"/>
  <c r="J4518" i="6"/>
  <c r="I4470" i="6"/>
  <c r="J4458" i="6"/>
  <c r="I4434" i="6"/>
  <c r="J4386" i="6"/>
  <c r="J4254" i="6"/>
  <c r="J4146" i="6"/>
  <c r="J4122" i="6"/>
  <c r="J3990" i="6"/>
  <c r="J3954" i="6"/>
  <c r="J3942" i="6"/>
  <c r="J3822" i="6"/>
  <c r="J3810" i="6"/>
  <c r="I3354" i="6"/>
  <c r="J2754" i="6"/>
  <c r="J2622" i="6"/>
  <c r="J2526" i="6"/>
  <c r="J2490" i="6"/>
  <c r="J2406" i="6"/>
  <c r="J2298" i="6"/>
  <c r="J2262" i="6"/>
  <c r="J2178" i="6"/>
  <c r="J2166" i="6"/>
  <c r="J2142" i="6"/>
  <c r="J2130" i="6"/>
  <c r="J1950" i="6"/>
  <c r="J1890" i="6"/>
  <c r="J1842" i="6"/>
  <c r="J1734" i="6"/>
  <c r="J1542" i="6"/>
  <c r="J1446" i="6"/>
  <c r="J1350" i="6"/>
  <c r="J1290" i="6"/>
  <c r="J1158" i="6"/>
  <c r="J1122" i="6"/>
  <c r="I894" i="6"/>
  <c r="J798" i="6"/>
  <c r="J78" i="6"/>
  <c r="J4661" i="6"/>
  <c r="I4661" i="6"/>
  <c r="I3905" i="6"/>
  <c r="J3905" i="6"/>
  <c r="J2501" i="6"/>
  <c r="I2501" i="6"/>
  <c r="J2417" i="6"/>
  <c r="I2417" i="6"/>
  <c r="J1985" i="6"/>
  <c r="I1985" i="6"/>
  <c r="J1805" i="6"/>
  <c r="I1805" i="6"/>
  <c r="J3485" i="6"/>
  <c r="I3485" i="6"/>
  <c r="J3413" i="6"/>
  <c r="I3413" i="6"/>
  <c r="J2897" i="6"/>
  <c r="I2897" i="6"/>
  <c r="J1013" i="6"/>
  <c r="I1013" i="6"/>
  <c r="J4948" i="6"/>
  <c r="I4948" i="6"/>
  <c r="J4660" i="6"/>
  <c r="I4660" i="6"/>
  <c r="J4552" i="6"/>
  <c r="I4552" i="6"/>
  <c r="J4528" i="6"/>
  <c r="I4528" i="6"/>
  <c r="J4348" i="6"/>
  <c r="I4348" i="6"/>
  <c r="I4204" i="6"/>
  <c r="J4204" i="6"/>
  <c r="I4108" i="6"/>
  <c r="J4108" i="6"/>
  <c r="I3532" i="6"/>
  <c r="J3532" i="6"/>
  <c r="I3508" i="6"/>
  <c r="J3508" i="6"/>
  <c r="J3412" i="6"/>
  <c r="I3412" i="6"/>
  <c r="J3340" i="6"/>
  <c r="I3340" i="6"/>
  <c r="J3268" i="6"/>
  <c r="I3268" i="6"/>
  <c r="J3052" i="6"/>
  <c r="I3052" i="6"/>
  <c r="J2896" i="6"/>
  <c r="I2896" i="6"/>
  <c r="J2560" i="6"/>
  <c r="I2560" i="6"/>
  <c r="J2320" i="6"/>
  <c r="I2320" i="6"/>
  <c r="J2236" i="6"/>
  <c r="I2236" i="6"/>
  <c r="J2164" i="6"/>
  <c r="I2164" i="6"/>
  <c r="J1804" i="6"/>
  <c r="I1804" i="6"/>
  <c r="J1324" i="6"/>
  <c r="I1324" i="6"/>
  <c r="J676" i="6"/>
  <c r="I676" i="6"/>
  <c r="J484" i="6"/>
  <c r="I484" i="6"/>
  <c r="J4" i="6"/>
  <c r="I4" i="6"/>
  <c r="J4892" i="6"/>
  <c r="J4520" i="6"/>
  <c r="J1652" i="6"/>
  <c r="I956" i="6"/>
  <c r="I920" i="6"/>
  <c r="I908" i="6"/>
  <c r="I896" i="6"/>
  <c r="I788" i="6"/>
  <c r="I680" i="6"/>
  <c r="I620" i="6"/>
  <c r="I584" i="6"/>
  <c r="I536" i="6"/>
  <c r="I356" i="6"/>
  <c r="I284" i="6"/>
  <c r="I212" i="6"/>
  <c r="I152" i="6"/>
  <c r="I92" i="6"/>
  <c r="I80" i="6"/>
  <c r="I4971" i="6"/>
  <c r="J4971" i="6"/>
  <c r="I4803" i="6"/>
  <c r="J4803" i="6"/>
  <c r="I4671" i="6"/>
  <c r="J4671" i="6"/>
  <c r="J4659" i="6"/>
  <c r="I4659" i="6"/>
  <c r="J4527" i="6"/>
  <c r="I4527" i="6"/>
  <c r="J4479" i="6"/>
  <c r="I4479" i="6"/>
  <c r="J4419" i="6"/>
  <c r="I4419" i="6"/>
  <c r="J4395" i="6"/>
  <c r="I4395" i="6"/>
  <c r="J4347" i="6"/>
  <c r="I4347" i="6"/>
  <c r="J4215" i="6"/>
  <c r="I4215" i="6"/>
  <c r="J4095" i="6"/>
  <c r="I4095" i="6"/>
  <c r="J3531" i="6"/>
  <c r="I3531" i="6"/>
  <c r="J3459" i="6"/>
  <c r="I3459" i="6"/>
  <c r="J3387" i="6"/>
  <c r="I3387" i="6"/>
  <c r="J3339" i="6"/>
  <c r="I3339" i="6"/>
  <c r="J3267" i="6"/>
  <c r="I3267" i="6"/>
  <c r="J3195" i="6"/>
  <c r="I3195" i="6"/>
  <c r="J3123" i="6"/>
  <c r="I3123" i="6"/>
  <c r="J3051" i="6"/>
  <c r="I3051" i="6"/>
  <c r="I2991" i="6"/>
  <c r="J2991" i="6"/>
  <c r="J2979" i="6"/>
  <c r="I2979" i="6"/>
  <c r="J2895" i="6"/>
  <c r="I2895" i="6"/>
  <c r="I2739" i="6"/>
  <c r="J2739" i="6"/>
  <c r="J15" i="6"/>
  <c r="I15" i="6"/>
  <c r="I4963" i="6"/>
  <c r="I4903" i="6"/>
  <c r="I4855" i="6"/>
  <c r="I4699" i="6"/>
  <c r="J4675" i="6"/>
  <c r="I4591" i="6"/>
  <c r="J4579" i="6"/>
  <c r="I4543" i="6"/>
  <c r="I4387" i="6"/>
  <c r="I4255" i="6"/>
  <c r="J4231" i="6"/>
  <c r="I4183" i="6"/>
  <c r="I4123" i="6"/>
  <c r="I3967" i="6"/>
  <c r="I3847" i="6"/>
  <c r="I3715" i="6"/>
  <c r="J3691" i="6"/>
  <c r="I3643" i="6"/>
  <c r="I3595" i="6"/>
  <c r="I3571" i="6"/>
  <c r="I3523" i="6"/>
  <c r="I3451" i="6"/>
  <c r="I3439" i="6"/>
  <c r="I3343" i="6"/>
  <c r="I3295" i="6"/>
  <c r="I3271" i="6"/>
  <c r="I3223" i="6"/>
  <c r="I3199" i="6"/>
  <c r="I3151" i="6"/>
  <c r="I3139" i="6"/>
  <c r="I3127" i="6"/>
  <c r="I3091" i="6"/>
  <c r="I3079" i="6"/>
  <c r="I3067" i="6"/>
  <c r="I3019" i="6"/>
  <c r="I4970" i="6"/>
  <c r="J4970" i="6"/>
  <c r="J4958" i="6"/>
  <c r="I4958" i="6"/>
  <c r="J4898" i="6"/>
  <c r="I4898" i="6"/>
  <c r="I4874" i="6"/>
  <c r="J4874" i="6"/>
  <c r="J4790" i="6"/>
  <c r="I4790" i="6"/>
  <c r="J4766" i="6"/>
  <c r="I4766" i="6"/>
  <c r="J4658" i="6"/>
  <c r="I4658" i="6"/>
  <c r="J4610" i="6"/>
  <c r="I4610" i="6"/>
  <c r="J4550" i="6"/>
  <c r="I4550" i="6"/>
  <c r="J4526" i="6"/>
  <c r="I4526" i="6"/>
  <c r="I4454" i="6"/>
  <c r="J4454" i="6"/>
  <c r="J4346" i="6"/>
  <c r="I4346" i="6"/>
  <c r="J4322" i="6"/>
  <c r="I4322" i="6"/>
  <c r="J4226" i="6"/>
  <c r="I4226" i="6"/>
  <c r="J4214" i="6"/>
  <c r="I4214" i="6"/>
  <c r="J4190" i="6"/>
  <c r="I4190" i="6"/>
  <c r="J4094" i="6"/>
  <c r="I4094" i="6"/>
  <c r="J4082" i="6"/>
  <c r="I4082" i="6"/>
  <c r="J3890" i="6"/>
  <c r="I3890" i="6"/>
  <c r="I3770" i="6"/>
  <c r="J3770" i="6"/>
  <c r="J3710" i="6"/>
  <c r="I3710" i="6"/>
  <c r="J3686" i="6"/>
  <c r="I3686" i="6"/>
  <c r="J3458" i="6"/>
  <c r="I3458" i="6"/>
  <c r="J3386" i="6"/>
  <c r="I3386" i="6"/>
  <c r="J3314" i="6"/>
  <c r="I3314" i="6"/>
  <c r="J3266" i="6"/>
  <c r="I3266" i="6"/>
  <c r="J3194" i="6"/>
  <c r="I3194" i="6"/>
  <c r="J3122" i="6"/>
  <c r="I3122" i="6"/>
  <c r="J3050" i="6"/>
  <c r="I3050" i="6"/>
  <c r="I2990" i="6"/>
  <c r="J2990" i="6"/>
  <c r="J2978" i="6"/>
  <c r="I2978" i="6"/>
  <c r="J2906" i="6"/>
  <c r="I2906" i="6"/>
  <c r="J2894" i="6"/>
  <c r="I2894" i="6"/>
  <c r="J2642" i="6"/>
  <c r="I2642" i="6"/>
  <c r="J2558" i="6"/>
  <c r="I2558" i="6"/>
  <c r="J2414" i="6"/>
  <c r="I2414" i="6"/>
  <c r="J2294" i="6"/>
  <c r="I2294" i="6"/>
  <c r="J1970" i="6"/>
  <c r="I1970" i="6"/>
  <c r="J1910" i="6"/>
  <c r="I1910" i="6"/>
  <c r="J1862" i="6"/>
  <c r="I1862" i="6"/>
  <c r="J1526" i="6"/>
  <c r="I1526" i="6"/>
  <c r="J1178" i="6"/>
  <c r="I1178" i="6"/>
  <c r="J998" i="6"/>
  <c r="I998" i="6"/>
  <c r="J482" i="6"/>
  <c r="I482" i="6"/>
  <c r="J170" i="6"/>
  <c r="I170" i="6"/>
  <c r="J98" i="6"/>
  <c r="I98" i="6"/>
  <c r="J4933" i="6"/>
  <c r="I4933" i="6"/>
  <c r="J4897" i="6"/>
  <c r="I4897" i="6"/>
  <c r="J4885" i="6"/>
  <c r="I4885" i="6"/>
  <c r="I4801" i="6"/>
  <c r="J4801" i="6"/>
  <c r="J4789" i="6"/>
  <c r="I4789" i="6"/>
  <c r="J4777" i="6"/>
  <c r="I4777" i="6"/>
  <c r="J4765" i="6"/>
  <c r="I4765" i="6"/>
  <c r="J4657" i="6"/>
  <c r="I4657" i="6"/>
  <c r="I4585" i="6"/>
  <c r="J4585" i="6"/>
  <c r="J4393" i="6"/>
  <c r="I4393" i="6"/>
  <c r="J4213" i="6"/>
  <c r="I4213" i="6"/>
  <c r="J4081" i="6"/>
  <c r="I4081" i="6"/>
  <c r="J4021" i="6"/>
  <c r="I4021" i="6"/>
  <c r="J3961" i="6"/>
  <c r="I3961" i="6"/>
  <c r="J3913" i="6"/>
  <c r="I3913" i="6"/>
  <c r="J3889" i="6"/>
  <c r="I3889" i="6"/>
  <c r="J3877" i="6"/>
  <c r="I3877" i="6"/>
  <c r="J3757" i="6"/>
  <c r="I3757" i="6"/>
  <c r="J3685" i="6"/>
  <c r="I3685" i="6"/>
  <c r="J3613" i="6"/>
  <c r="I3613" i="6"/>
  <c r="J3385" i="6"/>
  <c r="I3385" i="6"/>
  <c r="J3313" i="6"/>
  <c r="I3313" i="6"/>
  <c r="J3241" i="6"/>
  <c r="I3241" i="6"/>
  <c r="I2989" i="6"/>
  <c r="J2989" i="6"/>
  <c r="J2821" i="6"/>
  <c r="I2821" i="6"/>
  <c r="J2593" i="6"/>
  <c r="I2593" i="6"/>
  <c r="J2557" i="6"/>
  <c r="I2557" i="6"/>
  <c r="J2425" i="6"/>
  <c r="I2425" i="6"/>
  <c r="J2233" i="6"/>
  <c r="I2233" i="6"/>
  <c r="J2161" i="6"/>
  <c r="I2161" i="6"/>
  <c r="J2113" i="6"/>
  <c r="I2113" i="6"/>
  <c r="J1861" i="6"/>
  <c r="I1861" i="6"/>
  <c r="J1525" i="6"/>
  <c r="I1525" i="6"/>
  <c r="J1321" i="6"/>
  <c r="I1321" i="6"/>
  <c r="J1177" i="6"/>
  <c r="I1177" i="6"/>
  <c r="J1117" i="6"/>
  <c r="I1117" i="6"/>
  <c r="J505" i="6"/>
  <c r="I505" i="6"/>
  <c r="J361" i="6"/>
  <c r="I361" i="6"/>
  <c r="I3893" i="6"/>
  <c r="J3893" i="6"/>
  <c r="J3341" i="6"/>
  <c r="I3341" i="6"/>
  <c r="J4956" i="6"/>
  <c r="I4956" i="6"/>
  <c r="J4932" i="6"/>
  <c r="I4932" i="6"/>
  <c r="J4884" i="6"/>
  <c r="I4884" i="6"/>
  <c r="I4800" i="6"/>
  <c r="J4800" i="6"/>
  <c r="J4764" i="6"/>
  <c r="I4764" i="6"/>
  <c r="I4584" i="6"/>
  <c r="J4584" i="6"/>
  <c r="J4524" i="6"/>
  <c r="I4524" i="6"/>
  <c r="I4380" i="6"/>
  <c r="J4380" i="6"/>
  <c r="I4200" i="6"/>
  <c r="J4200" i="6"/>
  <c r="J4092" i="6"/>
  <c r="I4092" i="6"/>
  <c r="J4008" i="6"/>
  <c r="I4008" i="6"/>
  <c r="J3948" i="6"/>
  <c r="I3948" i="6"/>
  <c r="J3888" i="6"/>
  <c r="I3888" i="6"/>
  <c r="J3876" i="6"/>
  <c r="I3876" i="6"/>
  <c r="J3780" i="6"/>
  <c r="I3780" i="6"/>
  <c r="I3768" i="6"/>
  <c r="J3768" i="6"/>
  <c r="J3756" i="6"/>
  <c r="I3756" i="6"/>
  <c r="J3744" i="6"/>
  <c r="I3744" i="6"/>
  <c r="J3684" i="6"/>
  <c r="I3684" i="6"/>
  <c r="J3672" i="6"/>
  <c r="I3672" i="6"/>
  <c r="J3612" i="6"/>
  <c r="I3612" i="6"/>
  <c r="J3540" i="6"/>
  <c r="I3540" i="6"/>
  <c r="J3312" i="6"/>
  <c r="I3312" i="6"/>
  <c r="J3240" i="6"/>
  <c r="I3240" i="6"/>
  <c r="J3192" i="6"/>
  <c r="I3192" i="6"/>
  <c r="J3168" i="6"/>
  <c r="I3168" i="6"/>
  <c r="J3120" i="6"/>
  <c r="I3120" i="6"/>
  <c r="J3048" i="6"/>
  <c r="I3048" i="6"/>
  <c r="J2976" i="6"/>
  <c r="I2976" i="6"/>
  <c r="J2904" i="6"/>
  <c r="I2904" i="6"/>
  <c r="J2820" i="6"/>
  <c r="I2820" i="6"/>
  <c r="J2472" i="6"/>
  <c r="I2472" i="6"/>
  <c r="J2328" i="6"/>
  <c r="I2328" i="6"/>
  <c r="J2208" i="6"/>
  <c r="I2208" i="6"/>
  <c r="I1992" i="6"/>
  <c r="J1992" i="6"/>
  <c r="J1968" i="6"/>
  <c r="I1968" i="6"/>
  <c r="J1572" i="6"/>
  <c r="I1572" i="6"/>
  <c r="J1176" i="6"/>
  <c r="I1176" i="6"/>
  <c r="J1116" i="6"/>
  <c r="I1116" i="6"/>
  <c r="J660" i="6"/>
  <c r="I660" i="6"/>
  <c r="J4859" i="6"/>
  <c r="I4859" i="6"/>
  <c r="J4799" i="6"/>
  <c r="I4799" i="6"/>
  <c r="J4751" i="6"/>
  <c r="I4751" i="6"/>
  <c r="I4727" i="6"/>
  <c r="J4727" i="6"/>
  <c r="J4655" i="6"/>
  <c r="I4655" i="6"/>
  <c r="J4631" i="6"/>
  <c r="I4631" i="6"/>
  <c r="J4619" i="6"/>
  <c r="I4619" i="6"/>
  <c r="J4595" i="6"/>
  <c r="I4595" i="6"/>
  <c r="J4487" i="6"/>
  <c r="I4487" i="6"/>
  <c r="J4451" i="6"/>
  <c r="I4451" i="6"/>
  <c r="J4439" i="6"/>
  <c r="I4439" i="6"/>
  <c r="J4427" i="6"/>
  <c r="I4427" i="6"/>
  <c r="I4355" i="6"/>
  <c r="J4355" i="6"/>
  <c r="J4319" i="6"/>
  <c r="I4319" i="6"/>
  <c r="J4295" i="6"/>
  <c r="I4295" i="6"/>
  <c r="J4187" i="6"/>
  <c r="I4187" i="6"/>
  <c r="J4139" i="6"/>
  <c r="I4139" i="6"/>
  <c r="J4079" i="6"/>
  <c r="I4079" i="6"/>
  <c r="J4055" i="6"/>
  <c r="I4055" i="6"/>
  <c r="I3947" i="6"/>
  <c r="J3947" i="6"/>
  <c r="J3875" i="6"/>
  <c r="I3875" i="6"/>
  <c r="J3851" i="6"/>
  <c r="I3851" i="6"/>
  <c r="J3755" i="6"/>
  <c r="I3755" i="6"/>
  <c r="J3743" i="6"/>
  <c r="I3743" i="6"/>
  <c r="J3671" i="6"/>
  <c r="I3671" i="6"/>
  <c r="J3599" i="6"/>
  <c r="I3599" i="6"/>
  <c r="I3539" i="6"/>
  <c r="J3539" i="6"/>
  <c r="J3515" i="6"/>
  <c r="I3515" i="6"/>
  <c r="J3371" i="6"/>
  <c r="I3371" i="6"/>
  <c r="J3299" i="6"/>
  <c r="I3299" i="6"/>
  <c r="J3239" i="6"/>
  <c r="I3239" i="6"/>
  <c r="J3227" i="6"/>
  <c r="I3227" i="6"/>
  <c r="J3167" i="6"/>
  <c r="I3167" i="6"/>
  <c r="J3143" i="6"/>
  <c r="I3143" i="6"/>
  <c r="J3095" i="6"/>
  <c r="I3095" i="6"/>
  <c r="J2999" i="6"/>
  <c r="I2999" i="6"/>
  <c r="J2927" i="6"/>
  <c r="I2927" i="6"/>
  <c r="J2867" i="6"/>
  <c r="I2867" i="6"/>
  <c r="J2855" i="6"/>
  <c r="I2855" i="6"/>
  <c r="J2819" i="6"/>
  <c r="I2819" i="6"/>
  <c r="J2735" i="6"/>
  <c r="I2735" i="6"/>
  <c r="J2699" i="6"/>
  <c r="I2699" i="6"/>
  <c r="J2615" i="6"/>
  <c r="I2615" i="6"/>
  <c r="J2591" i="6"/>
  <c r="I2591" i="6"/>
  <c r="I2471" i="6"/>
  <c r="J2471" i="6"/>
  <c r="J2459" i="6"/>
  <c r="I2459" i="6"/>
  <c r="J2435" i="6"/>
  <c r="I2435" i="6"/>
  <c r="J2339" i="6"/>
  <c r="I2339" i="6"/>
  <c r="J2267" i="6"/>
  <c r="I2267" i="6"/>
  <c r="J2231" i="6"/>
  <c r="I2231" i="6"/>
  <c r="J2195" i="6"/>
  <c r="I2195" i="6"/>
  <c r="J2147" i="6"/>
  <c r="I2147" i="6"/>
  <c r="J2111" i="6"/>
  <c r="I2111" i="6"/>
  <c r="J2075" i="6"/>
  <c r="I2075" i="6"/>
  <c r="I2015" i="6"/>
  <c r="J2015" i="6"/>
  <c r="J2003" i="6"/>
  <c r="I2003" i="6"/>
  <c r="J1967" i="6"/>
  <c r="I1967" i="6"/>
  <c r="I1943" i="6"/>
  <c r="J1943" i="6"/>
  <c r="J1931" i="6"/>
  <c r="I1931" i="6"/>
  <c r="J1847" i="6"/>
  <c r="I1847" i="6"/>
  <c r="J1775" i="6"/>
  <c r="I1775" i="6"/>
  <c r="J1703" i="6"/>
  <c r="I1703" i="6"/>
  <c r="J1619" i="6"/>
  <c r="I1619" i="6"/>
  <c r="J1499" i="6"/>
  <c r="I1499" i="6"/>
  <c r="J1451" i="6"/>
  <c r="I1451" i="6"/>
  <c r="J1403" i="6"/>
  <c r="I1403" i="6"/>
  <c r="J1235" i="6"/>
  <c r="I1235" i="6"/>
  <c r="J1019" i="6"/>
  <c r="I1019" i="6"/>
  <c r="J983" i="6"/>
  <c r="I983" i="6"/>
  <c r="I971" i="6"/>
  <c r="J971" i="6"/>
  <c r="J851" i="6"/>
  <c r="I851" i="6"/>
  <c r="J659" i="6"/>
  <c r="I659" i="6"/>
  <c r="J587" i="6"/>
  <c r="I587" i="6"/>
  <c r="J539" i="6"/>
  <c r="I539" i="6"/>
  <c r="J347" i="6"/>
  <c r="I347" i="6"/>
  <c r="J95" i="6"/>
  <c r="I95" i="6"/>
  <c r="I4955" i="6"/>
  <c r="J4955" i="6"/>
  <c r="I4018" i="6"/>
  <c r="J4018" i="6"/>
  <c r="I3886" i="6"/>
  <c r="J3886" i="6"/>
  <c r="I3538" i="6"/>
  <c r="J3538" i="6"/>
  <c r="I3238" i="6"/>
  <c r="J3238" i="6"/>
  <c r="I4833" i="6"/>
  <c r="I4725" i="6"/>
  <c r="J4641" i="6"/>
  <c r="I4485" i="6"/>
  <c r="I4413" i="6"/>
  <c r="I4293" i="6"/>
  <c r="I4281" i="6"/>
  <c r="I4161" i="6"/>
  <c r="I4149" i="6"/>
  <c r="I4029" i="6"/>
  <c r="I3633" i="6"/>
  <c r="I2733" i="6"/>
  <c r="J1685" i="6"/>
  <c r="I1685" i="6"/>
  <c r="I4879" i="6"/>
  <c r="J4879" i="6"/>
  <c r="J4026" i="6"/>
  <c r="I4026" i="6"/>
  <c r="J3846" i="6"/>
  <c r="I3846" i="6"/>
  <c r="I3534" i="6"/>
  <c r="J3534" i="6"/>
  <c r="J2766" i="6"/>
  <c r="I2766" i="6"/>
  <c r="J2730" i="6"/>
  <c r="I2730" i="6"/>
  <c r="I2718" i="6"/>
  <c r="J2718" i="6"/>
  <c r="I2694" i="6"/>
  <c r="J2694" i="6"/>
  <c r="J2682" i="6"/>
  <c r="I2682" i="6"/>
  <c r="J2646" i="6"/>
  <c r="I2646" i="6"/>
  <c r="J2610" i="6"/>
  <c r="I2610" i="6"/>
  <c r="J2442" i="6"/>
  <c r="I2442" i="6"/>
  <c r="J2370" i="6"/>
  <c r="I2370" i="6"/>
  <c r="J2322" i="6"/>
  <c r="I2322" i="6"/>
  <c r="J2286" i="6"/>
  <c r="I2286" i="6"/>
  <c r="J2250" i="6"/>
  <c r="I2250" i="6"/>
  <c r="J2058" i="6"/>
  <c r="I2058" i="6"/>
  <c r="J2022" i="6"/>
  <c r="I2022" i="6"/>
  <c r="I2010" i="6"/>
  <c r="J2010" i="6"/>
  <c r="J1986" i="6"/>
  <c r="I1986" i="6"/>
  <c r="J1878" i="6"/>
  <c r="I1878" i="6"/>
  <c r="J1818" i="6"/>
  <c r="I1818" i="6"/>
  <c r="J1770" i="6"/>
  <c r="I1770" i="6"/>
  <c r="J1686" i="6"/>
  <c r="I1686" i="6"/>
  <c r="J1566" i="6"/>
  <c r="I1566" i="6"/>
  <c r="J1494" i="6"/>
  <c r="I1494" i="6"/>
  <c r="I1374" i="6"/>
  <c r="J1374" i="6"/>
  <c r="J1026" i="6"/>
  <c r="I1026" i="6"/>
  <c r="J834" i="6"/>
  <c r="I834" i="6"/>
  <c r="J726" i="6"/>
  <c r="I726" i="6"/>
  <c r="J678" i="6"/>
  <c r="I678" i="6"/>
  <c r="J354" i="6"/>
  <c r="I354" i="6"/>
  <c r="J306" i="6"/>
  <c r="I306" i="6"/>
  <c r="J282" i="6"/>
  <c r="I282" i="6"/>
  <c r="J210" i="6"/>
  <c r="I210" i="6"/>
  <c r="I4906" i="6"/>
  <c r="I4750" i="6"/>
  <c r="I4702" i="6"/>
  <c r="I4642" i="6"/>
  <c r="I4570" i="6"/>
  <c r="I4474" i="6"/>
  <c r="I4450" i="6"/>
  <c r="I4438" i="6"/>
  <c r="I4330" i="6"/>
  <c r="I4270" i="6"/>
  <c r="I4138" i="6"/>
  <c r="I4030" i="6"/>
  <c r="I3898" i="6"/>
  <c r="I3874" i="6"/>
  <c r="J3814" i="6"/>
  <c r="I3778" i="6"/>
  <c r="I3658" i="6"/>
  <c r="I3646" i="6"/>
  <c r="I3586" i="6"/>
  <c r="I3514" i="6"/>
  <c r="J3406" i="6"/>
  <c r="I3394" i="6"/>
  <c r="J3382" i="6"/>
  <c r="I3370" i="6"/>
  <c r="I3322" i="6"/>
  <c r="I3286" i="6"/>
  <c r="I3250" i="6"/>
  <c r="I3214" i="6"/>
  <c r="I3178" i="6"/>
  <c r="I3142" i="6"/>
  <c r="I2998" i="6"/>
  <c r="I2950" i="6"/>
  <c r="I2878" i="6"/>
  <c r="I2614" i="6"/>
  <c r="I384" i="6"/>
  <c r="I252" i="6"/>
  <c r="I60" i="6"/>
  <c r="I2386" i="6"/>
  <c r="I2314" i="6"/>
  <c r="I2266" i="6"/>
  <c r="I2230" i="6"/>
  <c r="I2194" i="6"/>
  <c r="I2122" i="6"/>
  <c r="I2086" i="6"/>
  <c r="I1822" i="6"/>
  <c r="I1606" i="6"/>
  <c r="I1366" i="6"/>
  <c r="I1210" i="6"/>
  <c r="I1054" i="6"/>
  <c r="I970" i="6"/>
  <c r="I790" i="6"/>
  <c r="J598" i="6"/>
  <c r="J2565" i="6"/>
  <c r="I2493" i="6"/>
  <c r="I2409" i="6"/>
  <c r="I2385" i="6"/>
  <c r="I2373" i="6"/>
  <c r="I2253" i="6"/>
  <c r="I2229" i="6"/>
  <c r="I2145" i="6"/>
  <c r="I2109" i="6"/>
  <c r="I2025" i="6"/>
  <c r="I1929" i="6"/>
  <c r="I1857" i="6"/>
  <c r="I1821" i="6"/>
  <c r="I1653" i="6"/>
  <c r="I1641" i="6"/>
  <c r="I1497" i="6"/>
  <c r="I1425" i="6"/>
  <c r="I1377" i="6"/>
  <c r="I1329" i="6"/>
  <c r="J609" i="6"/>
  <c r="J537" i="6"/>
  <c r="I21" i="6"/>
  <c r="I3007" i="6"/>
  <c r="I2995" i="6"/>
  <c r="I2947" i="6"/>
  <c r="I2923" i="6"/>
  <c r="I2875" i="6"/>
  <c r="I2851" i="6"/>
  <c r="I2815" i="6"/>
  <c r="J2755" i="6"/>
  <c r="I2743" i="6"/>
  <c r="I2611" i="6"/>
  <c r="I2587" i="6"/>
  <c r="I2575" i="6"/>
  <c r="I2527" i="6"/>
  <c r="I2467" i="6"/>
  <c r="I2431" i="6"/>
  <c r="I2383" i="6"/>
  <c r="I2371" i="6"/>
  <c r="I2311" i="6"/>
  <c r="I2227" i="6"/>
  <c r="I2179" i="6"/>
  <c r="I2107" i="6"/>
  <c r="I2023" i="6"/>
  <c r="I1999" i="6"/>
  <c r="I1951" i="6"/>
  <c r="I1891" i="6"/>
  <c r="I1819" i="6"/>
  <c r="I1747" i="6"/>
  <c r="I1735" i="6"/>
  <c r="I1699" i="6"/>
  <c r="I1687" i="6"/>
  <c r="I1663" i="6"/>
  <c r="I1639" i="6"/>
  <c r="I1543" i="6"/>
  <c r="I1495" i="6"/>
  <c r="I1399" i="6"/>
  <c r="J1387" i="6"/>
  <c r="I1339" i="6"/>
  <c r="I1291" i="6"/>
  <c r="I1183" i="6"/>
  <c r="I955" i="6"/>
  <c r="I907" i="6"/>
  <c r="I799" i="6"/>
  <c r="I751" i="6"/>
  <c r="I475" i="6"/>
  <c r="I403" i="6"/>
  <c r="I331" i="6"/>
  <c r="I283" i="6"/>
  <c r="I235" i="6"/>
  <c r="J4962" i="6"/>
  <c r="I4962" i="6"/>
  <c r="J4938" i="6"/>
  <c r="I4938" i="6"/>
  <c r="J4902" i="6"/>
  <c r="I4902" i="6"/>
  <c r="J4878" i="6"/>
  <c r="I4878" i="6"/>
  <c r="J4854" i="6"/>
  <c r="I4854" i="6"/>
  <c r="I4806" i="6"/>
  <c r="J4806" i="6"/>
  <c r="J4770" i="6"/>
  <c r="I4770" i="6"/>
  <c r="I4746" i="6"/>
  <c r="J4746" i="6"/>
  <c r="J4662" i="6"/>
  <c r="I4662" i="6"/>
  <c r="J4626" i="6"/>
  <c r="I4626" i="6"/>
  <c r="I4602" i="6"/>
  <c r="J4602" i="6"/>
  <c r="J4542" i="6"/>
  <c r="I4542" i="6"/>
  <c r="J4506" i="6"/>
  <c r="I4506" i="6"/>
  <c r="J4482" i="6"/>
  <c r="I4482" i="6"/>
  <c r="J4446" i="6"/>
  <c r="I4446" i="6"/>
  <c r="J4410" i="6"/>
  <c r="I4410" i="6"/>
  <c r="J4398" i="6"/>
  <c r="I4398" i="6"/>
  <c r="J4350" i="6"/>
  <c r="I4350" i="6"/>
  <c r="J4302" i="6"/>
  <c r="I4302" i="6"/>
  <c r="J4206" i="6"/>
  <c r="I4206" i="6"/>
  <c r="J4182" i="6"/>
  <c r="I4182" i="6"/>
  <c r="J4110" i="6"/>
  <c r="I4110" i="6"/>
  <c r="J4086" i="6"/>
  <c r="I4086" i="6"/>
  <c r="J3978" i="6"/>
  <c r="I3978" i="6"/>
  <c r="J3570" i="6"/>
  <c r="I3570" i="6"/>
  <c r="J3474" i="6"/>
  <c r="I3474" i="6"/>
  <c r="I3390" i="6"/>
  <c r="J3390" i="6"/>
  <c r="J3090" i="6"/>
  <c r="I3090" i="6"/>
  <c r="J3066" i="6"/>
  <c r="I3066" i="6"/>
  <c r="J3054" i="6"/>
  <c r="I3054" i="6"/>
  <c r="J3042" i="6"/>
  <c r="I3042" i="6"/>
  <c r="J3030" i="6"/>
  <c r="I3030" i="6"/>
  <c r="J3018" i="6"/>
  <c r="I3018" i="6"/>
  <c r="J3006" i="6"/>
  <c r="I3006" i="6"/>
  <c r="J2982" i="6"/>
  <c r="I2982" i="6"/>
  <c r="J2970" i="6"/>
  <c r="I2970" i="6"/>
  <c r="J2958" i="6"/>
  <c r="I2958" i="6"/>
  <c r="J2946" i="6"/>
  <c r="I2946" i="6"/>
  <c r="J2922" i="6"/>
  <c r="I2922" i="6"/>
  <c r="J2910" i="6"/>
  <c r="I2910" i="6"/>
  <c r="J2898" i="6"/>
  <c r="I2898" i="6"/>
  <c r="J2886" i="6"/>
  <c r="I2886" i="6"/>
  <c r="J2862" i="6"/>
  <c r="I2862" i="6"/>
  <c r="I2850" i="6"/>
  <c r="J2850" i="6"/>
  <c r="J2838" i="6"/>
  <c r="I2838" i="6"/>
  <c r="J2826" i="6"/>
  <c r="I2826" i="6"/>
  <c r="J2802" i="6"/>
  <c r="I2802" i="6"/>
  <c r="J2790" i="6"/>
  <c r="I2790" i="6"/>
  <c r="J2778" i="6"/>
  <c r="I2778" i="6"/>
  <c r="I4890" i="6"/>
  <c r="J4434" i="6"/>
  <c r="J4961" i="6"/>
  <c r="I4961" i="6"/>
  <c r="J4901" i="6"/>
  <c r="I4901" i="6"/>
  <c r="J4877" i="6"/>
  <c r="I4877" i="6"/>
  <c r="J4865" i="6"/>
  <c r="I4865" i="6"/>
  <c r="I4805" i="6"/>
  <c r="J4805" i="6"/>
  <c r="I4781" i="6"/>
  <c r="J4781" i="6"/>
  <c r="J4745" i="6"/>
  <c r="I4745" i="6"/>
  <c r="J4649" i="6"/>
  <c r="I4649" i="6"/>
  <c r="J4469" i="6"/>
  <c r="I4469" i="6"/>
  <c r="J4457" i="6"/>
  <c r="I4457" i="6"/>
  <c r="J4409" i="6"/>
  <c r="I4409" i="6"/>
  <c r="J4373" i="6"/>
  <c r="I4373" i="6"/>
  <c r="J4349" i="6"/>
  <c r="I4349" i="6"/>
  <c r="J4301" i="6"/>
  <c r="I4301" i="6"/>
  <c r="J4277" i="6"/>
  <c r="I4277" i="6"/>
  <c r="J4229" i="6"/>
  <c r="I4229" i="6"/>
  <c r="J4193" i="6"/>
  <c r="I4193" i="6"/>
  <c r="J4157" i="6"/>
  <c r="I4157" i="6"/>
  <c r="J4133" i="6"/>
  <c r="I4133" i="6"/>
  <c r="J4085" i="6"/>
  <c r="I4085" i="6"/>
  <c r="J4049" i="6"/>
  <c r="I4049" i="6"/>
  <c r="J3965" i="6"/>
  <c r="I3965" i="6"/>
  <c r="J3917" i="6"/>
  <c r="I3917" i="6"/>
  <c r="J3881" i="6"/>
  <c r="I3881" i="6"/>
  <c r="J3857" i="6"/>
  <c r="I3857" i="6"/>
  <c r="J3761" i="6"/>
  <c r="I3761" i="6"/>
  <c r="J3725" i="6"/>
  <c r="I3725" i="6"/>
  <c r="J3677" i="6"/>
  <c r="I3677" i="6"/>
  <c r="J3653" i="6"/>
  <c r="I3653" i="6"/>
  <c r="J3617" i="6"/>
  <c r="I3617" i="6"/>
  <c r="J3581" i="6"/>
  <c r="I3581" i="6"/>
  <c r="J3521" i="6"/>
  <c r="I3521" i="6"/>
  <c r="J3509" i="6"/>
  <c r="I3509" i="6"/>
  <c r="J3449" i="6"/>
  <c r="I3449" i="6"/>
  <c r="J3425" i="6"/>
  <c r="I3425" i="6"/>
  <c r="J3401" i="6"/>
  <c r="I3401" i="6"/>
  <c r="J3353" i="6"/>
  <c r="I3353" i="6"/>
  <c r="J3317" i="6"/>
  <c r="I3317" i="6"/>
  <c r="J3281" i="6"/>
  <c r="I3281" i="6"/>
  <c r="J3245" i="6"/>
  <c r="I3245" i="6"/>
  <c r="J3161" i="6"/>
  <c r="I3161" i="6"/>
  <c r="J3089" i="6"/>
  <c r="I3089" i="6"/>
  <c r="J3053" i="6"/>
  <c r="I3053" i="6"/>
  <c r="J2957" i="6"/>
  <c r="I2957" i="6"/>
  <c r="J2861" i="6"/>
  <c r="I2861" i="6"/>
  <c r="J2825" i="6"/>
  <c r="I2825" i="6"/>
  <c r="J2789" i="6"/>
  <c r="I2789" i="6"/>
  <c r="J2765" i="6"/>
  <c r="I2765" i="6"/>
  <c r="J2705" i="6"/>
  <c r="I2705" i="6"/>
  <c r="J2669" i="6"/>
  <c r="I2669" i="6"/>
  <c r="J2597" i="6"/>
  <c r="I2597" i="6"/>
  <c r="J2561" i="6"/>
  <c r="I2561" i="6"/>
  <c r="J2537" i="6"/>
  <c r="I2537" i="6"/>
  <c r="J2489" i="6"/>
  <c r="I2489" i="6"/>
  <c r="J2465" i="6"/>
  <c r="I2465" i="6"/>
  <c r="J2369" i="6"/>
  <c r="I2369" i="6"/>
  <c r="J2321" i="6"/>
  <c r="I2321" i="6"/>
  <c r="J2261" i="6"/>
  <c r="I2261" i="6"/>
  <c r="J2213" i="6"/>
  <c r="I2213" i="6"/>
  <c r="J2177" i="6"/>
  <c r="I2177" i="6"/>
  <c r="J2105" i="6"/>
  <c r="I2105" i="6"/>
  <c r="J2069" i="6"/>
  <c r="I2069" i="6"/>
  <c r="J2009" i="6"/>
  <c r="I2009" i="6"/>
  <c r="J1937" i="6"/>
  <c r="I1937" i="6"/>
  <c r="J1889" i="6"/>
  <c r="I1889" i="6"/>
  <c r="J1841" i="6"/>
  <c r="I1841" i="6"/>
  <c r="J1781" i="6"/>
  <c r="I1781" i="6"/>
  <c r="J1733" i="6"/>
  <c r="I1733" i="6"/>
  <c r="J1697" i="6"/>
  <c r="I1697" i="6"/>
  <c r="J1625" i="6"/>
  <c r="I1625" i="6"/>
  <c r="J1553" i="6"/>
  <c r="I1553" i="6"/>
  <c r="J1517" i="6"/>
  <c r="I1517" i="6"/>
  <c r="I1445" i="6"/>
  <c r="J1445" i="6"/>
  <c r="J1397" i="6"/>
  <c r="I1397" i="6"/>
  <c r="J1349" i="6"/>
  <c r="I1349" i="6"/>
  <c r="J1277" i="6"/>
  <c r="I1277" i="6"/>
  <c r="J1241" i="6"/>
  <c r="I1241" i="6"/>
  <c r="J1193" i="6"/>
  <c r="I1193" i="6"/>
  <c r="J1145" i="6"/>
  <c r="I1145" i="6"/>
  <c r="J1097" i="6"/>
  <c r="I1097" i="6"/>
  <c r="J1037" i="6"/>
  <c r="I1037" i="6"/>
  <c r="J977" i="6"/>
  <c r="I977" i="6"/>
  <c r="J905" i="6"/>
  <c r="I905" i="6"/>
  <c r="J821" i="6"/>
  <c r="I821" i="6"/>
  <c r="J701" i="6"/>
  <c r="I701" i="6"/>
  <c r="J653" i="6"/>
  <c r="I653" i="6"/>
  <c r="J581" i="6"/>
  <c r="I581" i="6"/>
  <c r="I533" i="6"/>
  <c r="J533" i="6"/>
  <c r="J497" i="6"/>
  <c r="I497" i="6"/>
  <c r="J473" i="6"/>
  <c r="I473" i="6"/>
  <c r="J377" i="6"/>
  <c r="I377" i="6"/>
  <c r="J329" i="6"/>
  <c r="I329" i="6"/>
  <c r="J293" i="6"/>
  <c r="I293" i="6"/>
  <c r="J257" i="6"/>
  <c r="I257" i="6"/>
  <c r="J221" i="6"/>
  <c r="I221" i="6"/>
  <c r="J185" i="6"/>
  <c r="I185" i="6"/>
  <c r="J161" i="6"/>
  <c r="I161" i="6"/>
  <c r="J113" i="6"/>
  <c r="I113" i="6"/>
  <c r="J101" i="6"/>
  <c r="I101" i="6"/>
  <c r="J89" i="6"/>
  <c r="I89" i="6"/>
  <c r="J41" i="6"/>
  <c r="I41" i="6"/>
  <c r="J5" i="6"/>
  <c r="I5" i="6"/>
  <c r="I4998" i="6"/>
  <c r="I4722" i="6"/>
  <c r="I2057" i="6"/>
  <c r="J4984" i="6"/>
  <c r="I4984" i="6"/>
  <c r="I4912" i="6"/>
  <c r="J4912" i="6"/>
  <c r="J4876" i="6"/>
  <c r="I4876" i="6"/>
  <c r="J4840" i="6"/>
  <c r="I4840" i="6"/>
  <c r="I4804" i="6"/>
  <c r="J4804" i="6"/>
  <c r="J4732" i="6"/>
  <c r="I4732" i="6"/>
  <c r="J4696" i="6"/>
  <c r="I4696" i="6"/>
  <c r="J4624" i="6"/>
  <c r="I4624" i="6"/>
  <c r="J4588" i="6"/>
  <c r="I4588" i="6"/>
  <c r="J4564" i="6"/>
  <c r="I4564" i="6"/>
  <c r="J4456" i="6"/>
  <c r="I4456" i="6"/>
  <c r="J4312" i="6"/>
  <c r="I4312" i="6"/>
  <c r="J4288" i="6"/>
  <c r="I4288" i="6"/>
  <c r="J4240" i="6"/>
  <c r="I4240" i="6"/>
  <c r="J4192" i="6"/>
  <c r="I4192" i="6"/>
  <c r="J4156" i="6"/>
  <c r="I4156" i="6"/>
  <c r="J4132" i="6"/>
  <c r="I4132" i="6"/>
  <c r="J4096" i="6"/>
  <c r="I4096" i="6"/>
  <c r="J4048" i="6"/>
  <c r="I4048" i="6"/>
  <c r="J4012" i="6"/>
  <c r="I4012" i="6"/>
  <c r="J3976" i="6"/>
  <c r="I3976" i="6"/>
  <c r="J3904" i="6"/>
  <c r="I3904" i="6"/>
  <c r="J3868" i="6"/>
  <c r="I3868" i="6"/>
  <c r="I3832" i="6"/>
  <c r="J3832" i="6"/>
  <c r="J3748" i="6"/>
  <c r="I3748" i="6"/>
  <c r="J3700" i="6"/>
  <c r="I3700" i="6"/>
  <c r="J3664" i="6"/>
  <c r="I3664" i="6"/>
  <c r="J3652" i="6"/>
  <c r="I3652" i="6"/>
  <c r="J3604" i="6"/>
  <c r="I3604" i="6"/>
  <c r="J3580" i="6"/>
  <c r="I3580" i="6"/>
  <c r="J3544" i="6"/>
  <c r="I3544" i="6"/>
  <c r="J3520" i="6"/>
  <c r="I3520" i="6"/>
  <c r="J3472" i="6"/>
  <c r="I3472" i="6"/>
  <c r="I3388" i="6"/>
  <c r="J3388" i="6"/>
  <c r="J3376" i="6"/>
  <c r="I3376" i="6"/>
  <c r="J3328" i="6"/>
  <c r="I3328" i="6"/>
  <c r="J3232" i="6"/>
  <c r="I3232" i="6"/>
  <c r="J3208" i="6"/>
  <c r="I3208" i="6"/>
  <c r="J3100" i="6"/>
  <c r="I3100" i="6"/>
  <c r="J3064" i="6"/>
  <c r="I3064" i="6"/>
  <c r="J3016" i="6"/>
  <c r="I3016" i="6"/>
  <c r="J2860" i="6"/>
  <c r="I2860" i="6"/>
  <c r="J2824" i="6"/>
  <c r="I2824" i="6"/>
  <c r="J2800" i="6"/>
  <c r="I2800" i="6"/>
  <c r="J2764" i="6"/>
  <c r="I2764" i="6"/>
  <c r="J2716" i="6"/>
  <c r="I2716" i="6"/>
  <c r="J2536" i="6"/>
  <c r="I2536" i="6"/>
  <c r="J2512" i="6"/>
  <c r="I2512" i="6"/>
  <c r="J2488" i="6"/>
  <c r="I2488" i="6"/>
  <c r="J2440" i="6"/>
  <c r="I2440" i="6"/>
  <c r="J2404" i="6"/>
  <c r="I2404" i="6"/>
  <c r="J2356" i="6"/>
  <c r="I2356" i="6"/>
  <c r="J2188" i="6"/>
  <c r="I2188" i="6"/>
  <c r="J2128" i="6"/>
  <c r="I2128" i="6"/>
  <c r="J2020" i="6"/>
  <c r="I2020" i="6"/>
  <c r="J1984" i="6"/>
  <c r="I1984" i="6"/>
  <c r="J1960" i="6"/>
  <c r="I1960" i="6"/>
  <c r="J1912" i="6"/>
  <c r="I1912" i="6"/>
  <c r="J1864" i="6"/>
  <c r="I1864" i="6"/>
  <c r="J1744" i="6"/>
  <c r="I1744" i="6"/>
  <c r="J1708" i="6"/>
  <c r="I1708" i="6"/>
  <c r="J1672" i="6"/>
  <c r="I1672" i="6"/>
  <c r="J1648" i="6"/>
  <c r="I1648" i="6"/>
  <c r="J1600" i="6"/>
  <c r="I1600" i="6"/>
  <c r="J1552" i="6"/>
  <c r="I1552" i="6"/>
  <c r="J1528" i="6"/>
  <c r="I1528" i="6"/>
  <c r="J1480" i="6"/>
  <c r="I1480" i="6"/>
  <c r="J1444" i="6"/>
  <c r="I1444" i="6"/>
  <c r="J1384" i="6"/>
  <c r="I1384" i="6"/>
  <c r="J1276" i="6"/>
  <c r="I1276" i="6"/>
  <c r="J1240" i="6"/>
  <c r="I1240" i="6"/>
  <c r="J1204" i="6"/>
  <c r="I1204" i="6"/>
  <c r="J1168" i="6"/>
  <c r="I1168" i="6"/>
  <c r="J1096" i="6"/>
  <c r="I1096" i="6"/>
  <c r="J1072" i="6"/>
  <c r="I1072" i="6"/>
  <c r="J1024" i="6"/>
  <c r="I1024" i="6"/>
  <c r="I976" i="6"/>
  <c r="J976" i="6"/>
  <c r="J940" i="6"/>
  <c r="I940" i="6"/>
  <c r="J904" i="6"/>
  <c r="I904" i="6"/>
  <c r="J856" i="6"/>
  <c r="I856" i="6"/>
  <c r="J832" i="6"/>
  <c r="I832" i="6"/>
  <c r="J796" i="6"/>
  <c r="I796" i="6"/>
  <c r="I760" i="6"/>
  <c r="J760" i="6"/>
  <c r="J736" i="6"/>
  <c r="I736" i="6"/>
  <c r="J628" i="6"/>
  <c r="I628" i="6"/>
  <c r="J592" i="6"/>
  <c r="I592" i="6"/>
  <c r="J580" i="6"/>
  <c r="I580" i="6"/>
  <c r="J556" i="6"/>
  <c r="I556" i="6"/>
  <c r="J508" i="6"/>
  <c r="I508" i="6"/>
  <c r="J448" i="6"/>
  <c r="I448" i="6"/>
  <c r="J376" i="6"/>
  <c r="I376" i="6"/>
  <c r="J328" i="6"/>
  <c r="I328" i="6"/>
  <c r="J304" i="6"/>
  <c r="I304" i="6"/>
  <c r="J256" i="6"/>
  <c r="I256" i="6"/>
  <c r="J220" i="6"/>
  <c r="I220" i="6"/>
  <c r="J172" i="6"/>
  <c r="I172" i="6"/>
  <c r="J124" i="6"/>
  <c r="I124" i="6"/>
  <c r="J88" i="6"/>
  <c r="I88" i="6"/>
  <c r="J64" i="6"/>
  <c r="I64" i="6"/>
  <c r="I4710" i="6"/>
  <c r="I4146" i="6"/>
  <c r="I3810" i="6"/>
  <c r="I2968" i="6"/>
  <c r="I2644" i="6"/>
  <c r="I2297" i="6"/>
  <c r="J4959" i="6"/>
  <c r="I4959" i="6"/>
  <c r="I4935" i="6"/>
  <c r="J4935" i="6"/>
  <c r="J4899" i="6"/>
  <c r="I4899" i="6"/>
  <c r="J4851" i="6"/>
  <c r="I4851" i="6"/>
  <c r="J4755" i="6"/>
  <c r="I4755" i="6"/>
  <c r="J4695" i="6"/>
  <c r="I4695" i="6"/>
  <c r="J4647" i="6"/>
  <c r="I4647" i="6"/>
  <c r="I4611" i="6"/>
  <c r="J4611" i="6"/>
  <c r="J4491" i="6"/>
  <c r="I4491" i="6"/>
  <c r="J4455" i="6"/>
  <c r="I4455" i="6"/>
  <c r="J4371" i="6"/>
  <c r="I4371" i="6"/>
  <c r="J4323" i="6"/>
  <c r="I4323" i="6"/>
  <c r="J4299" i="6"/>
  <c r="I4299" i="6"/>
  <c r="J4263" i="6"/>
  <c r="I4263" i="6"/>
  <c r="J4155" i="6"/>
  <c r="I4155" i="6"/>
  <c r="I4143" i="6"/>
  <c r="J4143" i="6"/>
  <c r="J4119" i="6"/>
  <c r="I4119" i="6"/>
  <c r="J4083" i="6"/>
  <c r="I4083" i="6"/>
  <c r="J4035" i="6"/>
  <c r="I4035" i="6"/>
  <c r="J3999" i="6"/>
  <c r="I3999" i="6"/>
  <c r="J3975" i="6"/>
  <c r="I3975" i="6"/>
  <c r="J3939" i="6"/>
  <c r="I3939" i="6"/>
  <c r="J3903" i="6"/>
  <c r="I3903" i="6"/>
  <c r="J3867" i="6"/>
  <c r="I3867" i="6"/>
  <c r="J3843" i="6"/>
  <c r="I3843" i="6"/>
  <c r="J3807" i="6"/>
  <c r="I3807" i="6"/>
  <c r="J3771" i="6"/>
  <c r="I3771" i="6"/>
  <c r="J3735" i="6"/>
  <c r="I3735" i="6"/>
  <c r="J3711" i="6"/>
  <c r="I3711" i="6"/>
  <c r="J3687" i="6"/>
  <c r="I3687" i="6"/>
  <c r="I3651" i="6"/>
  <c r="J3651" i="6"/>
  <c r="J3627" i="6"/>
  <c r="I3627" i="6"/>
  <c r="J3579" i="6"/>
  <c r="I3579" i="6"/>
  <c r="J3495" i="6"/>
  <c r="I3495" i="6"/>
  <c r="J3315" i="6"/>
  <c r="I3315" i="6"/>
  <c r="J3243" i="6"/>
  <c r="I3243" i="6"/>
  <c r="J3219" i="6"/>
  <c r="I3219" i="6"/>
  <c r="J3183" i="6"/>
  <c r="I3183" i="6"/>
  <c r="J3159" i="6"/>
  <c r="I3159" i="6"/>
  <c r="J3111" i="6"/>
  <c r="I3111" i="6"/>
  <c r="J3087" i="6"/>
  <c r="I3087" i="6"/>
  <c r="J3003" i="6"/>
  <c r="I3003" i="6"/>
  <c r="J2955" i="6"/>
  <c r="I2955" i="6"/>
  <c r="J2919" i="6"/>
  <c r="I2919" i="6"/>
  <c r="J2871" i="6"/>
  <c r="I2871" i="6"/>
  <c r="J2835" i="6"/>
  <c r="I2835" i="6"/>
  <c r="J2799" i="6"/>
  <c r="I2799" i="6"/>
  <c r="I2763" i="6"/>
  <c r="J2763" i="6"/>
  <c r="I2715" i="6"/>
  <c r="J2715" i="6"/>
  <c r="J2667" i="6"/>
  <c r="I2667" i="6"/>
  <c r="I2643" i="6"/>
  <c r="J2643" i="6"/>
  <c r="J2619" i="6"/>
  <c r="I2619" i="6"/>
  <c r="J2583" i="6"/>
  <c r="I2583" i="6"/>
  <c r="J2511" i="6"/>
  <c r="I2511" i="6"/>
  <c r="J2475" i="6"/>
  <c r="I2475" i="6"/>
  <c r="J2427" i="6"/>
  <c r="I2427" i="6"/>
  <c r="J2415" i="6"/>
  <c r="I2415" i="6"/>
  <c r="J2391" i="6"/>
  <c r="I2391" i="6"/>
  <c r="J2355" i="6"/>
  <c r="I2355" i="6"/>
  <c r="J2331" i="6"/>
  <c r="I2331" i="6"/>
  <c r="J2283" i="6"/>
  <c r="I2283" i="6"/>
  <c r="J2271" i="6"/>
  <c r="I2271" i="6"/>
  <c r="J2223" i="6"/>
  <c r="I2223" i="6"/>
  <c r="J2187" i="6"/>
  <c r="I2187" i="6"/>
  <c r="J2127" i="6"/>
  <c r="I2127" i="6"/>
  <c r="J2103" i="6"/>
  <c r="I2103" i="6"/>
  <c r="J2055" i="6"/>
  <c r="I2055" i="6"/>
  <c r="J2019" i="6"/>
  <c r="I2019" i="6"/>
  <c r="J1983" i="6"/>
  <c r="I1983" i="6"/>
  <c r="I1959" i="6"/>
  <c r="J1959" i="6"/>
  <c r="I1935" i="6"/>
  <c r="J1935" i="6"/>
  <c r="J1899" i="6"/>
  <c r="I1899" i="6"/>
  <c r="J1875" i="6"/>
  <c r="I1875" i="6"/>
  <c r="J1839" i="6"/>
  <c r="I1839" i="6"/>
  <c r="J1815" i="6"/>
  <c r="I1815" i="6"/>
  <c r="J1767" i="6"/>
  <c r="I1767" i="6"/>
  <c r="I1719" i="6"/>
  <c r="J1719" i="6"/>
  <c r="J1695" i="6"/>
  <c r="I1695" i="6"/>
  <c r="J1659" i="6"/>
  <c r="I1659" i="6"/>
  <c r="J1635" i="6"/>
  <c r="I1635" i="6"/>
  <c r="J1575" i="6"/>
  <c r="I1575" i="6"/>
  <c r="J1551" i="6"/>
  <c r="I1551" i="6"/>
  <c r="J1527" i="6"/>
  <c r="I1527" i="6"/>
  <c r="J1491" i="6"/>
  <c r="I1491" i="6"/>
  <c r="J1455" i="6"/>
  <c r="I1455" i="6"/>
  <c r="J1419" i="6"/>
  <c r="I1419" i="6"/>
  <c r="J1371" i="6"/>
  <c r="I1371" i="6"/>
  <c r="J1335" i="6"/>
  <c r="I1335" i="6"/>
  <c r="J1323" i="6"/>
  <c r="I1323" i="6"/>
  <c r="J1287" i="6"/>
  <c r="I1287" i="6"/>
  <c r="J1227" i="6"/>
  <c r="I1227" i="6"/>
  <c r="J1203" i="6"/>
  <c r="I1203" i="6"/>
  <c r="J1167" i="6"/>
  <c r="I1167" i="6"/>
  <c r="J1131" i="6"/>
  <c r="I1131" i="6"/>
  <c r="J1119" i="6"/>
  <c r="I1119" i="6"/>
  <c r="J1095" i="6"/>
  <c r="I1095" i="6"/>
  <c r="J1071" i="6"/>
  <c r="I1071" i="6"/>
  <c r="J1047" i="6"/>
  <c r="I1047" i="6"/>
  <c r="J1035" i="6"/>
  <c r="I1035" i="6"/>
  <c r="J999" i="6"/>
  <c r="I999" i="6"/>
  <c r="J963" i="6"/>
  <c r="I963" i="6"/>
  <c r="J891" i="6"/>
  <c r="I891" i="6"/>
  <c r="J879" i="6"/>
  <c r="I879" i="6"/>
  <c r="J855" i="6"/>
  <c r="I855" i="6"/>
  <c r="J843" i="6"/>
  <c r="I843" i="6"/>
  <c r="J831" i="6"/>
  <c r="I831" i="6"/>
  <c r="J819" i="6"/>
  <c r="I819" i="6"/>
  <c r="J807" i="6"/>
  <c r="I807" i="6"/>
  <c r="J783" i="6"/>
  <c r="I783" i="6"/>
  <c r="J771" i="6"/>
  <c r="I771" i="6"/>
  <c r="J759" i="6"/>
  <c r="I759" i="6"/>
  <c r="J747" i="6"/>
  <c r="I747" i="6"/>
  <c r="J735" i="6"/>
  <c r="I735" i="6"/>
  <c r="J723" i="6"/>
  <c r="I723" i="6"/>
  <c r="J711" i="6"/>
  <c r="I711" i="6"/>
  <c r="J699" i="6"/>
  <c r="I699" i="6"/>
  <c r="J687" i="6"/>
  <c r="I687" i="6"/>
  <c r="J675" i="6"/>
  <c r="I675" i="6"/>
  <c r="J663" i="6"/>
  <c r="I663" i="6"/>
  <c r="J651" i="6"/>
  <c r="I651" i="6"/>
  <c r="J639" i="6"/>
  <c r="I639" i="6"/>
  <c r="I627" i="6"/>
  <c r="J627" i="6"/>
  <c r="J615" i="6"/>
  <c r="I615" i="6"/>
  <c r="J603" i="6"/>
  <c r="I603" i="6"/>
  <c r="J591" i="6"/>
  <c r="I591" i="6"/>
  <c r="J579" i="6"/>
  <c r="I579" i="6"/>
  <c r="J567" i="6"/>
  <c r="I567" i="6"/>
  <c r="J543" i="6"/>
  <c r="I543" i="6"/>
  <c r="J531" i="6"/>
  <c r="I531" i="6"/>
  <c r="J507" i="6"/>
  <c r="I507" i="6"/>
  <c r="J495" i="6"/>
  <c r="I495" i="6"/>
  <c r="J483" i="6"/>
  <c r="I483" i="6"/>
  <c r="J459" i="6"/>
  <c r="I459" i="6"/>
  <c r="J447" i="6"/>
  <c r="I447" i="6"/>
  <c r="J435" i="6"/>
  <c r="I435" i="6"/>
  <c r="J423" i="6"/>
  <c r="I423" i="6"/>
  <c r="J411" i="6"/>
  <c r="I411" i="6"/>
  <c r="J399" i="6"/>
  <c r="I399" i="6"/>
  <c r="J387" i="6"/>
  <c r="I387" i="6"/>
  <c r="J375" i="6"/>
  <c r="I375" i="6"/>
  <c r="J351" i="6"/>
  <c r="I351" i="6"/>
  <c r="J339" i="6"/>
  <c r="I339" i="6"/>
  <c r="J327" i="6"/>
  <c r="I327" i="6"/>
  <c r="J315" i="6"/>
  <c r="I315" i="6"/>
  <c r="J303" i="6"/>
  <c r="I303" i="6"/>
  <c r="J291" i="6"/>
  <c r="I291" i="6"/>
  <c r="J279" i="6"/>
  <c r="I279" i="6"/>
  <c r="J267" i="6"/>
  <c r="I267" i="6"/>
  <c r="J255" i="6"/>
  <c r="I255" i="6"/>
  <c r="J243" i="6"/>
  <c r="I243" i="6"/>
  <c r="J231" i="6"/>
  <c r="I231" i="6"/>
  <c r="J219" i="6"/>
  <c r="I219" i="6"/>
  <c r="J195" i="6"/>
  <c r="I195" i="6"/>
  <c r="J183" i="6"/>
  <c r="I183" i="6"/>
  <c r="J171" i="6"/>
  <c r="I171" i="6"/>
  <c r="J159" i="6"/>
  <c r="I159" i="6"/>
  <c r="J147" i="6"/>
  <c r="I147" i="6"/>
  <c r="J135" i="6"/>
  <c r="I135" i="6"/>
  <c r="J123" i="6"/>
  <c r="I123" i="6"/>
  <c r="J111" i="6"/>
  <c r="I111" i="6"/>
  <c r="J99" i="6"/>
  <c r="I99" i="6"/>
  <c r="J87" i="6"/>
  <c r="I87" i="6"/>
  <c r="J63" i="6"/>
  <c r="I63" i="6"/>
  <c r="J27" i="6"/>
  <c r="I27" i="6"/>
  <c r="J3" i="6"/>
  <c r="I3" i="6"/>
  <c r="I4995" i="6"/>
  <c r="I4818" i="6"/>
  <c r="I4453" i="6"/>
  <c r="I4321" i="6"/>
  <c r="I3942" i="6"/>
  <c r="I3809" i="6"/>
  <c r="I3040" i="6"/>
  <c r="I2967" i="6"/>
  <c r="I2729" i="6"/>
  <c r="I1264" i="6"/>
  <c r="I605" i="6"/>
  <c r="J3354" i="6"/>
  <c r="J4994" i="6"/>
  <c r="I4994" i="6"/>
  <c r="J4982" i="6"/>
  <c r="I4982" i="6"/>
  <c r="J4946" i="6"/>
  <c r="I4946" i="6"/>
  <c r="J4934" i="6"/>
  <c r="I4934" i="6"/>
  <c r="J4886" i="6"/>
  <c r="I4886" i="6"/>
  <c r="J4862" i="6"/>
  <c r="I4862" i="6"/>
  <c r="J4850" i="6"/>
  <c r="I4850" i="6"/>
  <c r="J4838" i="6"/>
  <c r="I4838" i="6"/>
  <c r="J4826" i="6"/>
  <c r="I4826" i="6"/>
  <c r="J4814" i="6"/>
  <c r="I4814" i="6"/>
  <c r="J4802" i="6"/>
  <c r="I4802" i="6"/>
  <c r="J4778" i="6"/>
  <c r="I4778" i="6"/>
  <c r="J4754" i="6"/>
  <c r="I4754" i="6"/>
  <c r="J4742" i="6"/>
  <c r="I4742" i="6"/>
  <c r="J4730" i="6"/>
  <c r="I4730" i="6"/>
  <c r="J4718" i="6"/>
  <c r="I4718" i="6"/>
  <c r="J4706" i="6"/>
  <c r="I4706" i="6"/>
  <c r="J4694" i="6"/>
  <c r="I4694" i="6"/>
  <c r="J4682" i="6"/>
  <c r="I4682" i="6"/>
  <c r="J4670" i="6"/>
  <c r="I4670" i="6"/>
  <c r="J4646" i="6"/>
  <c r="I4646" i="6"/>
  <c r="J4634" i="6"/>
  <c r="I4634" i="6"/>
  <c r="J4622" i="6"/>
  <c r="I4622" i="6"/>
  <c r="J4598" i="6"/>
  <c r="I4598" i="6"/>
  <c r="J4586" i="6"/>
  <c r="I4586" i="6"/>
  <c r="J4574" i="6"/>
  <c r="I4574" i="6"/>
  <c r="J4562" i="6"/>
  <c r="I4562" i="6"/>
  <c r="J4538" i="6"/>
  <c r="I4538" i="6"/>
  <c r="J4514" i="6"/>
  <c r="I4514" i="6"/>
  <c r="J4502" i="6"/>
  <c r="I4502" i="6"/>
  <c r="J4490" i="6"/>
  <c r="I4490" i="6"/>
  <c r="J4478" i="6"/>
  <c r="I4478" i="6"/>
  <c r="J4466" i="6"/>
  <c r="I4466" i="6"/>
  <c r="J4442" i="6"/>
  <c r="I4442" i="6"/>
  <c r="J4430" i="6"/>
  <c r="I4430" i="6"/>
  <c r="I4418" i="6"/>
  <c r="J4418" i="6"/>
  <c r="J4406" i="6"/>
  <c r="I4406" i="6"/>
  <c r="J4394" i="6"/>
  <c r="I4394" i="6"/>
  <c r="I4382" i="6"/>
  <c r="J4382" i="6"/>
  <c r="J4370" i="6"/>
  <c r="I4370" i="6"/>
  <c r="J4358" i="6"/>
  <c r="I4358" i="6"/>
  <c r="J4334" i="6"/>
  <c r="I4334" i="6"/>
  <c r="J4310" i="6"/>
  <c r="I4310" i="6"/>
  <c r="I4298" i="6"/>
  <c r="J4298" i="6"/>
  <c r="J4286" i="6"/>
  <c r="I4286" i="6"/>
  <c r="J4274" i="6"/>
  <c r="I4274" i="6"/>
  <c r="J4262" i="6"/>
  <c r="I4262" i="6"/>
  <c r="J4250" i="6"/>
  <c r="I4250" i="6"/>
  <c r="J4238" i="6"/>
  <c r="I4238" i="6"/>
  <c r="J4202" i="6"/>
  <c r="I4202" i="6"/>
  <c r="J4178" i="6"/>
  <c r="I4178" i="6"/>
  <c r="I4166" i="6"/>
  <c r="J4166" i="6"/>
  <c r="J4154" i="6"/>
  <c r="I4154" i="6"/>
  <c r="J4142" i="6"/>
  <c r="I4142" i="6"/>
  <c r="J4130" i="6"/>
  <c r="I4130" i="6"/>
  <c r="J4106" i="6"/>
  <c r="I4106" i="6"/>
  <c r="J4070" i="6"/>
  <c r="I4070" i="6"/>
  <c r="J4058" i="6"/>
  <c r="I4058" i="6"/>
  <c r="J4022" i="6"/>
  <c r="I4022" i="6"/>
  <c r="I4010" i="6"/>
  <c r="J4010" i="6"/>
  <c r="J3998" i="6"/>
  <c r="I3998" i="6"/>
  <c r="J3986" i="6"/>
  <c r="I3986" i="6"/>
  <c r="J3974" i="6"/>
  <c r="I3974" i="6"/>
  <c r="J3962" i="6"/>
  <c r="I3962" i="6"/>
  <c r="J3950" i="6"/>
  <c r="I3950" i="6"/>
  <c r="J3938" i="6"/>
  <c r="I3938" i="6"/>
  <c r="J3902" i="6"/>
  <c r="I3902" i="6"/>
  <c r="J3878" i="6"/>
  <c r="I3878" i="6"/>
  <c r="J3866" i="6"/>
  <c r="I3866" i="6"/>
  <c r="J3854" i="6"/>
  <c r="I3854" i="6"/>
  <c r="J3842" i="6"/>
  <c r="I3842" i="6"/>
  <c r="J3830" i="6"/>
  <c r="I3830" i="6"/>
  <c r="J3818" i="6"/>
  <c r="I3818" i="6"/>
  <c r="J3806" i="6"/>
  <c r="I3806" i="6"/>
  <c r="J3794" i="6"/>
  <c r="I3794" i="6"/>
  <c r="J3758" i="6"/>
  <c r="I3758" i="6"/>
  <c r="J3746" i="6"/>
  <c r="I3746" i="6"/>
  <c r="J3734" i="6"/>
  <c r="I3734" i="6"/>
  <c r="J3722" i="6"/>
  <c r="I3722" i="6"/>
  <c r="J3698" i="6"/>
  <c r="I3698" i="6"/>
  <c r="I3674" i="6"/>
  <c r="J3674" i="6"/>
  <c r="J3662" i="6"/>
  <c r="I3662" i="6"/>
  <c r="J3650" i="6"/>
  <c r="I3650" i="6"/>
  <c r="J3626" i="6"/>
  <c r="I3626" i="6"/>
  <c r="J3614" i="6"/>
  <c r="I3614" i="6"/>
  <c r="J3602" i="6"/>
  <c r="I3602" i="6"/>
  <c r="I3590" i="6"/>
  <c r="J3590" i="6"/>
  <c r="J3578" i="6"/>
  <c r="I3578" i="6"/>
  <c r="J3554" i="6"/>
  <c r="I3554" i="6"/>
  <c r="J3542" i="6"/>
  <c r="I3542" i="6"/>
  <c r="J3530" i="6"/>
  <c r="I3530" i="6"/>
  <c r="J3518" i="6"/>
  <c r="I3518" i="6"/>
  <c r="J3506" i="6"/>
  <c r="I3506" i="6"/>
  <c r="J3482" i="6"/>
  <c r="I3482" i="6"/>
  <c r="J3470" i="6"/>
  <c r="I3470" i="6"/>
  <c r="I3446" i="6"/>
  <c r="J3446" i="6"/>
  <c r="J3434" i="6"/>
  <c r="I3434" i="6"/>
  <c r="J3410" i="6"/>
  <c r="I3410" i="6"/>
  <c r="J3398" i="6"/>
  <c r="I3398" i="6"/>
  <c r="J3374" i="6"/>
  <c r="I3374" i="6"/>
  <c r="J3362" i="6"/>
  <c r="I3362" i="6"/>
  <c r="J3338" i="6"/>
  <c r="I3338" i="6"/>
  <c r="J3326" i="6"/>
  <c r="I3326" i="6"/>
  <c r="J3302" i="6"/>
  <c r="I3302" i="6"/>
  <c r="J3290" i="6"/>
  <c r="I3290" i="6"/>
  <c r="J3278" i="6"/>
  <c r="I3278" i="6"/>
  <c r="J3254" i="6"/>
  <c r="I3254" i="6"/>
  <c r="J3242" i="6"/>
  <c r="I3242" i="6"/>
  <c r="J3230" i="6"/>
  <c r="I3230" i="6"/>
  <c r="I3218" i="6"/>
  <c r="J3218" i="6"/>
  <c r="J3206" i="6"/>
  <c r="I3206" i="6"/>
  <c r="J3182" i="6"/>
  <c r="I3182" i="6"/>
  <c r="J3170" i="6"/>
  <c r="I3170" i="6"/>
  <c r="J3158" i="6"/>
  <c r="I3158" i="6"/>
  <c r="J3146" i="6"/>
  <c r="I3146" i="6"/>
  <c r="I3134" i="6"/>
  <c r="J3134" i="6"/>
  <c r="J3110" i="6"/>
  <c r="I3110" i="6"/>
  <c r="J3098" i="6"/>
  <c r="I3098" i="6"/>
  <c r="J3086" i="6"/>
  <c r="I3086" i="6"/>
  <c r="I3074" i="6"/>
  <c r="J3074" i="6"/>
  <c r="J3062" i="6"/>
  <c r="I3062" i="6"/>
  <c r="J3038" i="6"/>
  <c r="I3038" i="6"/>
  <c r="J3026" i="6"/>
  <c r="I3026" i="6"/>
  <c r="J3014" i="6"/>
  <c r="I3014" i="6"/>
  <c r="J3002" i="6"/>
  <c r="I3002" i="6"/>
  <c r="J2966" i="6"/>
  <c r="I2966" i="6"/>
  <c r="J2954" i="6"/>
  <c r="I2954" i="6"/>
  <c r="J2942" i="6"/>
  <c r="I2942" i="6"/>
  <c r="J2930" i="6"/>
  <c r="I2930" i="6"/>
  <c r="J2918" i="6"/>
  <c r="I2918" i="6"/>
  <c r="J2882" i="6"/>
  <c r="I2882" i="6"/>
  <c r="J2870" i="6"/>
  <c r="I2870" i="6"/>
  <c r="J2858" i="6"/>
  <c r="I2858" i="6"/>
  <c r="J2846" i="6"/>
  <c r="I2846" i="6"/>
  <c r="J2834" i="6"/>
  <c r="I2834" i="6"/>
  <c r="J2822" i="6"/>
  <c r="I2822" i="6"/>
  <c r="I2810" i="6"/>
  <c r="J2810" i="6"/>
  <c r="J2798" i="6"/>
  <c r="I2798" i="6"/>
  <c r="J2774" i="6"/>
  <c r="I2774" i="6"/>
  <c r="J2762" i="6"/>
  <c r="I2762" i="6"/>
  <c r="J2750" i="6"/>
  <c r="I2750" i="6"/>
  <c r="J2738" i="6"/>
  <c r="I2738" i="6"/>
  <c r="J2726" i="6"/>
  <c r="I2726" i="6"/>
  <c r="J2714" i="6"/>
  <c r="I2714" i="6"/>
  <c r="J2702" i="6"/>
  <c r="I2702" i="6"/>
  <c r="J2690" i="6"/>
  <c r="I2690" i="6"/>
  <c r="J2678" i="6"/>
  <c r="I2678" i="6"/>
  <c r="J2666" i="6"/>
  <c r="I2666" i="6"/>
  <c r="J2654" i="6"/>
  <c r="I2654" i="6"/>
  <c r="J2630" i="6"/>
  <c r="I2630" i="6"/>
  <c r="J2618" i="6"/>
  <c r="I2618" i="6"/>
  <c r="I2606" i="6"/>
  <c r="J2606" i="6"/>
  <c r="J2594" i="6"/>
  <c r="I2594" i="6"/>
  <c r="J2582" i="6"/>
  <c r="I2582" i="6"/>
  <c r="J2570" i="6"/>
  <c r="I2570" i="6"/>
  <c r="J2546" i="6"/>
  <c r="I2546" i="6"/>
  <c r="J2534" i="6"/>
  <c r="I2534" i="6"/>
  <c r="J2522" i="6"/>
  <c r="I2522" i="6"/>
  <c r="J2510" i="6"/>
  <c r="I2510" i="6"/>
  <c r="J2498" i="6"/>
  <c r="I2498" i="6"/>
  <c r="J2486" i="6"/>
  <c r="I2486" i="6"/>
  <c r="J2474" i="6"/>
  <c r="I2474" i="6"/>
  <c r="J2462" i="6"/>
  <c r="I2462" i="6"/>
  <c r="J2450" i="6"/>
  <c r="I2450" i="6"/>
  <c r="J2438" i="6"/>
  <c r="I2438" i="6"/>
  <c r="J2426" i="6"/>
  <c r="I2426" i="6"/>
  <c r="J2402" i="6"/>
  <c r="I2402" i="6"/>
  <c r="J2390" i="6"/>
  <c r="I2390" i="6"/>
  <c r="J2378" i="6"/>
  <c r="I2378" i="6"/>
  <c r="J2366" i="6"/>
  <c r="I2366" i="6"/>
  <c r="J2354" i="6"/>
  <c r="I2354" i="6"/>
  <c r="J2342" i="6"/>
  <c r="I2342" i="6"/>
  <c r="J2330" i="6"/>
  <c r="I2330" i="6"/>
  <c r="J2318" i="6"/>
  <c r="I2318" i="6"/>
  <c r="J2306" i="6"/>
  <c r="I2306" i="6"/>
  <c r="J2270" i="6"/>
  <c r="I2270" i="6"/>
  <c r="J2258" i="6"/>
  <c r="I2258" i="6"/>
  <c r="J2246" i="6"/>
  <c r="I2246" i="6"/>
  <c r="J2234" i="6"/>
  <c r="I2234" i="6"/>
  <c r="J2222" i="6"/>
  <c r="I2222" i="6"/>
  <c r="J2210" i="6"/>
  <c r="I2210" i="6"/>
  <c r="J2186" i="6"/>
  <c r="I2186" i="6"/>
  <c r="J2174" i="6"/>
  <c r="I2174" i="6"/>
  <c r="J2162" i="6"/>
  <c r="I2162" i="6"/>
  <c r="J2150" i="6"/>
  <c r="I2150" i="6"/>
  <c r="J2138" i="6"/>
  <c r="I2138" i="6"/>
  <c r="J2126" i="6"/>
  <c r="I2126" i="6"/>
  <c r="J2114" i="6"/>
  <c r="I2114" i="6"/>
  <c r="J2102" i="6"/>
  <c r="I2102" i="6"/>
  <c r="J2090" i="6"/>
  <c r="I2090" i="6"/>
  <c r="J2078" i="6"/>
  <c r="I2078" i="6"/>
  <c r="J2066" i="6"/>
  <c r="I2066" i="6"/>
  <c r="J2054" i="6"/>
  <c r="I2054" i="6"/>
  <c r="J2042" i="6"/>
  <c r="I2042" i="6"/>
  <c r="J2030" i="6"/>
  <c r="I2030" i="6"/>
  <c r="J2018" i="6"/>
  <c r="I2018" i="6"/>
  <c r="J2006" i="6"/>
  <c r="I2006" i="6"/>
  <c r="J1994" i="6"/>
  <c r="I1994" i="6"/>
  <c r="J1982" i="6"/>
  <c r="I1982" i="6"/>
  <c r="J1958" i="6"/>
  <c r="I1958" i="6"/>
  <c r="J1946" i="6"/>
  <c r="I1946" i="6"/>
  <c r="J1934" i="6"/>
  <c r="I1934" i="6"/>
  <c r="J1922" i="6"/>
  <c r="I1922" i="6"/>
  <c r="J1898" i="6"/>
  <c r="I1898" i="6"/>
  <c r="J1886" i="6"/>
  <c r="I1886" i="6"/>
  <c r="J1874" i="6"/>
  <c r="I1874" i="6"/>
  <c r="J1850" i="6"/>
  <c r="I1850" i="6"/>
  <c r="J1838" i="6"/>
  <c r="I1838" i="6"/>
  <c r="J1826" i="6"/>
  <c r="I1826" i="6"/>
  <c r="J1814" i="6"/>
  <c r="I1814" i="6"/>
  <c r="J1802" i="6"/>
  <c r="I1802" i="6"/>
  <c r="J1790" i="6"/>
  <c r="I1790" i="6"/>
  <c r="J1778" i="6"/>
  <c r="I1778" i="6"/>
  <c r="J1766" i="6"/>
  <c r="I1766" i="6"/>
  <c r="J1754" i="6"/>
  <c r="I1754" i="6"/>
  <c r="J1742" i="6"/>
  <c r="I1742" i="6"/>
  <c r="J1730" i="6"/>
  <c r="I1730" i="6"/>
  <c r="J1718" i="6"/>
  <c r="I1718" i="6"/>
  <c r="J1706" i="6"/>
  <c r="I1706" i="6"/>
  <c r="J1694" i="6"/>
  <c r="I1694" i="6"/>
  <c r="J1682" i="6"/>
  <c r="I1682" i="6"/>
  <c r="J1670" i="6"/>
  <c r="I1670" i="6"/>
  <c r="J1658" i="6"/>
  <c r="I1658" i="6"/>
  <c r="J1646" i="6"/>
  <c r="I1646" i="6"/>
  <c r="J1634" i="6"/>
  <c r="I1634" i="6"/>
  <c r="J1622" i="6"/>
  <c r="I1622" i="6"/>
  <c r="J1610" i="6"/>
  <c r="I1610" i="6"/>
  <c r="J1598" i="6"/>
  <c r="I1598" i="6"/>
  <c r="J1586" i="6"/>
  <c r="I1586" i="6"/>
  <c r="J1574" i="6"/>
  <c r="I1574" i="6"/>
  <c r="J1562" i="6"/>
  <c r="I1562" i="6"/>
  <c r="J1550" i="6"/>
  <c r="I1550" i="6"/>
  <c r="J1538" i="6"/>
  <c r="I1538" i="6"/>
  <c r="J1514" i="6"/>
  <c r="I1514" i="6"/>
  <c r="J1502" i="6"/>
  <c r="I1502" i="6"/>
  <c r="J1490" i="6"/>
  <c r="I1490" i="6"/>
  <c r="J1478" i="6"/>
  <c r="I1478" i="6"/>
  <c r="J1466" i="6"/>
  <c r="I1466" i="6"/>
  <c r="J1454" i="6"/>
  <c r="I1454" i="6"/>
  <c r="J1442" i="6"/>
  <c r="I1442" i="6"/>
  <c r="J1430" i="6"/>
  <c r="I1430" i="6"/>
  <c r="J1418" i="6"/>
  <c r="I1418" i="6"/>
  <c r="J1406" i="6"/>
  <c r="I1406" i="6"/>
  <c r="J1394" i="6"/>
  <c r="I1394" i="6"/>
  <c r="J1382" i="6"/>
  <c r="I1382" i="6"/>
  <c r="J1370" i="6"/>
  <c r="I1370" i="6"/>
  <c r="J1358" i="6"/>
  <c r="I1358" i="6"/>
  <c r="J1346" i="6"/>
  <c r="I1346" i="6"/>
  <c r="J1334" i="6"/>
  <c r="I1334" i="6"/>
  <c r="J1322" i="6"/>
  <c r="I1322" i="6"/>
  <c r="J1310" i="6"/>
  <c r="I1310" i="6"/>
  <c r="J1298" i="6"/>
  <c r="I1298" i="6"/>
  <c r="J1286" i="6"/>
  <c r="I1286" i="6"/>
  <c r="J1274" i="6"/>
  <c r="I1274" i="6"/>
  <c r="J1262" i="6"/>
  <c r="I1262" i="6"/>
  <c r="J1250" i="6"/>
  <c r="I1250" i="6"/>
  <c r="J1226" i="6"/>
  <c r="I1226" i="6"/>
  <c r="J1214" i="6"/>
  <c r="I1214" i="6"/>
  <c r="J1202" i="6"/>
  <c r="I1202" i="6"/>
  <c r="J1190" i="6"/>
  <c r="I1190" i="6"/>
  <c r="J1166" i="6"/>
  <c r="I1166" i="6"/>
  <c r="J1154" i="6"/>
  <c r="I1154" i="6"/>
  <c r="J1142" i="6"/>
  <c r="I1142" i="6"/>
  <c r="J1130" i="6"/>
  <c r="I1130" i="6"/>
  <c r="I1118" i="6"/>
  <c r="J1118" i="6"/>
  <c r="J1106" i="6"/>
  <c r="I1106" i="6"/>
  <c r="J1094" i="6"/>
  <c r="I1094" i="6"/>
  <c r="J1082" i="6"/>
  <c r="I1082" i="6"/>
  <c r="J1070" i="6"/>
  <c r="I1070" i="6"/>
  <c r="J1058" i="6"/>
  <c r="I1058" i="6"/>
  <c r="J1046" i="6"/>
  <c r="I1046" i="6"/>
  <c r="J1034" i="6"/>
  <c r="I1034" i="6"/>
  <c r="J1022" i="6"/>
  <c r="I1022" i="6"/>
  <c r="J1010" i="6"/>
  <c r="I1010" i="6"/>
  <c r="J986" i="6"/>
  <c r="I986" i="6"/>
  <c r="J974" i="6"/>
  <c r="I974" i="6"/>
  <c r="J962" i="6"/>
  <c r="I962" i="6"/>
  <c r="J950" i="6"/>
  <c r="I950" i="6"/>
  <c r="J938" i="6"/>
  <c r="I938" i="6"/>
  <c r="J914" i="6"/>
  <c r="I914" i="6"/>
  <c r="J902" i="6"/>
  <c r="I902" i="6"/>
  <c r="J890" i="6"/>
  <c r="I890" i="6"/>
  <c r="J878" i="6"/>
  <c r="I878" i="6"/>
  <c r="J866" i="6"/>
  <c r="I866" i="6"/>
  <c r="J854" i="6"/>
  <c r="I854" i="6"/>
  <c r="J842" i="6"/>
  <c r="I842" i="6"/>
  <c r="J830" i="6"/>
  <c r="I830" i="6"/>
  <c r="J818" i="6"/>
  <c r="I818" i="6"/>
  <c r="J806" i="6"/>
  <c r="I806" i="6"/>
  <c r="J794" i="6"/>
  <c r="I794" i="6"/>
  <c r="J770" i="6"/>
  <c r="I770" i="6"/>
  <c r="J758" i="6"/>
  <c r="I758" i="6"/>
  <c r="J734" i="6"/>
  <c r="I734" i="6"/>
  <c r="J722" i="6"/>
  <c r="I722" i="6"/>
  <c r="J710" i="6"/>
  <c r="I710" i="6"/>
  <c r="J698" i="6"/>
  <c r="I698" i="6"/>
  <c r="J686" i="6"/>
  <c r="I686" i="6"/>
  <c r="J674" i="6"/>
  <c r="I674" i="6"/>
  <c r="J662" i="6"/>
  <c r="I662" i="6"/>
  <c r="J650" i="6"/>
  <c r="I650" i="6"/>
  <c r="J638" i="6"/>
  <c r="I638" i="6"/>
  <c r="J626" i="6"/>
  <c r="I626" i="6"/>
  <c r="J614" i="6"/>
  <c r="I614" i="6"/>
  <c r="J602" i="6"/>
  <c r="I602" i="6"/>
  <c r="J590" i="6"/>
  <c r="I590" i="6"/>
  <c r="J578" i="6"/>
  <c r="I578" i="6"/>
  <c r="J566" i="6"/>
  <c r="I566" i="6"/>
  <c r="J542" i="6"/>
  <c r="I542" i="6"/>
  <c r="J530" i="6"/>
  <c r="I530" i="6"/>
  <c r="J518" i="6"/>
  <c r="I518" i="6"/>
  <c r="J506" i="6"/>
  <c r="I506" i="6"/>
  <c r="J494" i="6"/>
  <c r="I494" i="6"/>
  <c r="J470" i="6"/>
  <c r="I470" i="6"/>
  <c r="I458" i="6"/>
  <c r="J458" i="6"/>
  <c r="J446" i="6"/>
  <c r="I446" i="6"/>
  <c r="J434" i="6"/>
  <c r="I434" i="6"/>
  <c r="J422" i="6"/>
  <c r="I422" i="6"/>
  <c r="J410" i="6"/>
  <c r="I410" i="6"/>
  <c r="I398" i="6"/>
  <c r="J398" i="6"/>
  <c r="J386" i="6"/>
  <c r="I386" i="6"/>
  <c r="J374" i="6"/>
  <c r="I374" i="6"/>
  <c r="J362" i="6"/>
  <c r="I362" i="6"/>
  <c r="I350" i="6"/>
  <c r="J350" i="6"/>
  <c r="J338" i="6"/>
  <c r="I338" i="6"/>
  <c r="J326" i="6"/>
  <c r="I326" i="6"/>
  <c r="J314" i="6"/>
  <c r="I314" i="6"/>
  <c r="J302" i="6"/>
  <c r="I302" i="6"/>
  <c r="J290" i="6"/>
  <c r="I290" i="6"/>
  <c r="I278" i="6"/>
  <c r="J278" i="6"/>
  <c r="J266" i="6"/>
  <c r="I266" i="6"/>
  <c r="J254" i="6"/>
  <c r="I254" i="6"/>
  <c r="J242" i="6"/>
  <c r="I242" i="6"/>
  <c r="J230" i="6"/>
  <c r="I230" i="6"/>
  <c r="J218" i="6"/>
  <c r="I218" i="6"/>
  <c r="J206" i="6"/>
  <c r="I206" i="6"/>
  <c r="J194" i="6"/>
  <c r="I194" i="6"/>
  <c r="J182" i="6"/>
  <c r="I182" i="6"/>
  <c r="J158" i="6"/>
  <c r="I158" i="6"/>
  <c r="J146" i="6"/>
  <c r="I146" i="6"/>
  <c r="J134" i="6"/>
  <c r="I134" i="6"/>
  <c r="J122" i="6"/>
  <c r="I122" i="6"/>
  <c r="J110" i="6"/>
  <c r="I110" i="6"/>
  <c r="J86" i="6"/>
  <c r="I86" i="6"/>
  <c r="I74" i="6"/>
  <c r="J74" i="6"/>
  <c r="J62" i="6"/>
  <c r="I62" i="6"/>
  <c r="J50" i="6"/>
  <c r="I50" i="6"/>
  <c r="J38" i="6"/>
  <c r="I38" i="6"/>
  <c r="I26" i="6"/>
  <c r="J26" i="6"/>
  <c r="I14" i="6"/>
  <c r="J14" i="6"/>
  <c r="I4866" i="6"/>
  <c r="I4817" i="6"/>
  <c r="I4753" i="6"/>
  <c r="I4698" i="6"/>
  <c r="I4644" i="6"/>
  <c r="I4589" i="6"/>
  <c r="I4518" i="6"/>
  <c r="I4452" i="6"/>
  <c r="I4386" i="6"/>
  <c r="I4320" i="6"/>
  <c r="I4254" i="6"/>
  <c r="I4189" i="6"/>
  <c r="I4057" i="6"/>
  <c r="I3941" i="6"/>
  <c r="I3808" i="6"/>
  <c r="I3517" i="6"/>
  <c r="I3445" i="6"/>
  <c r="I3373" i="6"/>
  <c r="I3300" i="6"/>
  <c r="I2869" i="6"/>
  <c r="I2786" i="6"/>
  <c r="I2640" i="6"/>
  <c r="I2556" i="6"/>
  <c r="I2381" i="6"/>
  <c r="I2200" i="6"/>
  <c r="I2112" i="6"/>
  <c r="I1500" i="6"/>
  <c r="I1260" i="6"/>
  <c r="I782" i="6"/>
  <c r="I471" i="6"/>
  <c r="I97" i="6"/>
  <c r="J4969" i="6"/>
  <c r="J4549" i="6"/>
  <c r="J4332" i="6"/>
  <c r="J4060" i="6"/>
  <c r="J3348" i="6"/>
  <c r="J4926" i="6"/>
  <c r="I4926" i="6"/>
  <c r="J4842" i="6"/>
  <c r="I4842" i="6"/>
  <c r="J4758" i="6"/>
  <c r="I4758" i="6"/>
  <c r="J4650" i="6"/>
  <c r="I4650" i="6"/>
  <c r="J4422" i="6"/>
  <c r="I4422" i="6"/>
  <c r="J4314" i="6"/>
  <c r="I4314" i="6"/>
  <c r="J4218" i="6"/>
  <c r="I4218" i="6"/>
  <c r="I4134" i="6"/>
  <c r="J4134" i="6"/>
  <c r="J4050" i="6"/>
  <c r="I4050" i="6"/>
  <c r="J3786" i="6"/>
  <c r="I3786" i="6"/>
  <c r="J3726" i="6"/>
  <c r="I3726" i="6"/>
  <c r="J3666" i="6"/>
  <c r="I3666" i="6"/>
  <c r="J3582" i="6"/>
  <c r="I3582" i="6"/>
  <c r="J3498" i="6"/>
  <c r="I3498" i="6"/>
  <c r="J3414" i="6"/>
  <c r="I3414" i="6"/>
  <c r="J3330" i="6"/>
  <c r="I3330" i="6"/>
  <c r="J3270" i="6"/>
  <c r="I3270" i="6"/>
  <c r="J3210" i="6"/>
  <c r="I3210" i="6"/>
  <c r="J3174" i="6"/>
  <c r="I3174" i="6"/>
  <c r="J3138" i="6"/>
  <c r="I3138" i="6"/>
  <c r="J3078" i="6"/>
  <c r="I3078" i="6"/>
  <c r="J4973" i="6"/>
  <c r="I4973" i="6"/>
  <c r="J4601" i="6"/>
  <c r="I4601" i="6"/>
  <c r="J4505" i="6"/>
  <c r="I4505" i="6"/>
  <c r="J4397" i="6"/>
  <c r="I4397" i="6"/>
  <c r="J4037" i="6"/>
  <c r="I4037" i="6"/>
  <c r="J3953" i="6"/>
  <c r="I3953" i="6"/>
  <c r="J3737" i="6"/>
  <c r="I3737" i="6"/>
  <c r="J3629" i="6"/>
  <c r="I3629" i="6"/>
  <c r="J3533" i="6"/>
  <c r="I3533" i="6"/>
  <c r="J3437" i="6"/>
  <c r="I3437" i="6"/>
  <c r="J3365" i="6"/>
  <c r="I3365" i="6"/>
  <c r="J3257" i="6"/>
  <c r="I3257" i="6"/>
  <c r="J3149" i="6"/>
  <c r="I3149" i="6"/>
  <c r="J2945" i="6"/>
  <c r="I2945" i="6"/>
  <c r="J2849" i="6"/>
  <c r="I2849" i="6"/>
  <c r="J2753" i="6"/>
  <c r="I2753" i="6"/>
  <c r="J2657" i="6"/>
  <c r="I2657" i="6"/>
  <c r="J2549" i="6"/>
  <c r="I2549" i="6"/>
  <c r="J2441" i="6"/>
  <c r="I2441" i="6"/>
  <c r="J2237" i="6"/>
  <c r="I2237" i="6"/>
  <c r="J2129" i="6"/>
  <c r="I2129" i="6"/>
  <c r="J1949" i="6"/>
  <c r="I1949" i="6"/>
  <c r="J1853" i="6"/>
  <c r="I1853" i="6"/>
  <c r="J1769" i="6"/>
  <c r="I1769" i="6"/>
  <c r="J1673" i="6"/>
  <c r="I1673" i="6"/>
  <c r="I1601" i="6"/>
  <c r="J1601" i="6"/>
  <c r="J1481" i="6"/>
  <c r="I1481" i="6"/>
  <c r="J1421" i="6"/>
  <c r="I1421" i="6"/>
  <c r="J1337" i="6"/>
  <c r="I1337" i="6"/>
  <c r="J1229" i="6"/>
  <c r="I1229" i="6"/>
  <c r="J1133" i="6"/>
  <c r="I1133" i="6"/>
  <c r="J1049" i="6"/>
  <c r="I1049" i="6"/>
  <c r="J833" i="6"/>
  <c r="I833" i="6"/>
  <c r="J749" i="6"/>
  <c r="I749" i="6"/>
  <c r="J665" i="6"/>
  <c r="I665" i="6"/>
  <c r="J557" i="6"/>
  <c r="I557" i="6"/>
  <c r="J437" i="6"/>
  <c r="I437" i="6"/>
  <c r="J173" i="6"/>
  <c r="I173" i="6"/>
  <c r="J53" i="6"/>
  <c r="I53" i="6"/>
  <c r="I2645" i="6"/>
  <c r="J4960" i="6"/>
  <c r="I4960" i="6"/>
  <c r="J4816" i="6"/>
  <c r="I4816" i="6"/>
  <c r="J4612" i="6"/>
  <c r="I4612" i="6"/>
  <c r="J4516" i="6"/>
  <c r="I4516" i="6"/>
  <c r="J4444" i="6"/>
  <c r="I4444" i="6"/>
  <c r="J4168" i="6"/>
  <c r="I4168" i="6"/>
  <c r="J4024" i="6"/>
  <c r="I4024" i="6"/>
  <c r="J3952" i="6"/>
  <c r="I3952" i="6"/>
  <c r="I3880" i="6"/>
  <c r="J3880" i="6"/>
  <c r="J3760" i="6"/>
  <c r="I3760" i="6"/>
  <c r="J3448" i="6"/>
  <c r="I3448" i="6"/>
  <c r="J3316" i="6"/>
  <c r="I3316" i="6"/>
  <c r="J3244" i="6"/>
  <c r="I3244" i="6"/>
  <c r="J3136" i="6"/>
  <c r="I3136" i="6"/>
  <c r="J2752" i="6"/>
  <c r="I2752" i="6"/>
  <c r="J2656" i="6"/>
  <c r="I2656" i="6"/>
  <c r="J2572" i="6"/>
  <c r="I2572" i="6"/>
  <c r="J2464" i="6"/>
  <c r="I2464" i="6"/>
  <c r="J2368" i="6"/>
  <c r="I2368" i="6"/>
  <c r="J2296" i="6"/>
  <c r="I2296" i="6"/>
  <c r="J2212" i="6"/>
  <c r="I2212" i="6"/>
  <c r="J2116" i="6"/>
  <c r="I2116" i="6"/>
  <c r="J1996" i="6"/>
  <c r="I1996" i="6"/>
  <c r="J1852" i="6"/>
  <c r="I1852" i="6"/>
  <c r="J1756" i="6"/>
  <c r="I1756" i="6"/>
  <c r="J1612" i="6"/>
  <c r="I1612" i="6"/>
  <c r="J1396" i="6"/>
  <c r="I1396" i="6"/>
  <c r="J1300" i="6"/>
  <c r="I1300" i="6"/>
  <c r="J1228" i="6"/>
  <c r="I1228" i="6"/>
  <c r="J1120" i="6"/>
  <c r="I1120" i="6"/>
  <c r="J1000" i="6"/>
  <c r="I1000" i="6"/>
  <c r="J880" i="6"/>
  <c r="I880" i="6"/>
  <c r="J808" i="6"/>
  <c r="I808" i="6"/>
  <c r="J688" i="6"/>
  <c r="I688" i="6"/>
  <c r="J616" i="6"/>
  <c r="I616" i="6"/>
  <c r="J532" i="6"/>
  <c r="I532" i="6"/>
  <c r="J460" i="6"/>
  <c r="I460" i="6"/>
  <c r="J232" i="6"/>
  <c r="I232" i="6"/>
  <c r="J148" i="6"/>
  <c r="I148" i="6"/>
  <c r="J52" i="6"/>
  <c r="I52" i="6"/>
  <c r="J4947" i="6"/>
  <c r="I4947" i="6"/>
  <c r="I4839" i="6"/>
  <c r="J4839" i="6"/>
  <c r="J4767" i="6"/>
  <c r="I4767" i="6"/>
  <c r="J4623" i="6"/>
  <c r="I4623" i="6"/>
  <c r="I4515" i="6"/>
  <c r="J4515" i="6"/>
  <c r="J4287" i="6"/>
  <c r="I4287" i="6"/>
  <c r="J4191" i="6"/>
  <c r="I4191" i="6"/>
  <c r="J4023" i="6"/>
  <c r="I4023" i="6"/>
  <c r="I3951" i="6"/>
  <c r="J3951" i="6"/>
  <c r="I3879" i="6"/>
  <c r="J3879" i="6"/>
  <c r="J3759" i="6"/>
  <c r="I3759" i="6"/>
  <c r="J3615" i="6"/>
  <c r="I3615" i="6"/>
  <c r="J3519" i="6"/>
  <c r="I3519" i="6"/>
  <c r="J3435" i="6"/>
  <c r="I3435" i="6"/>
  <c r="J3351" i="6"/>
  <c r="I3351" i="6"/>
  <c r="J3027" i="6"/>
  <c r="I3027" i="6"/>
  <c r="J2787" i="6"/>
  <c r="I2787" i="6"/>
  <c r="J2691" i="6"/>
  <c r="I2691" i="6"/>
  <c r="J2607" i="6"/>
  <c r="I2607" i="6"/>
  <c r="J2523" i="6"/>
  <c r="I2523" i="6"/>
  <c r="J2367" i="6"/>
  <c r="I2367" i="6"/>
  <c r="J2247" i="6"/>
  <c r="I2247" i="6"/>
  <c r="J2151" i="6"/>
  <c r="I2151" i="6"/>
  <c r="J2091" i="6"/>
  <c r="I2091" i="6"/>
  <c r="J2031" i="6"/>
  <c r="I2031" i="6"/>
  <c r="J1911" i="6"/>
  <c r="I1911" i="6"/>
  <c r="J1827" i="6"/>
  <c r="I1827" i="6"/>
  <c r="J1731" i="6"/>
  <c r="I1731" i="6"/>
  <c r="I1599" i="6"/>
  <c r="J1599" i="6"/>
  <c r="J1503" i="6"/>
  <c r="I1503" i="6"/>
  <c r="J1431" i="6"/>
  <c r="I1431" i="6"/>
  <c r="I1311" i="6"/>
  <c r="J1311" i="6"/>
  <c r="J1191" i="6"/>
  <c r="I1191" i="6"/>
  <c r="J939" i="6"/>
  <c r="I939" i="6"/>
  <c r="J75" i="6"/>
  <c r="I75" i="6"/>
  <c r="J4981" i="6"/>
  <c r="I4981" i="6"/>
  <c r="J4921" i="6"/>
  <c r="I4921" i="6"/>
  <c r="J4873" i="6"/>
  <c r="I4873" i="6"/>
  <c r="J4741" i="6"/>
  <c r="I4741" i="6"/>
  <c r="J4621" i="6"/>
  <c r="I4621" i="6"/>
  <c r="J4573" i="6"/>
  <c r="I4573" i="6"/>
  <c r="J4501" i="6"/>
  <c r="I4501" i="6"/>
  <c r="I4297" i="6"/>
  <c r="J4297" i="6"/>
  <c r="J4153" i="6"/>
  <c r="I4153" i="6"/>
  <c r="J4093" i="6"/>
  <c r="I4093" i="6"/>
  <c r="J3949" i="6"/>
  <c r="I3949" i="6"/>
  <c r="J3793" i="6"/>
  <c r="I3793" i="6"/>
  <c r="J3733" i="6"/>
  <c r="I3733" i="6"/>
  <c r="J3697" i="6"/>
  <c r="I3697" i="6"/>
  <c r="J3541" i="6"/>
  <c r="I3541" i="6"/>
  <c r="J3457" i="6"/>
  <c r="I3457" i="6"/>
  <c r="J3397" i="6"/>
  <c r="I3397" i="6"/>
  <c r="J3253" i="6"/>
  <c r="I3253" i="6"/>
  <c r="J3217" i="6"/>
  <c r="I3217" i="6"/>
  <c r="J3157" i="6"/>
  <c r="I3157" i="6"/>
  <c r="J3085" i="6"/>
  <c r="I3085" i="6"/>
  <c r="J2953" i="6"/>
  <c r="I2953" i="6"/>
  <c r="J2737" i="6"/>
  <c r="I2737" i="6"/>
  <c r="J2653" i="6"/>
  <c r="I2653" i="6"/>
  <c r="J2581" i="6"/>
  <c r="I2581" i="6"/>
  <c r="J2509" i="6"/>
  <c r="I2509" i="6"/>
  <c r="J2437" i="6"/>
  <c r="I2437" i="6"/>
  <c r="J2353" i="6"/>
  <c r="I2353" i="6"/>
  <c r="J2281" i="6"/>
  <c r="I2281" i="6"/>
  <c r="J2185" i="6"/>
  <c r="I2185" i="6"/>
  <c r="J2041" i="6"/>
  <c r="I2041" i="6"/>
  <c r="J1873" i="6"/>
  <c r="I1873" i="6"/>
  <c r="J1801" i="6"/>
  <c r="I1801" i="6"/>
  <c r="J1741" i="6"/>
  <c r="I1741" i="6"/>
  <c r="J1669" i="6"/>
  <c r="I1669" i="6"/>
  <c r="J1609" i="6"/>
  <c r="I1609" i="6"/>
  <c r="J1561" i="6"/>
  <c r="I1561" i="6"/>
  <c r="J1465" i="6"/>
  <c r="I1465" i="6"/>
  <c r="J1405" i="6"/>
  <c r="I1405" i="6"/>
  <c r="J1345" i="6"/>
  <c r="I1345" i="6"/>
  <c r="J1285" i="6"/>
  <c r="I1285" i="6"/>
  <c r="I1213" i="6"/>
  <c r="J1213" i="6"/>
  <c r="J1009" i="6"/>
  <c r="I1009" i="6"/>
  <c r="J949" i="6"/>
  <c r="I949" i="6"/>
  <c r="J877" i="6"/>
  <c r="I877" i="6"/>
  <c r="J817" i="6"/>
  <c r="I817" i="6"/>
  <c r="J745" i="6"/>
  <c r="I745" i="6"/>
  <c r="J649" i="6"/>
  <c r="I649" i="6"/>
  <c r="J541" i="6"/>
  <c r="I541" i="6"/>
  <c r="J481" i="6"/>
  <c r="I481" i="6"/>
  <c r="J409" i="6"/>
  <c r="I409" i="6"/>
  <c r="J373" i="6"/>
  <c r="I373" i="6"/>
  <c r="J325" i="6"/>
  <c r="I325" i="6"/>
  <c r="J313" i="6"/>
  <c r="I313" i="6"/>
  <c r="J289" i="6"/>
  <c r="I289" i="6"/>
  <c r="J265" i="6"/>
  <c r="I265" i="6"/>
  <c r="J253" i="6"/>
  <c r="I253" i="6"/>
  <c r="J241" i="6"/>
  <c r="I241" i="6"/>
  <c r="J229" i="6"/>
  <c r="I229" i="6"/>
  <c r="J217" i="6"/>
  <c r="I217" i="6"/>
  <c r="J205" i="6"/>
  <c r="I205" i="6"/>
  <c r="J193" i="6"/>
  <c r="I193" i="6"/>
  <c r="J181" i="6"/>
  <c r="I181" i="6"/>
  <c r="J169" i="6"/>
  <c r="I169" i="6"/>
  <c r="J157" i="6"/>
  <c r="I157" i="6"/>
  <c r="J145" i="6"/>
  <c r="I145" i="6"/>
  <c r="J133" i="6"/>
  <c r="I133" i="6"/>
  <c r="J121" i="6"/>
  <c r="I121" i="6"/>
  <c r="J109" i="6"/>
  <c r="I109" i="6"/>
  <c r="J85" i="6"/>
  <c r="I85" i="6"/>
  <c r="J49" i="6"/>
  <c r="I49" i="6"/>
  <c r="J25" i="6"/>
  <c r="I25" i="6"/>
  <c r="J13" i="6"/>
  <c r="I13" i="6"/>
  <c r="I4924" i="6"/>
  <c r="I4864" i="6"/>
  <c r="I4815" i="6"/>
  <c r="I4752" i="6"/>
  <c r="I4697" i="6"/>
  <c r="I4633" i="6"/>
  <c r="I4517" i="6"/>
  <c r="I4385" i="6"/>
  <c r="I4253" i="6"/>
  <c r="I4188" i="6"/>
  <c r="I4122" i="6"/>
  <c r="I4056" i="6"/>
  <c r="I3990" i="6"/>
  <c r="I3924" i="6"/>
  <c r="I3856" i="6"/>
  <c r="I3785" i="6"/>
  <c r="I3444" i="6"/>
  <c r="I3372" i="6"/>
  <c r="I2941" i="6"/>
  <c r="I2868" i="6"/>
  <c r="I2785" i="6"/>
  <c r="I2285" i="6"/>
  <c r="I2198" i="6"/>
  <c r="I1620" i="6"/>
  <c r="I1381" i="6"/>
  <c r="I1238" i="6"/>
  <c r="I1084" i="6"/>
  <c r="I951" i="6"/>
  <c r="I768" i="6"/>
  <c r="J4749" i="6"/>
  <c r="J4324" i="6"/>
  <c r="J4034" i="6"/>
  <c r="J3696" i="6"/>
  <c r="J3279" i="6"/>
  <c r="J2575" i="6"/>
  <c r="J1359" i="6"/>
  <c r="J4974" i="6"/>
  <c r="I4974" i="6"/>
  <c r="J4914" i="6"/>
  <c r="I4914" i="6"/>
  <c r="I4782" i="6"/>
  <c r="J4782" i="6"/>
  <c r="J4674" i="6"/>
  <c r="I4674" i="6"/>
  <c r="J4614" i="6"/>
  <c r="I4614" i="6"/>
  <c r="J4578" i="6"/>
  <c r="I4578" i="6"/>
  <c r="J4530" i="6"/>
  <c r="I4530" i="6"/>
  <c r="J4338" i="6"/>
  <c r="I4338" i="6"/>
  <c r="J4290" i="6"/>
  <c r="I4290" i="6"/>
  <c r="J4242" i="6"/>
  <c r="I4242" i="6"/>
  <c r="J4194" i="6"/>
  <c r="I4194" i="6"/>
  <c r="J4098" i="6"/>
  <c r="I4098" i="6"/>
  <c r="J4038" i="6"/>
  <c r="I4038" i="6"/>
  <c r="J4014" i="6"/>
  <c r="I4014" i="6"/>
  <c r="J3966" i="6"/>
  <c r="I3966" i="6"/>
  <c r="J3918" i="6"/>
  <c r="I3918" i="6"/>
  <c r="J3894" i="6"/>
  <c r="I3894" i="6"/>
  <c r="J3858" i="6"/>
  <c r="I3858" i="6"/>
  <c r="J3774" i="6"/>
  <c r="I3774" i="6"/>
  <c r="J3714" i="6"/>
  <c r="I3714" i="6"/>
  <c r="J3690" i="6"/>
  <c r="I3690" i="6"/>
  <c r="I3642" i="6"/>
  <c r="J3642" i="6"/>
  <c r="J3606" i="6"/>
  <c r="I3606" i="6"/>
  <c r="J3558" i="6"/>
  <c r="I3558" i="6"/>
  <c r="J3486" i="6"/>
  <c r="I3486" i="6"/>
  <c r="J3450" i="6"/>
  <c r="I3450" i="6"/>
  <c r="J3402" i="6"/>
  <c r="I3402" i="6"/>
  <c r="J3366" i="6"/>
  <c r="I3366" i="6"/>
  <c r="J3318" i="6"/>
  <c r="I3318" i="6"/>
  <c r="J3258" i="6"/>
  <c r="I3258" i="6"/>
  <c r="J3150" i="6"/>
  <c r="I3150" i="6"/>
  <c r="J2814" i="6"/>
  <c r="I2814" i="6"/>
  <c r="I4950" i="6"/>
  <c r="J4985" i="6"/>
  <c r="I4985" i="6"/>
  <c r="J4949" i="6"/>
  <c r="I4949" i="6"/>
  <c r="J4889" i="6"/>
  <c r="I4889" i="6"/>
  <c r="J4841" i="6"/>
  <c r="I4841" i="6"/>
  <c r="I4769" i="6"/>
  <c r="J4769" i="6"/>
  <c r="J4721" i="6"/>
  <c r="I4721" i="6"/>
  <c r="J4673" i="6"/>
  <c r="I4673" i="6"/>
  <c r="I4625" i="6"/>
  <c r="J4625" i="6"/>
  <c r="J4481" i="6"/>
  <c r="I4481" i="6"/>
  <c r="J4433" i="6"/>
  <c r="I4433" i="6"/>
  <c r="J4325" i="6"/>
  <c r="I4325" i="6"/>
  <c r="J4265" i="6"/>
  <c r="I4265" i="6"/>
  <c r="J4217" i="6"/>
  <c r="I4217" i="6"/>
  <c r="J4169" i="6"/>
  <c r="I4169" i="6"/>
  <c r="J4109" i="6"/>
  <c r="I4109" i="6"/>
  <c r="J4073" i="6"/>
  <c r="I4073" i="6"/>
  <c r="J4025" i="6"/>
  <c r="I4025" i="6"/>
  <c r="J3977" i="6"/>
  <c r="I3977" i="6"/>
  <c r="J3869" i="6"/>
  <c r="I3869" i="6"/>
  <c r="J3797" i="6"/>
  <c r="I3797" i="6"/>
  <c r="I3773" i="6"/>
  <c r="J3773" i="6"/>
  <c r="J3701" i="6"/>
  <c r="I3701" i="6"/>
  <c r="I3593" i="6"/>
  <c r="J3593" i="6"/>
  <c r="J3545" i="6"/>
  <c r="I3545" i="6"/>
  <c r="J3329" i="6"/>
  <c r="I3329" i="6"/>
  <c r="J3293" i="6"/>
  <c r="I3293" i="6"/>
  <c r="J3221" i="6"/>
  <c r="I3221" i="6"/>
  <c r="J3185" i="6"/>
  <c r="I3185" i="6"/>
  <c r="J3137" i="6"/>
  <c r="I3137" i="6"/>
  <c r="J3065" i="6"/>
  <c r="I3065" i="6"/>
  <c r="J3017" i="6"/>
  <c r="I3017" i="6"/>
  <c r="J2981" i="6"/>
  <c r="I2981" i="6"/>
  <c r="J2933" i="6"/>
  <c r="I2933" i="6"/>
  <c r="J2885" i="6"/>
  <c r="I2885" i="6"/>
  <c r="I2837" i="6"/>
  <c r="J2837" i="6"/>
  <c r="J2777" i="6"/>
  <c r="I2777" i="6"/>
  <c r="J2741" i="6"/>
  <c r="I2741" i="6"/>
  <c r="J2681" i="6"/>
  <c r="I2681" i="6"/>
  <c r="J2633" i="6"/>
  <c r="I2633" i="6"/>
  <c r="J2573" i="6"/>
  <c r="I2573" i="6"/>
  <c r="J2453" i="6"/>
  <c r="I2453" i="6"/>
  <c r="J2405" i="6"/>
  <c r="I2405" i="6"/>
  <c r="J2357" i="6"/>
  <c r="I2357" i="6"/>
  <c r="J2309" i="6"/>
  <c r="I2309" i="6"/>
  <c r="J2273" i="6"/>
  <c r="I2273" i="6"/>
  <c r="J2225" i="6"/>
  <c r="I2225" i="6"/>
  <c r="J2189" i="6"/>
  <c r="I2189" i="6"/>
  <c r="J2141" i="6"/>
  <c r="I2141" i="6"/>
  <c r="J2093" i="6"/>
  <c r="I2093" i="6"/>
  <c r="J2045" i="6"/>
  <c r="I2045" i="6"/>
  <c r="J1997" i="6"/>
  <c r="I1997" i="6"/>
  <c r="J1961" i="6"/>
  <c r="I1961" i="6"/>
  <c r="J1913" i="6"/>
  <c r="I1913" i="6"/>
  <c r="J1865" i="6"/>
  <c r="I1865" i="6"/>
  <c r="J1817" i="6"/>
  <c r="I1817" i="6"/>
  <c r="J1757" i="6"/>
  <c r="I1757" i="6"/>
  <c r="J1709" i="6"/>
  <c r="I1709" i="6"/>
  <c r="J1649" i="6"/>
  <c r="I1649" i="6"/>
  <c r="J1613" i="6"/>
  <c r="I1613" i="6"/>
  <c r="J1565" i="6"/>
  <c r="I1565" i="6"/>
  <c r="J1529" i="6"/>
  <c r="I1529" i="6"/>
  <c r="J1457" i="6"/>
  <c r="I1457" i="6"/>
  <c r="J1433" i="6"/>
  <c r="I1433" i="6"/>
  <c r="J1361" i="6"/>
  <c r="I1361" i="6"/>
  <c r="J1325" i="6"/>
  <c r="I1325" i="6"/>
  <c r="J1265" i="6"/>
  <c r="I1265" i="6"/>
  <c r="J1253" i="6"/>
  <c r="I1253" i="6"/>
  <c r="J1205" i="6"/>
  <c r="I1205" i="6"/>
  <c r="J1157" i="6"/>
  <c r="I1157" i="6"/>
  <c r="J1109" i="6"/>
  <c r="I1109" i="6"/>
  <c r="J1061" i="6"/>
  <c r="I1061" i="6"/>
  <c r="J1001" i="6"/>
  <c r="I1001" i="6"/>
  <c r="J965" i="6"/>
  <c r="I965" i="6"/>
  <c r="J893" i="6"/>
  <c r="I893" i="6"/>
  <c r="J845" i="6"/>
  <c r="I845" i="6"/>
  <c r="J809" i="6"/>
  <c r="I809" i="6"/>
  <c r="J773" i="6"/>
  <c r="I773" i="6"/>
  <c r="J737" i="6"/>
  <c r="I737" i="6"/>
  <c r="J689" i="6"/>
  <c r="I689" i="6"/>
  <c r="J617" i="6"/>
  <c r="I617" i="6"/>
  <c r="J509" i="6"/>
  <c r="I509" i="6"/>
  <c r="J461" i="6"/>
  <c r="I461" i="6"/>
  <c r="J413" i="6"/>
  <c r="I413" i="6"/>
  <c r="J365" i="6"/>
  <c r="I365" i="6"/>
  <c r="J317" i="6"/>
  <c r="I317" i="6"/>
  <c r="J269" i="6"/>
  <c r="I269" i="6"/>
  <c r="I209" i="6"/>
  <c r="J209" i="6"/>
  <c r="J149" i="6"/>
  <c r="I149" i="6"/>
  <c r="I77" i="6"/>
  <c r="J77" i="6"/>
  <c r="I3954" i="6"/>
  <c r="J4972" i="6"/>
  <c r="I4972" i="6"/>
  <c r="I4936" i="6"/>
  <c r="J4936" i="6"/>
  <c r="J4888" i="6"/>
  <c r="I4888" i="6"/>
  <c r="J4852" i="6"/>
  <c r="I4852" i="6"/>
  <c r="J4756" i="6"/>
  <c r="I4756" i="6"/>
  <c r="J4720" i="6"/>
  <c r="I4720" i="6"/>
  <c r="J4708" i="6"/>
  <c r="I4708" i="6"/>
  <c r="J4600" i="6"/>
  <c r="I4600" i="6"/>
  <c r="J4504" i="6"/>
  <c r="I4504" i="6"/>
  <c r="J4420" i="6"/>
  <c r="I4420" i="6"/>
  <c r="J4264" i="6"/>
  <c r="I4264" i="6"/>
  <c r="J4216" i="6"/>
  <c r="I4216" i="6"/>
  <c r="J4180" i="6"/>
  <c r="I4180" i="6"/>
  <c r="J4144" i="6"/>
  <c r="I4144" i="6"/>
  <c r="J4072" i="6"/>
  <c r="I4072" i="6"/>
  <c r="J4036" i="6"/>
  <c r="I4036" i="6"/>
  <c r="J4000" i="6"/>
  <c r="I4000" i="6"/>
  <c r="J3964" i="6"/>
  <c r="I3964" i="6"/>
  <c r="J3928" i="6"/>
  <c r="I3928" i="6"/>
  <c r="J3892" i="6"/>
  <c r="I3892" i="6"/>
  <c r="J3844" i="6"/>
  <c r="I3844" i="6"/>
  <c r="J3796" i="6"/>
  <c r="I3796" i="6"/>
  <c r="J3772" i="6"/>
  <c r="I3772" i="6"/>
  <c r="J3724" i="6"/>
  <c r="I3724" i="6"/>
  <c r="I3676" i="6"/>
  <c r="J3676" i="6"/>
  <c r="J3592" i="6"/>
  <c r="I3592" i="6"/>
  <c r="J3460" i="6"/>
  <c r="I3460" i="6"/>
  <c r="J3400" i="6"/>
  <c r="I3400" i="6"/>
  <c r="J3364" i="6"/>
  <c r="I3364" i="6"/>
  <c r="J3304" i="6"/>
  <c r="I3304" i="6"/>
  <c r="J3256" i="6"/>
  <c r="I3256" i="6"/>
  <c r="J3220" i="6"/>
  <c r="I3220" i="6"/>
  <c r="J3160" i="6"/>
  <c r="I3160" i="6"/>
  <c r="J3112" i="6"/>
  <c r="I3112" i="6"/>
  <c r="J3028" i="6"/>
  <c r="I3028" i="6"/>
  <c r="J2992" i="6"/>
  <c r="I2992" i="6"/>
  <c r="J2944" i="6"/>
  <c r="I2944" i="6"/>
  <c r="J2920" i="6"/>
  <c r="I2920" i="6"/>
  <c r="J2884" i="6"/>
  <c r="I2884" i="6"/>
  <c r="J2848" i="6"/>
  <c r="I2848" i="6"/>
  <c r="J2812" i="6"/>
  <c r="I2812" i="6"/>
  <c r="J2788" i="6"/>
  <c r="I2788" i="6"/>
  <c r="J2776" i="6"/>
  <c r="I2776" i="6"/>
  <c r="J2728" i="6"/>
  <c r="I2728" i="6"/>
  <c r="J2704" i="6"/>
  <c r="I2704" i="6"/>
  <c r="J2668" i="6"/>
  <c r="I2668" i="6"/>
  <c r="J2620" i="6"/>
  <c r="I2620" i="6"/>
  <c r="J2500" i="6"/>
  <c r="I2500" i="6"/>
  <c r="J2452" i="6"/>
  <c r="I2452" i="6"/>
  <c r="J2380" i="6"/>
  <c r="I2380" i="6"/>
  <c r="J2260" i="6"/>
  <c r="I2260" i="6"/>
  <c r="J2152" i="6"/>
  <c r="I2152" i="6"/>
  <c r="J2104" i="6"/>
  <c r="I2104" i="6"/>
  <c r="J2068" i="6"/>
  <c r="I2068" i="6"/>
  <c r="J2044" i="6"/>
  <c r="I2044" i="6"/>
  <c r="J2032" i="6"/>
  <c r="I2032" i="6"/>
  <c r="J1972" i="6"/>
  <c r="I1972" i="6"/>
  <c r="J1900" i="6"/>
  <c r="I1900" i="6"/>
  <c r="J1840" i="6"/>
  <c r="I1840" i="6"/>
  <c r="J1780" i="6"/>
  <c r="I1780" i="6"/>
  <c r="J1768" i="6"/>
  <c r="I1768" i="6"/>
  <c r="J1732" i="6"/>
  <c r="I1732" i="6"/>
  <c r="J1696" i="6"/>
  <c r="I1696" i="6"/>
  <c r="J1636" i="6"/>
  <c r="I1636" i="6"/>
  <c r="J1588" i="6"/>
  <c r="I1588" i="6"/>
  <c r="J1540" i="6"/>
  <c r="I1540" i="6"/>
  <c r="J1492" i="6"/>
  <c r="I1492" i="6"/>
  <c r="J1468" i="6"/>
  <c r="I1468" i="6"/>
  <c r="J1408" i="6"/>
  <c r="I1408" i="6"/>
  <c r="J1372" i="6"/>
  <c r="I1372" i="6"/>
  <c r="J1312" i="6"/>
  <c r="I1312" i="6"/>
  <c r="J1288" i="6"/>
  <c r="I1288" i="6"/>
  <c r="J1216" i="6"/>
  <c r="I1216" i="6"/>
  <c r="J1192" i="6"/>
  <c r="I1192" i="6"/>
  <c r="J1156" i="6"/>
  <c r="I1156" i="6"/>
  <c r="J1108" i="6"/>
  <c r="I1108" i="6"/>
  <c r="J1048" i="6"/>
  <c r="I1048" i="6"/>
  <c r="J1012" i="6"/>
  <c r="I1012" i="6"/>
  <c r="J964" i="6"/>
  <c r="I964" i="6"/>
  <c r="J916" i="6"/>
  <c r="I916" i="6"/>
  <c r="J868" i="6"/>
  <c r="I868" i="6"/>
  <c r="J820" i="6"/>
  <c r="I820" i="6"/>
  <c r="J748" i="6"/>
  <c r="I748" i="6"/>
  <c r="J712" i="6"/>
  <c r="I712" i="6"/>
  <c r="J652" i="6"/>
  <c r="I652" i="6"/>
  <c r="J604" i="6"/>
  <c r="I604" i="6"/>
  <c r="J568" i="6"/>
  <c r="I568" i="6"/>
  <c r="J520" i="6"/>
  <c r="I520" i="6"/>
  <c r="J496" i="6"/>
  <c r="I496" i="6"/>
  <c r="J472" i="6"/>
  <c r="I472" i="6"/>
  <c r="J436" i="6"/>
  <c r="I436" i="6"/>
  <c r="J400" i="6"/>
  <c r="I400" i="6"/>
  <c r="J352" i="6"/>
  <c r="I352" i="6"/>
  <c r="J316" i="6"/>
  <c r="I316" i="6"/>
  <c r="J244" i="6"/>
  <c r="I244" i="6"/>
  <c r="J196" i="6"/>
  <c r="I196" i="6"/>
  <c r="J136" i="6"/>
  <c r="I136" i="6"/>
  <c r="J100" i="6"/>
  <c r="I100" i="6"/>
  <c r="J28" i="6"/>
  <c r="I28" i="6"/>
  <c r="I4997" i="6"/>
  <c r="I4458" i="6"/>
  <c r="I4013" i="6"/>
  <c r="I2056" i="6"/>
  <c r="J4887" i="6"/>
  <c r="I4887" i="6"/>
  <c r="J4827" i="6"/>
  <c r="I4827" i="6"/>
  <c r="J4779" i="6"/>
  <c r="I4779" i="6"/>
  <c r="I4719" i="6"/>
  <c r="J4719" i="6"/>
  <c r="J4683" i="6"/>
  <c r="I4683" i="6"/>
  <c r="J4635" i="6"/>
  <c r="I4635" i="6"/>
  <c r="I4599" i="6"/>
  <c r="J4599" i="6"/>
  <c r="J4575" i="6"/>
  <c r="I4575" i="6"/>
  <c r="J4539" i="6"/>
  <c r="I4539" i="6"/>
  <c r="J4503" i="6"/>
  <c r="I4503" i="6"/>
  <c r="J4467" i="6"/>
  <c r="I4467" i="6"/>
  <c r="J4407" i="6"/>
  <c r="I4407" i="6"/>
  <c r="J4335" i="6"/>
  <c r="I4335" i="6"/>
  <c r="J4311" i="6"/>
  <c r="I4311" i="6"/>
  <c r="J4275" i="6"/>
  <c r="I4275" i="6"/>
  <c r="J4179" i="6"/>
  <c r="I4179" i="6"/>
  <c r="J4131" i="6"/>
  <c r="I4131" i="6"/>
  <c r="J4071" i="6"/>
  <c r="I4071" i="6"/>
  <c r="J3963" i="6"/>
  <c r="I3963" i="6"/>
  <c r="J3927" i="6"/>
  <c r="I3927" i="6"/>
  <c r="J3891" i="6"/>
  <c r="I3891" i="6"/>
  <c r="J3855" i="6"/>
  <c r="I3855" i="6"/>
  <c r="J3795" i="6"/>
  <c r="I3795" i="6"/>
  <c r="I3747" i="6"/>
  <c r="J3747" i="6"/>
  <c r="J3723" i="6"/>
  <c r="I3723" i="6"/>
  <c r="J3699" i="6"/>
  <c r="I3699" i="6"/>
  <c r="J3675" i="6"/>
  <c r="I3675" i="6"/>
  <c r="J3639" i="6"/>
  <c r="I3639" i="6"/>
  <c r="J3591" i="6"/>
  <c r="I3591" i="6"/>
  <c r="J3543" i="6"/>
  <c r="I3543" i="6"/>
  <c r="J3483" i="6"/>
  <c r="I3483" i="6"/>
  <c r="I3447" i="6"/>
  <c r="J3447" i="6"/>
  <c r="J3411" i="6"/>
  <c r="I3411" i="6"/>
  <c r="J3375" i="6"/>
  <c r="I3375" i="6"/>
  <c r="J3327" i="6"/>
  <c r="I3327" i="6"/>
  <c r="J3303" i="6"/>
  <c r="I3303" i="6"/>
  <c r="J3231" i="6"/>
  <c r="I3231" i="6"/>
  <c r="J3171" i="6"/>
  <c r="I3171" i="6"/>
  <c r="J3147" i="6"/>
  <c r="I3147" i="6"/>
  <c r="J3099" i="6"/>
  <c r="I3099" i="6"/>
  <c r="J3063" i="6"/>
  <c r="I3063" i="6"/>
  <c r="J3039" i="6"/>
  <c r="I3039" i="6"/>
  <c r="J2943" i="6"/>
  <c r="I2943" i="6"/>
  <c r="J2907" i="6"/>
  <c r="I2907" i="6"/>
  <c r="J2859" i="6"/>
  <c r="I2859" i="6"/>
  <c r="J2823" i="6"/>
  <c r="I2823" i="6"/>
  <c r="J2775" i="6"/>
  <c r="I2775" i="6"/>
  <c r="J2727" i="6"/>
  <c r="I2727" i="6"/>
  <c r="I2679" i="6"/>
  <c r="J2679" i="6"/>
  <c r="J2631" i="6"/>
  <c r="I2631" i="6"/>
  <c r="I2559" i="6"/>
  <c r="J2559" i="6"/>
  <c r="J2535" i="6"/>
  <c r="I2535" i="6"/>
  <c r="J2487" i="6"/>
  <c r="I2487" i="6"/>
  <c r="J2439" i="6"/>
  <c r="I2439" i="6"/>
  <c r="J2403" i="6"/>
  <c r="I2403" i="6"/>
  <c r="J2379" i="6"/>
  <c r="I2379" i="6"/>
  <c r="J2343" i="6"/>
  <c r="I2343" i="6"/>
  <c r="J2319" i="6"/>
  <c r="I2319" i="6"/>
  <c r="J2295" i="6"/>
  <c r="I2295" i="6"/>
  <c r="J2259" i="6"/>
  <c r="I2259" i="6"/>
  <c r="J2211" i="6"/>
  <c r="I2211" i="6"/>
  <c r="J2163" i="6"/>
  <c r="I2163" i="6"/>
  <c r="J2115" i="6"/>
  <c r="I2115" i="6"/>
  <c r="J2067" i="6"/>
  <c r="I2067" i="6"/>
  <c r="J2043" i="6"/>
  <c r="I2043" i="6"/>
  <c r="J1995" i="6"/>
  <c r="I1995" i="6"/>
  <c r="J1971" i="6"/>
  <c r="I1971" i="6"/>
  <c r="J1947" i="6"/>
  <c r="I1947" i="6"/>
  <c r="J1923" i="6"/>
  <c r="I1923" i="6"/>
  <c r="J1887" i="6"/>
  <c r="I1887" i="6"/>
  <c r="J1851" i="6"/>
  <c r="I1851" i="6"/>
  <c r="I1803" i="6"/>
  <c r="J1803" i="6"/>
  <c r="J1743" i="6"/>
  <c r="I1743" i="6"/>
  <c r="J1707" i="6"/>
  <c r="I1707" i="6"/>
  <c r="J1683" i="6"/>
  <c r="I1683" i="6"/>
  <c r="J1647" i="6"/>
  <c r="I1647" i="6"/>
  <c r="J1563" i="6"/>
  <c r="I1563" i="6"/>
  <c r="J1539" i="6"/>
  <c r="I1539" i="6"/>
  <c r="J1515" i="6"/>
  <c r="I1515" i="6"/>
  <c r="J1467" i="6"/>
  <c r="I1467" i="6"/>
  <c r="I1443" i="6"/>
  <c r="J1443" i="6"/>
  <c r="J1383" i="6"/>
  <c r="I1383" i="6"/>
  <c r="J1347" i="6"/>
  <c r="I1347" i="6"/>
  <c r="J1299" i="6"/>
  <c r="I1299" i="6"/>
  <c r="I1263" i="6"/>
  <c r="J1263" i="6"/>
  <c r="J1215" i="6"/>
  <c r="I1215" i="6"/>
  <c r="J1179" i="6"/>
  <c r="I1179" i="6"/>
  <c r="J1143" i="6"/>
  <c r="I1143" i="6"/>
  <c r="J1107" i="6"/>
  <c r="I1107" i="6"/>
  <c r="J1083" i="6"/>
  <c r="I1083" i="6"/>
  <c r="J1059" i="6"/>
  <c r="I1059" i="6"/>
  <c r="J987" i="6"/>
  <c r="I987" i="6"/>
  <c r="J903" i="6"/>
  <c r="I903" i="6"/>
  <c r="J867" i="6"/>
  <c r="I867" i="6"/>
  <c r="J795" i="6"/>
  <c r="I795" i="6"/>
  <c r="J519" i="6"/>
  <c r="I519" i="6"/>
  <c r="J4993" i="6"/>
  <c r="I4993" i="6"/>
  <c r="J4957" i="6"/>
  <c r="I4957" i="6"/>
  <c r="I4861" i="6"/>
  <c r="J4861" i="6"/>
  <c r="I4837" i="6"/>
  <c r="J4837" i="6"/>
  <c r="J4813" i="6"/>
  <c r="I4813" i="6"/>
  <c r="J4729" i="6"/>
  <c r="I4729" i="6"/>
  <c r="J4693" i="6"/>
  <c r="I4693" i="6"/>
  <c r="J4645" i="6"/>
  <c r="I4645" i="6"/>
  <c r="J4609" i="6"/>
  <c r="I4609" i="6"/>
  <c r="J4561" i="6"/>
  <c r="I4561" i="6"/>
  <c r="J4513" i="6"/>
  <c r="I4513" i="6"/>
  <c r="J4441" i="6"/>
  <c r="I4441" i="6"/>
  <c r="J4405" i="6"/>
  <c r="I4405" i="6"/>
  <c r="J4369" i="6"/>
  <c r="I4369" i="6"/>
  <c r="J4345" i="6"/>
  <c r="I4345" i="6"/>
  <c r="J4309" i="6"/>
  <c r="I4309" i="6"/>
  <c r="J4273" i="6"/>
  <c r="I4273" i="6"/>
  <c r="J4249" i="6"/>
  <c r="I4249" i="6"/>
  <c r="J4201" i="6"/>
  <c r="I4201" i="6"/>
  <c r="J4165" i="6"/>
  <c r="I4165" i="6"/>
  <c r="I4129" i="6"/>
  <c r="J4129" i="6"/>
  <c r="J4117" i="6"/>
  <c r="I4117" i="6"/>
  <c r="J4069" i="6"/>
  <c r="I4069" i="6"/>
  <c r="J4009" i="6"/>
  <c r="I4009" i="6"/>
  <c r="J3985" i="6"/>
  <c r="I3985" i="6"/>
  <c r="J3937" i="6"/>
  <c r="I3937" i="6"/>
  <c r="I3853" i="6"/>
  <c r="J3853" i="6"/>
  <c r="J3817" i="6"/>
  <c r="I3817" i="6"/>
  <c r="J3745" i="6"/>
  <c r="I3745" i="6"/>
  <c r="J3709" i="6"/>
  <c r="I3709" i="6"/>
  <c r="J3673" i="6"/>
  <c r="I3673" i="6"/>
  <c r="I3637" i="6"/>
  <c r="J3637" i="6"/>
  <c r="J3577" i="6"/>
  <c r="I3577" i="6"/>
  <c r="J3553" i="6"/>
  <c r="I3553" i="6"/>
  <c r="I3505" i="6"/>
  <c r="J3505" i="6"/>
  <c r="J3481" i="6"/>
  <c r="I3481" i="6"/>
  <c r="J3433" i="6"/>
  <c r="I3433" i="6"/>
  <c r="J3361" i="6"/>
  <c r="I3361" i="6"/>
  <c r="J3325" i="6"/>
  <c r="I3325" i="6"/>
  <c r="J3301" i="6"/>
  <c r="I3301" i="6"/>
  <c r="J3277" i="6"/>
  <c r="I3277" i="6"/>
  <c r="J3193" i="6"/>
  <c r="I3193" i="6"/>
  <c r="J3169" i="6"/>
  <c r="I3169" i="6"/>
  <c r="J3133" i="6"/>
  <c r="I3133" i="6"/>
  <c r="J3109" i="6"/>
  <c r="I3109" i="6"/>
  <c r="J3061" i="6"/>
  <c r="I3061" i="6"/>
  <c r="J3049" i="6"/>
  <c r="I3049" i="6"/>
  <c r="J3025" i="6"/>
  <c r="I3025" i="6"/>
  <c r="J2977" i="6"/>
  <c r="I2977" i="6"/>
  <c r="J2905" i="6"/>
  <c r="I2905" i="6"/>
  <c r="J2881" i="6"/>
  <c r="I2881" i="6"/>
  <c r="J2857" i="6"/>
  <c r="I2857" i="6"/>
  <c r="I2833" i="6"/>
  <c r="J2833" i="6"/>
  <c r="J2797" i="6"/>
  <c r="I2797" i="6"/>
  <c r="J2773" i="6"/>
  <c r="I2773" i="6"/>
  <c r="J2749" i="6"/>
  <c r="I2749" i="6"/>
  <c r="J2725" i="6"/>
  <c r="I2725" i="6"/>
  <c r="J2689" i="6"/>
  <c r="I2689" i="6"/>
  <c r="J2665" i="6"/>
  <c r="I2665" i="6"/>
  <c r="J2641" i="6"/>
  <c r="I2641" i="6"/>
  <c r="J2605" i="6"/>
  <c r="I2605" i="6"/>
  <c r="J2569" i="6"/>
  <c r="I2569" i="6"/>
  <c r="J2485" i="6"/>
  <c r="I2485" i="6"/>
  <c r="J2461" i="6"/>
  <c r="I2461" i="6"/>
  <c r="J2413" i="6"/>
  <c r="I2413" i="6"/>
  <c r="J2389" i="6"/>
  <c r="I2389" i="6"/>
  <c r="J2365" i="6"/>
  <c r="I2365" i="6"/>
  <c r="J2329" i="6"/>
  <c r="I2329" i="6"/>
  <c r="J2293" i="6"/>
  <c r="I2293" i="6"/>
  <c r="J2269" i="6"/>
  <c r="I2269" i="6"/>
  <c r="J2245" i="6"/>
  <c r="I2245" i="6"/>
  <c r="J2149" i="6"/>
  <c r="I2149" i="6"/>
  <c r="J1993" i="6"/>
  <c r="I1993" i="6"/>
  <c r="J1981" i="6"/>
  <c r="I1981" i="6"/>
  <c r="J1957" i="6"/>
  <c r="I1957" i="6"/>
  <c r="J1909" i="6"/>
  <c r="I1909" i="6"/>
  <c r="J1885" i="6"/>
  <c r="I1885" i="6"/>
  <c r="J1849" i="6"/>
  <c r="I1849" i="6"/>
  <c r="J1753" i="6"/>
  <c r="I1753" i="6"/>
  <c r="J1729" i="6"/>
  <c r="I1729" i="6"/>
  <c r="J1693" i="6"/>
  <c r="I1693" i="6"/>
  <c r="J1657" i="6"/>
  <c r="I1657" i="6"/>
  <c r="J1633" i="6"/>
  <c r="I1633" i="6"/>
  <c r="J1537" i="6"/>
  <c r="I1537" i="6"/>
  <c r="J1513" i="6"/>
  <c r="I1513" i="6"/>
  <c r="J1477" i="6"/>
  <c r="I1477" i="6"/>
  <c r="J1441" i="6"/>
  <c r="I1441" i="6"/>
  <c r="J1393" i="6"/>
  <c r="I1393" i="6"/>
  <c r="J1369" i="6"/>
  <c r="I1369" i="6"/>
  <c r="J1333" i="6"/>
  <c r="I1333" i="6"/>
  <c r="J1297" i="6"/>
  <c r="I1297" i="6"/>
  <c r="J1249" i="6"/>
  <c r="I1249" i="6"/>
  <c r="J1225" i="6"/>
  <c r="I1225" i="6"/>
  <c r="J1189" i="6"/>
  <c r="I1189" i="6"/>
  <c r="J1153" i="6"/>
  <c r="I1153" i="6"/>
  <c r="J1129" i="6"/>
  <c r="I1129" i="6"/>
  <c r="J1093" i="6"/>
  <c r="I1093" i="6"/>
  <c r="J1069" i="6"/>
  <c r="I1069" i="6"/>
  <c r="J1021" i="6"/>
  <c r="I1021" i="6"/>
  <c r="J985" i="6"/>
  <c r="I985" i="6"/>
  <c r="J937" i="6"/>
  <c r="I937" i="6"/>
  <c r="J901" i="6"/>
  <c r="I901" i="6"/>
  <c r="J865" i="6"/>
  <c r="I865" i="6"/>
  <c r="J841" i="6"/>
  <c r="I841" i="6"/>
  <c r="J793" i="6"/>
  <c r="I793" i="6"/>
  <c r="J769" i="6"/>
  <c r="I769" i="6"/>
  <c r="J733" i="6"/>
  <c r="I733" i="6"/>
  <c r="J697" i="6"/>
  <c r="I697" i="6"/>
  <c r="J673" i="6"/>
  <c r="I673" i="6"/>
  <c r="J637" i="6"/>
  <c r="I637" i="6"/>
  <c r="J589" i="6"/>
  <c r="I589" i="6"/>
  <c r="J577" i="6"/>
  <c r="I577" i="6"/>
  <c r="J553" i="6"/>
  <c r="I553" i="6"/>
  <c r="J517" i="6"/>
  <c r="I517" i="6"/>
  <c r="J469" i="6"/>
  <c r="I469" i="6"/>
  <c r="J445" i="6"/>
  <c r="I445" i="6"/>
  <c r="J421" i="6"/>
  <c r="I421" i="6"/>
  <c r="J397" i="6"/>
  <c r="I397" i="6"/>
  <c r="J301" i="6"/>
  <c r="I301" i="6"/>
  <c r="J4980" i="6"/>
  <c r="I4980" i="6"/>
  <c r="J4920" i="6"/>
  <c r="I4920" i="6"/>
  <c r="J4896" i="6"/>
  <c r="I4896" i="6"/>
  <c r="J4872" i="6"/>
  <c r="I4872" i="6"/>
  <c r="I4860" i="6"/>
  <c r="J4860" i="6"/>
  <c r="J4836" i="6"/>
  <c r="I4836" i="6"/>
  <c r="J4824" i="6"/>
  <c r="I4824" i="6"/>
  <c r="J4788" i="6"/>
  <c r="I4788" i="6"/>
  <c r="J4776" i="6"/>
  <c r="I4776" i="6"/>
  <c r="J4740" i="6"/>
  <c r="I4740" i="6"/>
  <c r="J4716" i="6"/>
  <c r="I4716" i="6"/>
  <c r="J4704" i="6"/>
  <c r="I4704" i="6"/>
  <c r="J4668" i="6"/>
  <c r="I4668" i="6"/>
  <c r="J4608" i="6"/>
  <c r="I4608" i="6"/>
  <c r="J4596" i="6"/>
  <c r="I4596" i="6"/>
  <c r="J4572" i="6"/>
  <c r="I4572" i="6"/>
  <c r="J4560" i="6"/>
  <c r="I4560" i="6"/>
  <c r="J4536" i="6"/>
  <c r="I4536" i="6"/>
  <c r="J4476" i="6"/>
  <c r="I4476" i="6"/>
  <c r="J4440" i="6"/>
  <c r="I4440" i="6"/>
  <c r="I4416" i="6"/>
  <c r="J4416" i="6"/>
  <c r="J4404" i="6"/>
  <c r="I4404" i="6"/>
  <c r="J4368" i="6"/>
  <c r="I4368" i="6"/>
  <c r="J4344" i="6"/>
  <c r="I4344" i="6"/>
  <c r="J4308" i="6"/>
  <c r="I4308" i="6"/>
  <c r="J4296" i="6"/>
  <c r="I4296" i="6"/>
  <c r="I4272" i="6"/>
  <c r="J4272" i="6"/>
  <c r="J4260" i="6"/>
  <c r="I4260" i="6"/>
  <c r="J4248" i="6"/>
  <c r="I4248" i="6"/>
  <c r="J4224" i="6"/>
  <c r="I4224" i="6"/>
  <c r="J4212" i="6"/>
  <c r="I4212" i="6"/>
  <c r="J4176" i="6"/>
  <c r="I4176" i="6"/>
  <c r="J4152" i="6"/>
  <c r="I4152" i="6"/>
  <c r="I4128" i="6"/>
  <c r="J4128" i="6"/>
  <c r="J4116" i="6"/>
  <c r="I4116" i="6"/>
  <c r="J4080" i="6"/>
  <c r="I4080" i="6"/>
  <c r="J4068" i="6"/>
  <c r="I4068" i="6"/>
  <c r="J4044" i="6"/>
  <c r="I4044" i="6"/>
  <c r="I4032" i="6"/>
  <c r="J4032" i="6"/>
  <c r="J3984" i="6"/>
  <c r="I3984" i="6"/>
  <c r="J3972" i="6"/>
  <c r="I3972" i="6"/>
  <c r="J3912" i="6"/>
  <c r="I3912" i="6"/>
  <c r="J3852" i="6"/>
  <c r="I3852" i="6"/>
  <c r="J3840" i="6"/>
  <c r="I3840" i="6"/>
  <c r="J3828" i="6"/>
  <c r="I3828" i="6"/>
  <c r="J3816" i="6"/>
  <c r="I3816" i="6"/>
  <c r="J3804" i="6"/>
  <c r="I3804" i="6"/>
  <c r="J3792" i="6"/>
  <c r="I3792" i="6"/>
  <c r="J3732" i="6"/>
  <c r="I3732" i="6"/>
  <c r="J3720" i="6"/>
  <c r="I3720" i="6"/>
  <c r="J3708" i="6"/>
  <c r="I3708" i="6"/>
  <c r="J3660" i="6"/>
  <c r="I3660" i="6"/>
  <c r="J3648" i="6"/>
  <c r="I3648" i="6"/>
  <c r="J3636" i="6"/>
  <c r="I3636" i="6"/>
  <c r="J3624" i="6"/>
  <c r="I3624" i="6"/>
  <c r="J3600" i="6"/>
  <c r="I3600" i="6"/>
  <c r="J3588" i="6"/>
  <c r="I3588" i="6"/>
  <c r="J3576" i="6"/>
  <c r="I3576" i="6"/>
  <c r="J3564" i="6"/>
  <c r="I3564" i="6"/>
  <c r="J3552" i="6"/>
  <c r="I3552" i="6"/>
  <c r="J3528" i="6"/>
  <c r="I3528" i="6"/>
  <c r="J3516" i="6"/>
  <c r="I3516" i="6"/>
  <c r="J3504" i="6"/>
  <c r="I3504" i="6"/>
  <c r="I3492" i="6"/>
  <c r="J3492" i="6"/>
  <c r="J3480" i="6"/>
  <c r="I3480" i="6"/>
  <c r="J3468" i="6"/>
  <c r="I3468" i="6"/>
  <c r="J3456" i="6"/>
  <c r="I3456" i="6"/>
  <c r="J3432" i="6"/>
  <c r="I3432" i="6"/>
  <c r="J3420" i="6"/>
  <c r="I3420" i="6"/>
  <c r="J3408" i="6"/>
  <c r="I3408" i="6"/>
  <c r="J3396" i="6"/>
  <c r="I3396" i="6"/>
  <c r="J3384" i="6"/>
  <c r="I3384" i="6"/>
  <c r="J3360" i="6"/>
  <c r="I3360" i="6"/>
  <c r="J3336" i="6"/>
  <c r="I3336" i="6"/>
  <c r="J3324" i="6"/>
  <c r="I3324" i="6"/>
  <c r="I3288" i="6"/>
  <c r="J3288" i="6"/>
  <c r="J3276" i="6"/>
  <c r="I3276" i="6"/>
  <c r="J3264" i="6"/>
  <c r="I3264" i="6"/>
  <c r="J3252" i="6"/>
  <c r="I3252" i="6"/>
  <c r="J3228" i="6"/>
  <c r="I3228" i="6"/>
  <c r="J3216" i="6"/>
  <c r="I3216" i="6"/>
  <c r="I3204" i="6"/>
  <c r="J3204" i="6"/>
  <c r="J3180" i="6"/>
  <c r="I3180" i="6"/>
  <c r="J3156" i="6"/>
  <c r="I3156" i="6"/>
  <c r="J3144" i="6"/>
  <c r="I3144" i="6"/>
  <c r="I3132" i="6"/>
  <c r="J3132" i="6"/>
  <c r="J3108" i="6"/>
  <c r="I3108" i="6"/>
  <c r="J3096" i="6"/>
  <c r="I3096" i="6"/>
  <c r="J3084" i="6"/>
  <c r="I3084" i="6"/>
  <c r="J3072" i="6"/>
  <c r="I3072" i="6"/>
  <c r="J3060" i="6"/>
  <c r="I3060" i="6"/>
  <c r="J3036" i="6"/>
  <c r="I3036" i="6"/>
  <c r="J3024" i="6"/>
  <c r="I3024" i="6"/>
  <c r="J3012" i="6"/>
  <c r="I3012" i="6"/>
  <c r="J3000" i="6"/>
  <c r="I3000" i="6"/>
  <c r="J2988" i="6"/>
  <c r="I2988" i="6"/>
  <c r="J2964" i="6"/>
  <c r="I2964" i="6"/>
  <c r="J2952" i="6"/>
  <c r="I2952" i="6"/>
  <c r="I2928" i="6"/>
  <c r="J2928" i="6"/>
  <c r="J2916" i="6"/>
  <c r="I2916" i="6"/>
  <c r="J2892" i="6"/>
  <c r="I2892" i="6"/>
  <c r="J2880" i="6"/>
  <c r="I2880" i="6"/>
  <c r="J2856" i="6"/>
  <c r="I2856" i="6"/>
  <c r="J2844" i="6"/>
  <c r="I2844" i="6"/>
  <c r="J2832" i="6"/>
  <c r="I2832" i="6"/>
  <c r="J2808" i="6"/>
  <c r="I2808" i="6"/>
  <c r="J2796" i="6"/>
  <c r="I2796" i="6"/>
  <c r="J2772" i="6"/>
  <c r="I2772" i="6"/>
  <c r="J2760" i="6"/>
  <c r="I2760" i="6"/>
  <c r="J2748" i="6"/>
  <c r="I2748" i="6"/>
  <c r="J2736" i="6"/>
  <c r="I2736" i="6"/>
  <c r="J2724" i="6"/>
  <c r="I2724" i="6"/>
  <c r="J2712" i="6"/>
  <c r="I2712" i="6"/>
  <c r="J2700" i="6"/>
  <c r="I2700" i="6"/>
  <c r="J2688" i="6"/>
  <c r="I2688" i="6"/>
  <c r="J2676" i="6"/>
  <c r="I2676" i="6"/>
  <c r="J2664" i="6"/>
  <c r="I2664" i="6"/>
  <c r="J2652" i="6"/>
  <c r="I2652" i="6"/>
  <c r="J2628" i="6"/>
  <c r="I2628" i="6"/>
  <c r="J2616" i="6"/>
  <c r="I2616" i="6"/>
  <c r="J2604" i="6"/>
  <c r="I2604" i="6"/>
  <c r="J2592" i="6"/>
  <c r="I2592" i="6"/>
  <c r="J2580" i="6"/>
  <c r="I2580" i="6"/>
  <c r="J2568" i="6"/>
  <c r="I2568" i="6"/>
  <c r="J2544" i="6"/>
  <c r="I2544" i="6"/>
  <c r="J2532" i="6"/>
  <c r="I2532" i="6"/>
  <c r="J2520" i="6"/>
  <c r="I2520" i="6"/>
  <c r="J2508" i="6"/>
  <c r="I2508" i="6"/>
  <c r="J2496" i="6"/>
  <c r="I2496" i="6"/>
  <c r="J2484" i="6"/>
  <c r="I2484" i="6"/>
  <c r="J2460" i="6"/>
  <c r="I2460" i="6"/>
  <c r="J2448" i="6"/>
  <c r="I2448" i="6"/>
  <c r="J2436" i="6"/>
  <c r="I2436" i="6"/>
  <c r="J2424" i="6"/>
  <c r="I2424" i="6"/>
  <c r="J2412" i="6"/>
  <c r="I2412" i="6"/>
  <c r="J2400" i="6"/>
  <c r="I2400" i="6"/>
  <c r="J2388" i="6"/>
  <c r="I2388" i="6"/>
  <c r="J2376" i="6"/>
  <c r="I2376" i="6"/>
  <c r="J2364" i="6"/>
  <c r="I2364" i="6"/>
  <c r="J2352" i="6"/>
  <c r="I2352" i="6"/>
  <c r="J2340" i="6"/>
  <c r="I2340" i="6"/>
  <c r="J2316" i="6"/>
  <c r="I2316" i="6"/>
  <c r="J2304" i="6"/>
  <c r="I2304" i="6"/>
  <c r="J2292" i="6"/>
  <c r="I2292" i="6"/>
  <c r="J2280" i="6"/>
  <c r="I2280" i="6"/>
  <c r="J2268" i="6"/>
  <c r="I2268" i="6"/>
  <c r="J2256" i="6"/>
  <c r="I2256" i="6"/>
  <c r="J2244" i="6"/>
  <c r="I2244" i="6"/>
  <c r="J2232" i="6"/>
  <c r="I2232" i="6"/>
  <c r="J2220" i="6"/>
  <c r="I2220" i="6"/>
  <c r="J2184" i="6"/>
  <c r="I2184" i="6"/>
  <c r="J2172" i="6"/>
  <c r="I2172" i="6"/>
  <c r="J2160" i="6"/>
  <c r="I2160" i="6"/>
  <c r="J2148" i="6"/>
  <c r="I2148" i="6"/>
  <c r="J2136" i="6"/>
  <c r="I2136" i="6"/>
  <c r="J2124" i="6"/>
  <c r="I2124" i="6"/>
  <c r="J2100" i="6"/>
  <c r="I2100" i="6"/>
  <c r="J2088" i="6"/>
  <c r="I2088" i="6"/>
  <c r="J2076" i="6"/>
  <c r="I2076" i="6"/>
  <c r="J2064" i="6"/>
  <c r="I2064" i="6"/>
  <c r="J2052" i="6"/>
  <c r="I2052" i="6"/>
  <c r="J2040" i="6"/>
  <c r="I2040" i="6"/>
  <c r="J2028" i="6"/>
  <c r="I2028" i="6"/>
  <c r="J2016" i="6"/>
  <c r="I2016" i="6"/>
  <c r="J2004" i="6"/>
  <c r="I2004" i="6"/>
  <c r="J1980" i="6"/>
  <c r="I1980" i="6"/>
  <c r="J1956" i="6"/>
  <c r="I1956" i="6"/>
  <c r="J1944" i="6"/>
  <c r="I1944" i="6"/>
  <c r="J1932" i="6"/>
  <c r="I1932" i="6"/>
  <c r="J1920" i="6"/>
  <c r="I1920" i="6"/>
  <c r="J1908" i="6"/>
  <c r="I1908" i="6"/>
  <c r="J1896" i="6"/>
  <c r="I1896" i="6"/>
  <c r="J1884" i="6"/>
  <c r="I1884" i="6"/>
  <c r="J1872" i="6"/>
  <c r="I1872" i="6"/>
  <c r="J1860" i="6"/>
  <c r="I1860" i="6"/>
  <c r="J1848" i="6"/>
  <c r="I1848" i="6"/>
  <c r="J1836" i="6"/>
  <c r="I1836" i="6"/>
  <c r="J1824" i="6"/>
  <c r="I1824" i="6"/>
  <c r="J1812" i="6"/>
  <c r="I1812" i="6"/>
  <c r="J1800" i="6"/>
  <c r="I1800" i="6"/>
  <c r="J1788" i="6"/>
  <c r="I1788" i="6"/>
  <c r="J1776" i="6"/>
  <c r="I1776" i="6"/>
  <c r="J1764" i="6"/>
  <c r="I1764" i="6"/>
  <c r="J1752" i="6"/>
  <c r="I1752" i="6"/>
  <c r="J1740" i="6"/>
  <c r="I1740" i="6"/>
  <c r="J1728" i="6"/>
  <c r="I1728" i="6"/>
  <c r="J1716" i="6"/>
  <c r="I1716" i="6"/>
  <c r="J1692" i="6"/>
  <c r="I1692" i="6"/>
  <c r="J1680" i="6"/>
  <c r="I1680" i="6"/>
  <c r="J1668" i="6"/>
  <c r="I1668" i="6"/>
  <c r="J1656" i="6"/>
  <c r="I1656" i="6"/>
  <c r="J1644" i="6"/>
  <c r="I1644" i="6"/>
  <c r="J1632" i="6"/>
  <c r="I1632" i="6"/>
  <c r="J1608" i="6"/>
  <c r="I1608" i="6"/>
  <c r="J1596" i="6"/>
  <c r="I1596" i="6"/>
  <c r="J1584" i="6"/>
  <c r="I1584" i="6"/>
  <c r="J1560" i="6"/>
  <c r="I1560" i="6"/>
  <c r="J1548" i="6"/>
  <c r="I1548" i="6"/>
  <c r="J1536" i="6"/>
  <c r="I1536" i="6"/>
  <c r="J1524" i="6"/>
  <c r="I1524" i="6"/>
  <c r="J1512" i="6"/>
  <c r="I1512" i="6"/>
  <c r="J1488" i="6"/>
  <c r="I1488" i="6"/>
  <c r="J1476" i="6"/>
  <c r="I1476" i="6"/>
  <c r="J1440" i="6"/>
  <c r="I1440" i="6"/>
  <c r="J1428" i="6"/>
  <c r="I1428" i="6"/>
  <c r="J1416" i="6"/>
  <c r="I1416" i="6"/>
  <c r="J1404" i="6"/>
  <c r="I1404" i="6"/>
  <c r="J1392" i="6"/>
  <c r="I1392" i="6"/>
  <c r="J1380" i="6"/>
  <c r="I1380" i="6"/>
  <c r="J1368" i="6"/>
  <c r="I1368" i="6"/>
  <c r="J1356" i="6"/>
  <c r="I1356" i="6"/>
  <c r="J1344" i="6"/>
  <c r="I1344" i="6"/>
  <c r="J1332" i="6"/>
  <c r="I1332" i="6"/>
  <c r="J1320" i="6"/>
  <c r="I1320" i="6"/>
  <c r="J1308" i="6"/>
  <c r="I1308" i="6"/>
  <c r="J1296" i="6"/>
  <c r="I1296" i="6"/>
  <c r="J1284" i="6"/>
  <c r="I1284" i="6"/>
  <c r="J1272" i="6"/>
  <c r="I1272" i="6"/>
  <c r="J1248" i="6"/>
  <c r="I1248" i="6"/>
  <c r="J1236" i="6"/>
  <c r="I1236" i="6"/>
  <c r="J1224" i="6"/>
  <c r="I1224" i="6"/>
  <c r="J1212" i="6"/>
  <c r="I1212" i="6"/>
  <c r="J1200" i="6"/>
  <c r="I1200" i="6"/>
  <c r="J1188" i="6"/>
  <c r="I1188" i="6"/>
  <c r="J1164" i="6"/>
  <c r="I1164" i="6"/>
  <c r="J1152" i="6"/>
  <c r="I1152" i="6"/>
  <c r="J1140" i="6"/>
  <c r="I1140" i="6"/>
  <c r="J1128" i="6"/>
  <c r="I1128" i="6"/>
  <c r="J1104" i="6"/>
  <c r="I1104" i="6"/>
  <c r="J1092" i="6"/>
  <c r="I1092" i="6"/>
  <c r="J1068" i="6"/>
  <c r="I1068" i="6"/>
  <c r="J1056" i="6"/>
  <c r="I1056" i="6"/>
  <c r="J1044" i="6"/>
  <c r="I1044" i="6"/>
  <c r="J1032" i="6"/>
  <c r="I1032" i="6"/>
  <c r="I1020" i="6"/>
  <c r="J1020" i="6"/>
  <c r="J1008" i="6"/>
  <c r="I1008" i="6"/>
  <c r="J996" i="6"/>
  <c r="I996" i="6"/>
  <c r="J984" i="6"/>
  <c r="I984" i="6"/>
  <c r="J972" i="6"/>
  <c r="I972" i="6"/>
  <c r="J960" i="6"/>
  <c r="I960" i="6"/>
  <c r="J948" i="6"/>
  <c r="I948" i="6"/>
  <c r="J936" i="6"/>
  <c r="I936" i="6"/>
  <c r="J924" i="6"/>
  <c r="I924" i="6"/>
  <c r="J912" i="6"/>
  <c r="I912" i="6"/>
  <c r="J900" i="6"/>
  <c r="I900" i="6"/>
  <c r="J888" i="6"/>
  <c r="I888" i="6"/>
  <c r="J876" i="6"/>
  <c r="I876" i="6"/>
  <c r="J852" i="6"/>
  <c r="I852" i="6"/>
  <c r="J840" i="6"/>
  <c r="I840" i="6"/>
  <c r="J828" i="6"/>
  <c r="I828" i="6"/>
  <c r="J816" i="6"/>
  <c r="I816" i="6"/>
  <c r="J804" i="6"/>
  <c r="I804" i="6"/>
  <c r="J792" i="6"/>
  <c r="I792" i="6"/>
  <c r="J780" i="6"/>
  <c r="I780" i="6"/>
  <c r="J756" i="6"/>
  <c r="I756" i="6"/>
  <c r="J744" i="6"/>
  <c r="I744" i="6"/>
  <c r="J732" i="6"/>
  <c r="I732" i="6"/>
  <c r="J720" i="6"/>
  <c r="I720" i="6"/>
  <c r="J708" i="6"/>
  <c r="I708" i="6"/>
  <c r="J696" i="6"/>
  <c r="I696" i="6"/>
  <c r="J684" i="6"/>
  <c r="I684" i="6"/>
  <c r="J672" i="6"/>
  <c r="I672" i="6"/>
  <c r="J648" i="6"/>
  <c r="I648" i="6"/>
  <c r="J636" i="6"/>
  <c r="I636" i="6"/>
  <c r="J624" i="6"/>
  <c r="I624" i="6"/>
  <c r="J612" i="6"/>
  <c r="I612" i="6"/>
  <c r="J600" i="6"/>
  <c r="I600" i="6"/>
  <c r="J588" i="6"/>
  <c r="I588" i="6"/>
  <c r="J576" i="6"/>
  <c r="I576" i="6"/>
  <c r="J564" i="6"/>
  <c r="I564" i="6"/>
  <c r="J552" i="6"/>
  <c r="I552" i="6"/>
  <c r="J540" i="6"/>
  <c r="I540" i="6"/>
  <c r="J528" i="6"/>
  <c r="I528" i="6"/>
  <c r="J516" i="6"/>
  <c r="I516" i="6"/>
  <c r="J504" i="6"/>
  <c r="I504" i="6"/>
  <c r="I4923" i="6"/>
  <c r="I4686" i="6"/>
  <c r="I4632" i="6"/>
  <c r="I4566" i="6"/>
  <c r="I4500" i="6"/>
  <c r="I4384" i="6"/>
  <c r="I4252" i="6"/>
  <c r="I4121" i="6"/>
  <c r="I3989" i="6"/>
  <c r="I3784" i="6"/>
  <c r="I3569" i="6"/>
  <c r="I3497" i="6"/>
  <c r="I3013" i="6"/>
  <c r="I2940" i="6"/>
  <c r="I2784" i="6"/>
  <c r="I2545" i="6"/>
  <c r="I2284" i="6"/>
  <c r="I2197" i="6"/>
  <c r="I1704" i="6"/>
  <c r="I1081" i="6"/>
  <c r="I927" i="6"/>
  <c r="I569" i="6"/>
  <c r="I281" i="6"/>
  <c r="J4540" i="6"/>
  <c r="J4300" i="6"/>
  <c r="J4033" i="6"/>
  <c r="J3255" i="6"/>
  <c r="J975" i="6"/>
  <c r="J4734" i="6"/>
  <c r="I4734" i="6"/>
  <c r="J4638" i="6"/>
  <c r="I4638" i="6"/>
  <c r="J4554" i="6"/>
  <c r="I4554" i="6"/>
  <c r="J4326" i="6"/>
  <c r="I4326" i="6"/>
  <c r="J4230" i="6"/>
  <c r="I4230" i="6"/>
  <c r="J4158" i="6"/>
  <c r="I4158" i="6"/>
  <c r="J4074" i="6"/>
  <c r="I4074" i="6"/>
  <c r="J3906" i="6"/>
  <c r="I3906" i="6"/>
  <c r="J3750" i="6"/>
  <c r="I3750" i="6"/>
  <c r="J3678" i="6"/>
  <c r="I3678" i="6"/>
  <c r="J3618" i="6"/>
  <c r="I3618" i="6"/>
  <c r="J3522" i="6"/>
  <c r="I3522" i="6"/>
  <c r="J3438" i="6"/>
  <c r="I3438" i="6"/>
  <c r="J3378" i="6"/>
  <c r="I3378" i="6"/>
  <c r="J3306" i="6"/>
  <c r="I3306" i="6"/>
  <c r="J3246" i="6"/>
  <c r="I3246" i="6"/>
  <c r="J3186" i="6"/>
  <c r="I3186" i="6"/>
  <c r="J3114" i="6"/>
  <c r="I3114" i="6"/>
  <c r="J2934" i="6"/>
  <c r="I2934" i="6"/>
  <c r="I3822" i="6"/>
  <c r="J4925" i="6"/>
  <c r="I4925" i="6"/>
  <c r="J4853" i="6"/>
  <c r="I4853" i="6"/>
  <c r="J4757" i="6"/>
  <c r="I4757" i="6"/>
  <c r="J4577" i="6"/>
  <c r="I4577" i="6"/>
  <c r="I4493" i="6"/>
  <c r="J4493" i="6"/>
  <c r="J4421" i="6"/>
  <c r="I4421" i="6"/>
  <c r="J4313" i="6"/>
  <c r="I4313" i="6"/>
  <c r="J4205" i="6"/>
  <c r="I4205" i="6"/>
  <c r="J4001" i="6"/>
  <c r="I4001" i="6"/>
  <c r="J3833" i="6"/>
  <c r="I3833" i="6"/>
  <c r="J3749" i="6"/>
  <c r="I3749" i="6"/>
  <c r="J3665" i="6"/>
  <c r="I3665" i="6"/>
  <c r="J3557" i="6"/>
  <c r="I3557" i="6"/>
  <c r="J3461" i="6"/>
  <c r="I3461" i="6"/>
  <c r="J3377" i="6"/>
  <c r="I3377" i="6"/>
  <c r="J3305" i="6"/>
  <c r="I3305" i="6"/>
  <c r="J3209" i="6"/>
  <c r="I3209" i="6"/>
  <c r="J3101" i="6"/>
  <c r="I3101" i="6"/>
  <c r="J3005" i="6"/>
  <c r="I3005" i="6"/>
  <c r="J2921" i="6"/>
  <c r="I2921" i="6"/>
  <c r="J2801" i="6"/>
  <c r="I2801" i="6"/>
  <c r="J2693" i="6"/>
  <c r="I2693" i="6"/>
  <c r="J2585" i="6"/>
  <c r="I2585" i="6"/>
  <c r="J2477" i="6"/>
  <c r="I2477" i="6"/>
  <c r="J2393" i="6"/>
  <c r="I2393" i="6"/>
  <c r="J2081" i="6"/>
  <c r="I2081" i="6"/>
  <c r="J1901" i="6"/>
  <c r="I1901" i="6"/>
  <c r="J1829" i="6"/>
  <c r="I1829" i="6"/>
  <c r="J1745" i="6"/>
  <c r="I1745" i="6"/>
  <c r="J1661" i="6"/>
  <c r="I1661" i="6"/>
  <c r="J1577" i="6"/>
  <c r="I1577" i="6"/>
  <c r="J1493" i="6"/>
  <c r="I1493" i="6"/>
  <c r="J1289" i="6"/>
  <c r="I1289" i="6"/>
  <c r="I1085" i="6"/>
  <c r="J1085" i="6"/>
  <c r="J1025" i="6"/>
  <c r="I1025" i="6"/>
  <c r="J953" i="6"/>
  <c r="I953" i="6"/>
  <c r="J881" i="6"/>
  <c r="I881" i="6"/>
  <c r="J797" i="6"/>
  <c r="I797" i="6"/>
  <c r="J725" i="6"/>
  <c r="I725" i="6"/>
  <c r="J641" i="6"/>
  <c r="I641" i="6"/>
  <c r="J545" i="6"/>
  <c r="I545" i="6"/>
  <c r="J449" i="6"/>
  <c r="I449" i="6"/>
  <c r="J353" i="6"/>
  <c r="I353" i="6"/>
  <c r="J233" i="6"/>
  <c r="I233" i="6"/>
  <c r="J125" i="6"/>
  <c r="I125" i="6"/>
  <c r="J29" i="6"/>
  <c r="I29" i="6"/>
  <c r="I1169" i="6"/>
  <c r="J4900" i="6"/>
  <c r="I4900" i="6"/>
  <c r="J4780" i="6"/>
  <c r="I4780" i="6"/>
  <c r="J4576" i="6"/>
  <c r="I4576" i="6"/>
  <c r="J4276" i="6"/>
  <c r="I4276" i="6"/>
  <c r="J3688" i="6"/>
  <c r="I3688" i="6"/>
  <c r="J3556" i="6"/>
  <c r="I3556" i="6"/>
  <c r="J3292" i="6"/>
  <c r="I3292" i="6"/>
  <c r="J3148" i="6"/>
  <c r="I3148" i="6"/>
  <c r="J2908" i="6"/>
  <c r="I2908" i="6"/>
  <c r="J2836" i="6"/>
  <c r="I2836" i="6"/>
  <c r="J2692" i="6"/>
  <c r="I2692" i="6"/>
  <c r="J2584" i="6"/>
  <c r="I2584" i="6"/>
  <c r="J2428" i="6"/>
  <c r="I2428" i="6"/>
  <c r="J2344" i="6"/>
  <c r="I2344" i="6"/>
  <c r="J2272" i="6"/>
  <c r="I2272" i="6"/>
  <c r="J2080" i="6"/>
  <c r="I2080" i="6"/>
  <c r="J1948" i="6"/>
  <c r="I1948" i="6"/>
  <c r="J1888" i="6"/>
  <c r="I1888" i="6"/>
  <c r="J1816" i="6"/>
  <c r="I1816" i="6"/>
  <c r="J1720" i="6"/>
  <c r="I1720" i="6"/>
  <c r="J1660" i="6"/>
  <c r="I1660" i="6"/>
  <c r="J1564" i="6"/>
  <c r="I1564" i="6"/>
  <c r="J1516" i="6"/>
  <c r="I1516" i="6"/>
  <c r="J1420" i="6"/>
  <c r="I1420" i="6"/>
  <c r="J1348" i="6"/>
  <c r="I1348" i="6"/>
  <c r="J1060" i="6"/>
  <c r="I1060" i="6"/>
  <c r="J952" i="6"/>
  <c r="I952" i="6"/>
  <c r="I784" i="6"/>
  <c r="J784" i="6"/>
  <c r="J700" i="6"/>
  <c r="I700" i="6"/>
  <c r="J388" i="6"/>
  <c r="I388" i="6"/>
  <c r="J292" i="6"/>
  <c r="I292" i="6"/>
  <c r="J160" i="6"/>
  <c r="I160" i="6"/>
  <c r="J76" i="6"/>
  <c r="I76" i="6"/>
  <c r="J4097" i="6"/>
  <c r="J4983" i="6"/>
  <c r="I4983" i="6"/>
  <c r="J4875" i="6"/>
  <c r="I4875" i="6"/>
  <c r="J4707" i="6"/>
  <c r="I4707" i="6"/>
  <c r="I4551" i="6"/>
  <c r="J4551" i="6"/>
  <c r="J4443" i="6"/>
  <c r="I4443" i="6"/>
  <c r="J4239" i="6"/>
  <c r="I4239" i="6"/>
  <c r="J3831" i="6"/>
  <c r="I3831" i="6"/>
  <c r="J3567" i="6"/>
  <c r="I3567" i="6"/>
  <c r="J3471" i="6"/>
  <c r="I3471" i="6"/>
  <c r="I2883" i="6"/>
  <c r="J2883" i="6"/>
  <c r="I2811" i="6"/>
  <c r="J2811" i="6"/>
  <c r="J2703" i="6"/>
  <c r="I2703" i="6"/>
  <c r="J2571" i="6"/>
  <c r="I2571" i="6"/>
  <c r="J2463" i="6"/>
  <c r="I2463" i="6"/>
  <c r="J2175" i="6"/>
  <c r="I2175" i="6"/>
  <c r="J1755" i="6"/>
  <c r="I1755" i="6"/>
  <c r="J1623" i="6"/>
  <c r="I1623" i="6"/>
  <c r="J1407" i="6"/>
  <c r="I1407" i="6"/>
  <c r="J1251" i="6"/>
  <c r="I1251" i="6"/>
  <c r="J1011" i="6"/>
  <c r="I1011" i="6"/>
  <c r="J4825" i="6"/>
  <c r="I4825" i="6"/>
  <c r="J4705" i="6"/>
  <c r="I4705" i="6"/>
  <c r="J4381" i="6"/>
  <c r="I4381" i="6"/>
  <c r="J4333" i="6"/>
  <c r="I4333" i="6"/>
  <c r="J4261" i="6"/>
  <c r="I4261" i="6"/>
  <c r="J3901" i="6"/>
  <c r="I3901" i="6"/>
  <c r="J3829" i="6"/>
  <c r="I3829" i="6"/>
  <c r="I3649" i="6"/>
  <c r="J3649" i="6"/>
  <c r="J3265" i="6"/>
  <c r="I3265" i="6"/>
  <c r="J3181" i="6"/>
  <c r="I3181" i="6"/>
  <c r="J3121" i="6"/>
  <c r="I3121" i="6"/>
  <c r="J3037" i="6"/>
  <c r="I3037" i="6"/>
  <c r="J2929" i="6"/>
  <c r="I2929" i="6"/>
  <c r="J2713" i="6"/>
  <c r="I2713" i="6"/>
  <c r="J2629" i="6"/>
  <c r="I2629" i="6"/>
  <c r="J2497" i="6"/>
  <c r="I2497" i="6"/>
  <c r="J2449" i="6"/>
  <c r="I2449" i="6"/>
  <c r="J2341" i="6"/>
  <c r="I2341" i="6"/>
  <c r="J2173" i="6"/>
  <c r="I2173" i="6"/>
  <c r="J2137" i="6"/>
  <c r="I2137" i="6"/>
  <c r="J2065" i="6"/>
  <c r="I2065" i="6"/>
  <c r="J2005" i="6"/>
  <c r="I2005" i="6"/>
  <c r="J1933" i="6"/>
  <c r="I1933" i="6"/>
  <c r="J1837" i="6"/>
  <c r="I1837" i="6"/>
  <c r="J1765" i="6"/>
  <c r="I1765" i="6"/>
  <c r="J1681" i="6"/>
  <c r="I1681" i="6"/>
  <c r="J1597" i="6"/>
  <c r="I1597" i="6"/>
  <c r="J1549" i="6"/>
  <c r="I1549" i="6"/>
  <c r="J1489" i="6"/>
  <c r="I1489" i="6"/>
  <c r="J1417" i="6"/>
  <c r="I1417" i="6"/>
  <c r="J1357" i="6"/>
  <c r="I1357" i="6"/>
  <c r="J1273" i="6"/>
  <c r="I1273" i="6"/>
  <c r="J1105" i="6"/>
  <c r="I1105" i="6"/>
  <c r="J1045" i="6"/>
  <c r="I1045" i="6"/>
  <c r="J961" i="6"/>
  <c r="I961" i="6"/>
  <c r="J889" i="6"/>
  <c r="I889" i="6"/>
  <c r="J805" i="6"/>
  <c r="I805" i="6"/>
  <c r="J721" i="6"/>
  <c r="I721" i="6"/>
  <c r="J661" i="6"/>
  <c r="I661" i="6"/>
  <c r="J601" i="6"/>
  <c r="I601" i="6"/>
  <c r="J433" i="6"/>
  <c r="I433" i="6"/>
  <c r="J349" i="6"/>
  <c r="I349" i="6"/>
  <c r="J61" i="6"/>
  <c r="I61" i="6"/>
  <c r="I4992" i="6"/>
  <c r="J4992" i="6"/>
  <c r="I4968" i="6"/>
  <c r="J4968" i="6"/>
  <c r="J4944" i="6"/>
  <c r="I4944" i="6"/>
  <c r="J4908" i="6"/>
  <c r="I4908" i="6"/>
  <c r="J4848" i="6"/>
  <c r="I4848" i="6"/>
  <c r="J4812" i="6"/>
  <c r="I4812" i="6"/>
  <c r="J4692" i="6"/>
  <c r="I4692" i="6"/>
  <c r="J4656" i="6"/>
  <c r="I4656" i="6"/>
  <c r="J4548" i="6"/>
  <c r="I4548" i="6"/>
  <c r="J4512" i="6"/>
  <c r="I4512" i="6"/>
  <c r="J4488" i="6"/>
  <c r="I4488" i="6"/>
  <c r="J4464" i="6"/>
  <c r="I4464" i="6"/>
  <c r="J4428" i="6"/>
  <c r="I4428" i="6"/>
  <c r="I4392" i="6"/>
  <c r="J4392" i="6"/>
  <c r="J4356" i="6"/>
  <c r="I4356" i="6"/>
  <c r="J4284" i="6"/>
  <c r="I4284" i="6"/>
  <c r="J4164" i="6"/>
  <c r="I4164" i="6"/>
  <c r="J4140" i="6"/>
  <c r="I4140" i="6"/>
  <c r="J4104" i="6"/>
  <c r="I4104" i="6"/>
  <c r="J4020" i="6"/>
  <c r="I4020" i="6"/>
  <c r="I3996" i="6"/>
  <c r="J3996" i="6"/>
  <c r="I3960" i="6"/>
  <c r="J3960" i="6"/>
  <c r="J3936" i="6"/>
  <c r="I3936" i="6"/>
  <c r="J3900" i="6"/>
  <c r="I3900" i="6"/>
  <c r="J3864" i="6"/>
  <c r="I3864" i="6"/>
  <c r="I4922" i="6"/>
  <c r="I4793" i="6"/>
  <c r="I4685" i="6"/>
  <c r="I4565" i="6"/>
  <c r="I4432" i="6"/>
  <c r="I4361" i="6"/>
  <c r="I4251" i="6"/>
  <c r="I4120" i="6"/>
  <c r="I3987" i="6"/>
  <c r="I3916" i="6"/>
  <c r="I3783" i="6"/>
  <c r="I3641" i="6"/>
  <c r="I3568" i="6"/>
  <c r="I3496" i="6"/>
  <c r="I3424" i="6"/>
  <c r="I3350" i="6"/>
  <c r="I2932" i="6"/>
  <c r="I2524" i="6"/>
  <c r="I2282" i="6"/>
  <c r="I2196" i="6"/>
  <c r="I2021" i="6"/>
  <c r="I1925" i="6"/>
  <c r="I1587" i="6"/>
  <c r="I1373" i="6"/>
  <c r="I1080" i="6"/>
  <c r="I926" i="6"/>
  <c r="I746" i="6"/>
  <c r="I555" i="6"/>
  <c r="I401" i="6"/>
  <c r="I280" i="6"/>
  <c r="J4680" i="6"/>
  <c r="J4470" i="6"/>
  <c r="J4237" i="6"/>
  <c r="J3689" i="6"/>
  <c r="J4986" i="6"/>
  <c r="I4986" i="6"/>
  <c r="J4494" i="6"/>
  <c r="I4494" i="6"/>
  <c r="J4362" i="6"/>
  <c r="I4362" i="6"/>
  <c r="J4266" i="6"/>
  <c r="I4266" i="6"/>
  <c r="J4170" i="6"/>
  <c r="I4170" i="6"/>
  <c r="J3870" i="6"/>
  <c r="I3870" i="6"/>
  <c r="J3798" i="6"/>
  <c r="I3798" i="6"/>
  <c r="J3738" i="6"/>
  <c r="I3738" i="6"/>
  <c r="J3654" i="6"/>
  <c r="I3654" i="6"/>
  <c r="J3594" i="6"/>
  <c r="I3594" i="6"/>
  <c r="J3510" i="6"/>
  <c r="I3510" i="6"/>
  <c r="J3426" i="6"/>
  <c r="I3426" i="6"/>
  <c r="J3342" i="6"/>
  <c r="I3342" i="6"/>
  <c r="I3282" i="6"/>
  <c r="J3282" i="6"/>
  <c r="J3222" i="6"/>
  <c r="I3222" i="6"/>
  <c r="J3162" i="6"/>
  <c r="I3162" i="6"/>
  <c r="J3126" i="6"/>
  <c r="I3126" i="6"/>
  <c r="J2994" i="6"/>
  <c r="I2994" i="6"/>
  <c r="J4937" i="6"/>
  <c r="I4937" i="6"/>
  <c r="I4829" i="6"/>
  <c r="J4829" i="6"/>
  <c r="J4733" i="6"/>
  <c r="I4733" i="6"/>
  <c r="J4637" i="6"/>
  <c r="I4637" i="6"/>
  <c r="J4541" i="6"/>
  <c r="I4541" i="6"/>
  <c r="J4445" i="6"/>
  <c r="I4445" i="6"/>
  <c r="J4337" i="6"/>
  <c r="I4337" i="6"/>
  <c r="J4241" i="6"/>
  <c r="I4241" i="6"/>
  <c r="J4145" i="6"/>
  <c r="I4145" i="6"/>
  <c r="J3929" i="6"/>
  <c r="I3929" i="6"/>
  <c r="J3845" i="6"/>
  <c r="I3845" i="6"/>
  <c r="J3605" i="6"/>
  <c r="I3605" i="6"/>
  <c r="I3389" i="6"/>
  <c r="J3389" i="6"/>
  <c r="J3173" i="6"/>
  <c r="I3173" i="6"/>
  <c r="J3077" i="6"/>
  <c r="I3077" i="6"/>
  <c r="J2873" i="6"/>
  <c r="I2873" i="6"/>
  <c r="J2621" i="6"/>
  <c r="I2621" i="6"/>
  <c r="J2525" i="6"/>
  <c r="I2525" i="6"/>
  <c r="J2429" i="6"/>
  <c r="I2429" i="6"/>
  <c r="J2333" i="6"/>
  <c r="I2333" i="6"/>
  <c r="J2249" i="6"/>
  <c r="I2249" i="6"/>
  <c r="J2153" i="6"/>
  <c r="I2153" i="6"/>
  <c r="J1973" i="6"/>
  <c r="I1973" i="6"/>
  <c r="J1877" i="6"/>
  <c r="I1877" i="6"/>
  <c r="I1793" i="6"/>
  <c r="J1793" i="6"/>
  <c r="J1589" i="6"/>
  <c r="I1589" i="6"/>
  <c r="J1505" i="6"/>
  <c r="I1505" i="6"/>
  <c r="J1409" i="6"/>
  <c r="I1409" i="6"/>
  <c r="J1301" i="6"/>
  <c r="I1301" i="6"/>
  <c r="J1073" i="6"/>
  <c r="I1073" i="6"/>
  <c r="J989" i="6"/>
  <c r="I989" i="6"/>
  <c r="J929" i="6"/>
  <c r="I929" i="6"/>
  <c r="J857" i="6"/>
  <c r="I857" i="6"/>
  <c r="J761" i="6"/>
  <c r="I761" i="6"/>
  <c r="J677" i="6"/>
  <c r="I677" i="6"/>
  <c r="J593" i="6"/>
  <c r="I593" i="6"/>
  <c r="J485" i="6"/>
  <c r="I485" i="6"/>
  <c r="J389" i="6"/>
  <c r="I389" i="6"/>
  <c r="J305" i="6"/>
  <c r="I305" i="6"/>
  <c r="J197" i="6"/>
  <c r="I197" i="6"/>
  <c r="J65" i="6"/>
  <c r="I65" i="6"/>
  <c r="I4830" i="6"/>
  <c r="I2969" i="6"/>
  <c r="I4996" i="6"/>
  <c r="J4996" i="6"/>
  <c r="J4768" i="6"/>
  <c r="I4768" i="6"/>
  <c r="J4648" i="6"/>
  <c r="I4648" i="6"/>
  <c r="J4480" i="6"/>
  <c r="I4480" i="6"/>
  <c r="J4408" i="6"/>
  <c r="I4408" i="6"/>
  <c r="J4336" i="6"/>
  <c r="I4336" i="6"/>
  <c r="J3988" i="6"/>
  <c r="I3988" i="6"/>
  <c r="J3736" i="6"/>
  <c r="I3736" i="6"/>
  <c r="J3616" i="6"/>
  <c r="I3616" i="6"/>
  <c r="J3484" i="6"/>
  <c r="I3484" i="6"/>
  <c r="J3352" i="6"/>
  <c r="I3352" i="6"/>
  <c r="J3280" i="6"/>
  <c r="I3280" i="6"/>
  <c r="J3184" i="6"/>
  <c r="I3184" i="6"/>
  <c r="J3088" i="6"/>
  <c r="I3088" i="6"/>
  <c r="J2980" i="6"/>
  <c r="I2980" i="6"/>
  <c r="J2740" i="6"/>
  <c r="I2740" i="6"/>
  <c r="J2632" i="6"/>
  <c r="I2632" i="6"/>
  <c r="J2548" i="6"/>
  <c r="I2548" i="6"/>
  <c r="J2476" i="6"/>
  <c r="I2476" i="6"/>
  <c r="J2416" i="6"/>
  <c r="I2416" i="6"/>
  <c r="J2332" i="6"/>
  <c r="I2332" i="6"/>
  <c r="J2248" i="6"/>
  <c r="I2248" i="6"/>
  <c r="J2140" i="6"/>
  <c r="I2140" i="6"/>
  <c r="J2008" i="6"/>
  <c r="I2008" i="6"/>
  <c r="J1828" i="6"/>
  <c r="I1828" i="6"/>
  <c r="J1624" i="6"/>
  <c r="I1624" i="6"/>
  <c r="J1456" i="6"/>
  <c r="I1456" i="6"/>
  <c r="J1360" i="6"/>
  <c r="I1360" i="6"/>
  <c r="J1252" i="6"/>
  <c r="I1252" i="6"/>
  <c r="J1132" i="6"/>
  <c r="I1132" i="6"/>
  <c r="J988" i="6"/>
  <c r="I988" i="6"/>
  <c r="J892" i="6"/>
  <c r="I892" i="6"/>
  <c r="J844" i="6"/>
  <c r="I844" i="6"/>
  <c r="J724" i="6"/>
  <c r="I724" i="6"/>
  <c r="J640" i="6"/>
  <c r="I640" i="6"/>
  <c r="J544" i="6"/>
  <c r="I544" i="6"/>
  <c r="J424" i="6"/>
  <c r="I424" i="6"/>
  <c r="J340" i="6"/>
  <c r="I340" i="6"/>
  <c r="J208" i="6"/>
  <c r="I208" i="6"/>
  <c r="J112" i="6"/>
  <c r="I112" i="6"/>
  <c r="J16" i="6"/>
  <c r="I16" i="6"/>
  <c r="J4372" i="6"/>
  <c r="B81" i="9"/>
  <c r="J4863" i="6"/>
  <c r="I4863" i="6"/>
  <c r="I4743" i="6"/>
  <c r="J4743" i="6"/>
  <c r="J4587" i="6"/>
  <c r="I4587" i="6"/>
  <c r="J4383" i="6"/>
  <c r="I4383" i="6"/>
  <c r="J4167" i="6"/>
  <c r="I4167" i="6"/>
  <c r="J4107" i="6"/>
  <c r="I4107" i="6"/>
  <c r="J4011" i="6"/>
  <c r="I4011" i="6"/>
  <c r="J3663" i="6"/>
  <c r="I3663" i="6"/>
  <c r="J3603" i="6"/>
  <c r="I3603" i="6"/>
  <c r="J3507" i="6"/>
  <c r="I3507" i="6"/>
  <c r="J3423" i="6"/>
  <c r="I3423" i="6"/>
  <c r="J3363" i="6"/>
  <c r="I3363" i="6"/>
  <c r="J3291" i="6"/>
  <c r="I3291" i="6"/>
  <c r="J3207" i="6"/>
  <c r="I3207" i="6"/>
  <c r="J3135" i="6"/>
  <c r="I3135" i="6"/>
  <c r="I3075" i="6"/>
  <c r="J3075" i="6"/>
  <c r="J3015" i="6"/>
  <c r="I3015" i="6"/>
  <c r="J2931" i="6"/>
  <c r="I2931" i="6"/>
  <c r="J2751" i="6"/>
  <c r="I2751" i="6"/>
  <c r="J2655" i="6"/>
  <c r="I2655" i="6"/>
  <c r="J2595" i="6"/>
  <c r="I2595" i="6"/>
  <c r="J2499" i="6"/>
  <c r="I2499" i="6"/>
  <c r="J2307" i="6"/>
  <c r="I2307" i="6"/>
  <c r="J2235" i="6"/>
  <c r="I2235" i="6"/>
  <c r="I2139" i="6"/>
  <c r="J2139" i="6"/>
  <c r="J2079" i="6"/>
  <c r="I2079" i="6"/>
  <c r="J2007" i="6"/>
  <c r="I2007" i="6"/>
  <c r="J1863" i="6"/>
  <c r="I1863" i="6"/>
  <c r="J1779" i="6"/>
  <c r="I1779" i="6"/>
  <c r="J1611" i="6"/>
  <c r="I1611" i="6"/>
  <c r="J1479" i="6"/>
  <c r="I1479" i="6"/>
  <c r="J1275" i="6"/>
  <c r="I1275" i="6"/>
  <c r="J1155" i="6"/>
  <c r="I1155" i="6"/>
  <c r="J915" i="6"/>
  <c r="I915" i="6"/>
  <c r="J39" i="6"/>
  <c r="I39" i="6"/>
  <c r="J4945" i="6"/>
  <c r="I4945" i="6"/>
  <c r="J4909" i="6"/>
  <c r="I4909" i="6"/>
  <c r="J4849" i="6"/>
  <c r="I4849" i="6"/>
  <c r="J4717" i="6"/>
  <c r="I4717" i="6"/>
  <c r="J4669" i="6"/>
  <c r="I4669" i="6"/>
  <c r="J4597" i="6"/>
  <c r="I4597" i="6"/>
  <c r="J4537" i="6"/>
  <c r="I4537" i="6"/>
  <c r="J4489" i="6"/>
  <c r="I4489" i="6"/>
  <c r="I4429" i="6"/>
  <c r="J4429" i="6"/>
  <c r="I4141" i="6"/>
  <c r="J4141" i="6"/>
  <c r="J3997" i="6"/>
  <c r="I3997" i="6"/>
  <c r="J3841" i="6"/>
  <c r="I3841" i="6"/>
  <c r="J3769" i="6"/>
  <c r="I3769" i="6"/>
  <c r="J3721" i="6"/>
  <c r="I3721" i="6"/>
  <c r="J3661" i="6"/>
  <c r="I3661" i="6"/>
  <c r="J3601" i="6"/>
  <c r="I3601" i="6"/>
  <c r="J3565" i="6"/>
  <c r="I3565" i="6"/>
  <c r="J3469" i="6"/>
  <c r="I3469" i="6"/>
  <c r="J3409" i="6"/>
  <c r="I3409" i="6"/>
  <c r="J3349" i="6"/>
  <c r="I3349" i="6"/>
  <c r="J3289" i="6"/>
  <c r="I3289" i="6"/>
  <c r="J3229" i="6"/>
  <c r="I3229" i="6"/>
  <c r="J3145" i="6"/>
  <c r="I3145" i="6"/>
  <c r="J3073" i="6"/>
  <c r="I3073" i="6"/>
  <c r="J2965" i="6"/>
  <c r="I2965" i="6"/>
  <c r="J2893" i="6"/>
  <c r="I2893" i="6"/>
  <c r="J2845" i="6"/>
  <c r="I2845" i="6"/>
  <c r="J2761" i="6"/>
  <c r="I2761" i="6"/>
  <c r="J2533" i="6"/>
  <c r="I2533" i="6"/>
  <c r="J2377" i="6"/>
  <c r="I2377" i="6"/>
  <c r="J2305" i="6"/>
  <c r="I2305" i="6"/>
  <c r="I2221" i="6"/>
  <c r="J2221" i="6"/>
  <c r="J2089" i="6"/>
  <c r="I2089" i="6"/>
  <c r="J2029" i="6"/>
  <c r="I2029" i="6"/>
  <c r="J1945" i="6"/>
  <c r="I1945" i="6"/>
  <c r="J1777" i="6"/>
  <c r="I1777" i="6"/>
  <c r="J1705" i="6"/>
  <c r="I1705" i="6"/>
  <c r="J1645" i="6"/>
  <c r="I1645" i="6"/>
  <c r="J1585" i="6"/>
  <c r="I1585" i="6"/>
  <c r="I1501" i="6"/>
  <c r="J1501" i="6"/>
  <c r="J1429" i="6"/>
  <c r="I1429" i="6"/>
  <c r="J1261" i="6"/>
  <c r="I1261" i="6"/>
  <c r="J1201" i="6"/>
  <c r="I1201" i="6"/>
  <c r="J1141" i="6"/>
  <c r="I1141" i="6"/>
  <c r="J1057" i="6"/>
  <c r="I1057" i="6"/>
  <c r="J997" i="6"/>
  <c r="I997" i="6"/>
  <c r="J925" i="6"/>
  <c r="I925" i="6"/>
  <c r="J853" i="6"/>
  <c r="I853" i="6"/>
  <c r="J781" i="6"/>
  <c r="I781" i="6"/>
  <c r="J709" i="6"/>
  <c r="I709" i="6"/>
  <c r="J625" i="6"/>
  <c r="I625" i="6"/>
  <c r="J529" i="6"/>
  <c r="I529" i="6"/>
  <c r="J457" i="6"/>
  <c r="I457" i="6"/>
  <c r="J385" i="6"/>
  <c r="I385" i="6"/>
  <c r="J337" i="6"/>
  <c r="I337" i="6"/>
  <c r="J277" i="6"/>
  <c r="I277" i="6"/>
  <c r="J37" i="6"/>
  <c r="I37" i="6"/>
  <c r="I4910" i="6"/>
  <c r="I4792" i="6"/>
  <c r="I4728" i="6"/>
  <c r="I4684" i="6"/>
  <c r="I4620" i="6"/>
  <c r="I4563" i="6"/>
  <c r="I4492" i="6"/>
  <c r="I4360" i="6"/>
  <c r="I4228" i="6"/>
  <c r="I4118" i="6"/>
  <c r="I4047" i="6"/>
  <c r="I3915" i="6"/>
  <c r="I3782" i="6"/>
  <c r="I3713" i="6"/>
  <c r="I3640" i="6"/>
  <c r="I3566" i="6"/>
  <c r="I3494" i="6"/>
  <c r="I3422" i="6"/>
  <c r="I3197" i="6"/>
  <c r="I3125" i="6"/>
  <c r="I3076" i="6"/>
  <c r="I3004" i="6"/>
  <c r="I2680" i="6"/>
  <c r="I2521" i="6"/>
  <c r="I2345" i="6"/>
  <c r="I2017" i="6"/>
  <c r="I1924" i="6"/>
  <c r="I1464" i="6"/>
  <c r="I1181" i="6"/>
  <c r="I554" i="6"/>
  <c r="I364" i="6"/>
  <c r="J4468" i="6"/>
  <c r="J4236" i="6"/>
  <c r="J3589" i="6"/>
  <c r="J2995" i="6"/>
  <c r="J917" i="6"/>
  <c r="J4794" i="6"/>
  <c r="I4794" i="6"/>
  <c r="J4590" i="6"/>
  <c r="I4590" i="6"/>
  <c r="J4374" i="6"/>
  <c r="I4374" i="6"/>
  <c r="J4278" i="6"/>
  <c r="I4278" i="6"/>
  <c r="J4062" i="6"/>
  <c r="I4062" i="6"/>
  <c r="J4002" i="6"/>
  <c r="I4002" i="6"/>
  <c r="J3930" i="6"/>
  <c r="I3930" i="6"/>
  <c r="J3882" i="6"/>
  <c r="I3882" i="6"/>
  <c r="J3834" i="6"/>
  <c r="I3834" i="6"/>
  <c r="I3762" i="6"/>
  <c r="J3762" i="6"/>
  <c r="J3702" i="6"/>
  <c r="I3702" i="6"/>
  <c r="J3630" i="6"/>
  <c r="I3630" i="6"/>
  <c r="J3546" i="6"/>
  <c r="I3546" i="6"/>
  <c r="J3462" i="6"/>
  <c r="I3462" i="6"/>
  <c r="J3294" i="6"/>
  <c r="I3294" i="6"/>
  <c r="J3234" i="6"/>
  <c r="I3234" i="6"/>
  <c r="J3198" i="6"/>
  <c r="I3198" i="6"/>
  <c r="J3102" i="6"/>
  <c r="I3102" i="6"/>
  <c r="J2874" i="6"/>
  <c r="I2874" i="6"/>
  <c r="I4913" i="6"/>
  <c r="J4913" i="6"/>
  <c r="J4709" i="6"/>
  <c r="I4709" i="6"/>
  <c r="J4613" i="6"/>
  <c r="I4613" i="6"/>
  <c r="J4529" i="6"/>
  <c r="I4529" i="6"/>
  <c r="J4289" i="6"/>
  <c r="I4289" i="6"/>
  <c r="J4181" i="6"/>
  <c r="I4181" i="6"/>
  <c r="I4061" i="6"/>
  <c r="J4061" i="6"/>
  <c r="J3473" i="6"/>
  <c r="I3473" i="6"/>
  <c r="J3233" i="6"/>
  <c r="I3233" i="6"/>
  <c r="J3029" i="6"/>
  <c r="I3029" i="6"/>
  <c r="J2909" i="6"/>
  <c r="I2909" i="6"/>
  <c r="J2813" i="6"/>
  <c r="I2813" i="6"/>
  <c r="J2717" i="6"/>
  <c r="I2717" i="6"/>
  <c r="J2609" i="6"/>
  <c r="I2609" i="6"/>
  <c r="J2513" i="6"/>
  <c r="I2513" i="6"/>
  <c r="J2201" i="6"/>
  <c r="I2201" i="6"/>
  <c r="J2117" i="6"/>
  <c r="I2117" i="6"/>
  <c r="J2033" i="6"/>
  <c r="I2033" i="6"/>
  <c r="J1721" i="6"/>
  <c r="I1721" i="6"/>
  <c r="J1637" i="6"/>
  <c r="I1637" i="6"/>
  <c r="J1541" i="6"/>
  <c r="I1541" i="6"/>
  <c r="J1469" i="6"/>
  <c r="I1469" i="6"/>
  <c r="J1385" i="6"/>
  <c r="I1385" i="6"/>
  <c r="J1313" i="6"/>
  <c r="I1313" i="6"/>
  <c r="J1217" i="6"/>
  <c r="I1217" i="6"/>
  <c r="I1121" i="6"/>
  <c r="J1121" i="6"/>
  <c r="J941" i="6"/>
  <c r="I941" i="6"/>
  <c r="J869" i="6"/>
  <c r="I869" i="6"/>
  <c r="J785" i="6"/>
  <c r="I785" i="6"/>
  <c r="J713" i="6"/>
  <c r="I713" i="6"/>
  <c r="J629" i="6"/>
  <c r="I629" i="6"/>
  <c r="J521" i="6"/>
  <c r="I521" i="6"/>
  <c r="J425" i="6"/>
  <c r="I425" i="6"/>
  <c r="J341" i="6"/>
  <c r="I341" i="6"/>
  <c r="J245" i="6"/>
  <c r="I245" i="6"/>
  <c r="J137" i="6"/>
  <c r="I137" i="6"/>
  <c r="J17" i="6"/>
  <c r="I17" i="6"/>
  <c r="I3821" i="6"/>
  <c r="I3113" i="6"/>
  <c r="J4828" i="6"/>
  <c r="I4828" i="6"/>
  <c r="J4744" i="6"/>
  <c r="I4744" i="6"/>
  <c r="J4636" i="6"/>
  <c r="I4636" i="6"/>
  <c r="J4396" i="6"/>
  <c r="I4396" i="6"/>
  <c r="J4084" i="6"/>
  <c r="I4084" i="6"/>
  <c r="J3940" i="6"/>
  <c r="I3940" i="6"/>
  <c r="J3820" i="6"/>
  <c r="I3820" i="6"/>
  <c r="J3628" i="6"/>
  <c r="I3628" i="6"/>
  <c r="J3436" i="6"/>
  <c r="I3436" i="6"/>
  <c r="J3172" i="6"/>
  <c r="I3172" i="6"/>
  <c r="J2956" i="6"/>
  <c r="I2956" i="6"/>
  <c r="J2872" i="6"/>
  <c r="I2872" i="6"/>
  <c r="J2596" i="6"/>
  <c r="I2596" i="6"/>
  <c r="J2392" i="6"/>
  <c r="I2392" i="6"/>
  <c r="J2308" i="6"/>
  <c r="I2308" i="6"/>
  <c r="J2224" i="6"/>
  <c r="I2224" i="6"/>
  <c r="J2176" i="6"/>
  <c r="I2176" i="6"/>
  <c r="J2092" i="6"/>
  <c r="I2092" i="6"/>
  <c r="J1936" i="6"/>
  <c r="I1936" i="6"/>
  <c r="J1876" i="6"/>
  <c r="I1876" i="6"/>
  <c r="J1792" i="6"/>
  <c r="I1792" i="6"/>
  <c r="J1684" i="6"/>
  <c r="I1684" i="6"/>
  <c r="J1576" i="6"/>
  <c r="I1576" i="6"/>
  <c r="J1504" i="6"/>
  <c r="I1504" i="6"/>
  <c r="J1432" i="6"/>
  <c r="I1432" i="6"/>
  <c r="J1336" i="6"/>
  <c r="I1336" i="6"/>
  <c r="J1144" i="6"/>
  <c r="I1144" i="6"/>
  <c r="J1036" i="6"/>
  <c r="I1036" i="6"/>
  <c r="I928" i="6"/>
  <c r="J928" i="6"/>
  <c r="J772" i="6"/>
  <c r="I772" i="6"/>
  <c r="J664" i="6"/>
  <c r="I664" i="6"/>
  <c r="J412" i="6"/>
  <c r="I412" i="6"/>
  <c r="J268" i="6"/>
  <c r="I268" i="6"/>
  <c r="J184" i="6"/>
  <c r="I184" i="6"/>
  <c r="J40" i="6"/>
  <c r="I40" i="6"/>
  <c r="I3041" i="6"/>
  <c r="J4911" i="6"/>
  <c r="I4911" i="6"/>
  <c r="J4731" i="6"/>
  <c r="I4731" i="6"/>
  <c r="J4431" i="6"/>
  <c r="I4431" i="6"/>
  <c r="J4203" i="6"/>
  <c r="I4203" i="6"/>
  <c r="J4059" i="6"/>
  <c r="I4059" i="6"/>
  <c r="J3819" i="6"/>
  <c r="I3819" i="6"/>
  <c r="J3555" i="6"/>
  <c r="I3555" i="6"/>
  <c r="J3399" i="6"/>
  <c r="I3399" i="6"/>
  <c r="I2847" i="6"/>
  <c r="J2847" i="6"/>
  <c r="J2547" i="6"/>
  <c r="I2547" i="6"/>
  <c r="J2451" i="6"/>
  <c r="I2451" i="6"/>
  <c r="J2199" i="6"/>
  <c r="I2199" i="6"/>
  <c r="J1791" i="6"/>
  <c r="I1791" i="6"/>
  <c r="J1671" i="6"/>
  <c r="I1671" i="6"/>
  <c r="J1395" i="6"/>
  <c r="I1395" i="6"/>
  <c r="J1239" i="6"/>
  <c r="I1239" i="6"/>
  <c r="J51" i="6"/>
  <c r="I51" i="6"/>
  <c r="J4525" i="6"/>
  <c r="I4525" i="6"/>
  <c r="J4477" i="6"/>
  <c r="I4477" i="6"/>
  <c r="J4417" i="6"/>
  <c r="I4417" i="6"/>
  <c r="J4357" i="6"/>
  <c r="I4357" i="6"/>
  <c r="J4285" i="6"/>
  <c r="I4285" i="6"/>
  <c r="J4225" i="6"/>
  <c r="I4225" i="6"/>
  <c r="J4177" i="6"/>
  <c r="I4177" i="6"/>
  <c r="J4105" i="6"/>
  <c r="I4105" i="6"/>
  <c r="J4045" i="6"/>
  <c r="I4045" i="6"/>
  <c r="J3973" i="6"/>
  <c r="I3973" i="6"/>
  <c r="J3925" i="6"/>
  <c r="I3925" i="6"/>
  <c r="J3865" i="6"/>
  <c r="I3865" i="6"/>
  <c r="J3805" i="6"/>
  <c r="I3805" i="6"/>
  <c r="I3625" i="6"/>
  <c r="J3625" i="6"/>
  <c r="J3529" i="6"/>
  <c r="I3529" i="6"/>
  <c r="J3493" i="6"/>
  <c r="I3493" i="6"/>
  <c r="J3421" i="6"/>
  <c r="I3421" i="6"/>
  <c r="J3337" i="6"/>
  <c r="I3337" i="6"/>
  <c r="J3205" i="6"/>
  <c r="I3205" i="6"/>
  <c r="J3097" i="6"/>
  <c r="I3097" i="6"/>
  <c r="J3001" i="6"/>
  <c r="I3001" i="6"/>
  <c r="J2917" i="6"/>
  <c r="I2917" i="6"/>
  <c r="J2809" i="6"/>
  <c r="I2809" i="6"/>
  <c r="J2701" i="6"/>
  <c r="I2701" i="6"/>
  <c r="J2617" i="6"/>
  <c r="I2617" i="6"/>
  <c r="J2473" i="6"/>
  <c r="I2473" i="6"/>
  <c r="J2401" i="6"/>
  <c r="I2401" i="6"/>
  <c r="J2317" i="6"/>
  <c r="I2317" i="6"/>
  <c r="J2257" i="6"/>
  <c r="I2257" i="6"/>
  <c r="J2209" i="6"/>
  <c r="I2209" i="6"/>
  <c r="J2125" i="6"/>
  <c r="I2125" i="6"/>
  <c r="J2053" i="6"/>
  <c r="I2053" i="6"/>
  <c r="I1969" i="6"/>
  <c r="J1969" i="6"/>
  <c r="J1897" i="6"/>
  <c r="I1897" i="6"/>
  <c r="J1825" i="6"/>
  <c r="I1825" i="6"/>
  <c r="I1789" i="6"/>
  <c r="J1789" i="6"/>
  <c r="J1717" i="6"/>
  <c r="I1717" i="6"/>
  <c r="J1621" i="6"/>
  <c r="I1621" i="6"/>
  <c r="J1453" i="6"/>
  <c r="I1453" i="6"/>
  <c r="J1309" i="6"/>
  <c r="I1309" i="6"/>
  <c r="J1237" i="6"/>
  <c r="I1237" i="6"/>
  <c r="J1165" i="6"/>
  <c r="I1165" i="6"/>
  <c r="J1033" i="6"/>
  <c r="I1033" i="6"/>
  <c r="J973" i="6"/>
  <c r="I973" i="6"/>
  <c r="J913" i="6"/>
  <c r="I913" i="6"/>
  <c r="J829" i="6"/>
  <c r="I829" i="6"/>
  <c r="J757" i="6"/>
  <c r="I757" i="6"/>
  <c r="J685" i="6"/>
  <c r="I685" i="6"/>
  <c r="J613" i="6"/>
  <c r="I613" i="6"/>
  <c r="J565" i="6"/>
  <c r="I565" i="6"/>
  <c r="J493" i="6"/>
  <c r="I493" i="6"/>
  <c r="J73" i="6"/>
  <c r="I73" i="6"/>
  <c r="I4881" i="6"/>
  <c r="J4857" i="6"/>
  <c r="J4725" i="6"/>
  <c r="I4545" i="6"/>
  <c r="I4317" i="6"/>
  <c r="J4293" i="6"/>
  <c r="J4005" i="6"/>
  <c r="I3741" i="6"/>
  <c r="I3705" i="6"/>
  <c r="I3441" i="6"/>
  <c r="I3297" i="6"/>
  <c r="I3213" i="6"/>
  <c r="I2925" i="6"/>
  <c r="I2457" i="6"/>
  <c r="I1965" i="6"/>
  <c r="I1617" i="6"/>
  <c r="I4791" i="6"/>
  <c r="I4681" i="6"/>
  <c r="I4553" i="6"/>
  <c r="I4359" i="6"/>
  <c r="I4227" i="6"/>
  <c r="I4046" i="6"/>
  <c r="I3914" i="6"/>
  <c r="I3781" i="6"/>
  <c r="I3712" i="6"/>
  <c r="I3638" i="6"/>
  <c r="I3269" i="6"/>
  <c r="I3196" i="6"/>
  <c r="I3124" i="6"/>
  <c r="I2677" i="6"/>
  <c r="I2608" i="6"/>
  <c r="I2165" i="6"/>
  <c r="I2077" i="6"/>
  <c r="I1921" i="6"/>
  <c r="I1813" i="6"/>
  <c r="I1573" i="6"/>
  <c r="I1452" i="6"/>
  <c r="I1180" i="6"/>
  <c r="I1023" i="6"/>
  <c r="I864" i="6"/>
  <c r="I363" i="6"/>
  <c r="I207" i="6"/>
  <c r="J4672" i="6"/>
  <c r="J4465" i="6"/>
  <c r="J3926" i="6"/>
  <c r="J2993" i="6"/>
  <c r="J2101" i="6"/>
  <c r="I4991" i="6"/>
  <c r="J4991" i="6"/>
  <c r="J4979" i="6"/>
  <c r="I4979" i="6"/>
  <c r="J4967" i="6"/>
  <c r="I4967" i="6"/>
  <c r="J4943" i="6"/>
  <c r="I4943" i="6"/>
  <c r="J4931" i="6"/>
  <c r="I4931" i="6"/>
  <c r="J4919" i="6"/>
  <c r="I4919" i="6"/>
  <c r="J4895" i="6"/>
  <c r="I4895" i="6"/>
  <c r="J4871" i="6"/>
  <c r="I4871" i="6"/>
  <c r="I4847" i="6"/>
  <c r="J4847" i="6"/>
  <c r="J4835" i="6"/>
  <c r="I4835" i="6"/>
  <c r="J4823" i="6"/>
  <c r="I4823" i="6"/>
  <c r="J4811" i="6"/>
  <c r="I4811" i="6"/>
  <c r="J4787" i="6"/>
  <c r="I4787" i="6"/>
  <c r="J4763" i="6"/>
  <c r="I4763" i="6"/>
  <c r="J4739" i="6"/>
  <c r="I4739" i="6"/>
  <c r="J4715" i="6"/>
  <c r="I4715" i="6"/>
  <c r="J4703" i="6"/>
  <c r="I4703" i="6"/>
  <c r="J4691" i="6"/>
  <c r="I4691" i="6"/>
  <c r="J4679" i="6"/>
  <c r="I4679" i="6"/>
  <c r="J4667" i="6"/>
  <c r="I4667" i="6"/>
  <c r="J4643" i="6"/>
  <c r="I4643" i="6"/>
  <c r="I4559" i="6"/>
  <c r="J4559" i="6"/>
  <c r="J4547" i="6"/>
  <c r="I4547" i="6"/>
  <c r="J4535" i="6"/>
  <c r="I4535" i="6"/>
  <c r="J4511" i="6"/>
  <c r="I4511" i="6"/>
  <c r="J4499" i="6"/>
  <c r="I4499" i="6"/>
  <c r="I4415" i="6"/>
  <c r="J4415" i="6"/>
  <c r="J4403" i="6"/>
  <c r="I4403" i="6"/>
  <c r="J4391" i="6"/>
  <c r="I4391" i="6"/>
  <c r="J4379" i="6"/>
  <c r="I4379" i="6"/>
  <c r="J4331" i="6"/>
  <c r="I4331" i="6"/>
  <c r="J4307" i="6"/>
  <c r="I4307" i="6"/>
  <c r="J4283" i="6"/>
  <c r="I4283" i="6"/>
  <c r="I4271" i="6"/>
  <c r="J4271" i="6"/>
  <c r="I4259" i="6"/>
  <c r="J4259" i="6"/>
  <c r="J4247" i="6"/>
  <c r="I4247" i="6"/>
  <c r="I4235" i="6"/>
  <c r="J4235" i="6"/>
  <c r="J4223" i="6"/>
  <c r="I4223" i="6"/>
  <c r="J4211" i="6"/>
  <c r="I4211" i="6"/>
  <c r="J4199" i="6"/>
  <c r="I4199" i="6"/>
  <c r="J4175" i="6"/>
  <c r="I4175" i="6"/>
  <c r="J4151" i="6"/>
  <c r="I4151" i="6"/>
  <c r="J4127" i="6"/>
  <c r="I4127" i="6"/>
  <c r="J4115" i="6"/>
  <c r="I4115" i="6"/>
  <c r="J4103" i="6"/>
  <c r="I4103" i="6"/>
  <c r="J4091" i="6"/>
  <c r="I4091" i="6"/>
  <c r="J4067" i="6"/>
  <c r="I4067" i="6"/>
  <c r="J4043" i="6"/>
  <c r="I4043" i="6"/>
  <c r="J4019" i="6"/>
  <c r="I4019" i="6"/>
  <c r="J3983" i="6"/>
  <c r="I3983" i="6"/>
  <c r="J3971" i="6"/>
  <c r="I3971" i="6"/>
  <c r="J3959" i="6"/>
  <c r="I3959" i="6"/>
  <c r="J3923" i="6"/>
  <c r="I3923" i="6"/>
  <c r="J3911" i="6"/>
  <c r="I3911" i="6"/>
  <c r="J3887" i="6"/>
  <c r="I3887" i="6"/>
  <c r="J3863" i="6"/>
  <c r="I3863" i="6"/>
  <c r="I3839" i="6"/>
  <c r="J3839" i="6"/>
  <c r="J3827" i="6"/>
  <c r="I3827" i="6"/>
  <c r="J3815" i="6"/>
  <c r="I3815" i="6"/>
  <c r="J3803" i="6"/>
  <c r="I3803" i="6"/>
  <c r="J3779" i="6"/>
  <c r="I3779" i="6"/>
  <c r="J3707" i="6"/>
  <c r="I3707" i="6"/>
  <c r="J3695" i="6"/>
  <c r="I3695" i="6"/>
  <c r="J3683" i="6"/>
  <c r="I3683" i="6"/>
  <c r="J3647" i="6"/>
  <c r="I3647" i="6"/>
  <c r="J3635" i="6"/>
  <c r="I3635" i="6"/>
  <c r="J3623" i="6"/>
  <c r="I3623" i="6"/>
  <c r="J3611" i="6"/>
  <c r="I3611" i="6"/>
  <c r="J3575" i="6"/>
  <c r="I3575" i="6"/>
  <c r="J3563" i="6"/>
  <c r="I3563" i="6"/>
  <c r="J3551" i="6"/>
  <c r="I3551" i="6"/>
  <c r="J3527" i="6"/>
  <c r="I3527" i="6"/>
  <c r="J3503" i="6"/>
  <c r="I3503" i="6"/>
  <c r="J3491" i="6"/>
  <c r="I3491" i="6"/>
  <c r="J3479" i="6"/>
  <c r="I3479" i="6"/>
  <c r="J3467" i="6"/>
  <c r="I3467" i="6"/>
  <c r="J3455" i="6"/>
  <c r="I3455" i="6"/>
  <c r="J3431" i="6"/>
  <c r="I3431" i="6"/>
  <c r="J3407" i="6"/>
  <c r="I3407" i="6"/>
  <c r="J3395" i="6"/>
  <c r="I3395" i="6"/>
  <c r="J3383" i="6"/>
  <c r="I3383" i="6"/>
  <c r="J3347" i="6"/>
  <c r="I3347" i="6"/>
  <c r="J3335" i="6"/>
  <c r="I3335" i="6"/>
  <c r="J3323" i="6"/>
  <c r="I3323" i="6"/>
  <c r="J3311" i="6"/>
  <c r="I3311" i="6"/>
  <c r="J3275" i="6"/>
  <c r="I3275" i="6"/>
  <c r="J3263" i="6"/>
  <c r="I3263" i="6"/>
  <c r="J3251" i="6"/>
  <c r="I3251" i="6"/>
  <c r="I3203" i="6"/>
  <c r="J3203" i="6"/>
  <c r="J3191" i="6"/>
  <c r="I3191" i="6"/>
  <c r="J3179" i="6"/>
  <c r="I3179" i="6"/>
  <c r="J3155" i="6"/>
  <c r="I3155" i="6"/>
  <c r="J3131" i="6"/>
  <c r="I3131" i="6"/>
  <c r="J3119" i="6"/>
  <c r="I3119" i="6"/>
  <c r="J3107" i="6"/>
  <c r="I3107" i="6"/>
  <c r="J3083" i="6"/>
  <c r="I3083" i="6"/>
  <c r="J3059" i="6"/>
  <c r="I3059" i="6"/>
  <c r="J3047" i="6"/>
  <c r="I3047" i="6"/>
  <c r="J3035" i="6"/>
  <c r="I3035" i="6"/>
  <c r="J3011" i="6"/>
  <c r="I3011" i="6"/>
  <c r="J2987" i="6"/>
  <c r="I2987" i="6"/>
  <c r="J2975" i="6"/>
  <c r="I2975" i="6"/>
  <c r="J2963" i="6"/>
  <c r="I2963" i="6"/>
  <c r="J2939" i="6"/>
  <c r="I2939" i="6"/>
  <c r="J2915" i="6"/>
  <c r="I2915" i="6"/>
  <c r="J2903" i="6"/>
  <c r="I2903" i="6"/>
  <c r="J2891" i="6"/>
  <c r="I2891" i="6"/>
  <c r="J2843" i="6"/>
  <c r="I2843" i="6"/>
  <c r="J2831" i="6"/>
  <c r="I2831" i="6"/>
  <c r="J2807" i="6"/>
  <c r="I2807" i="6"/>
  <c r="J2783" i="6"/>
  <c r="I2783" i="6"/>
  <c r="J2771" i="6"/>
  <c r="I2771" i="6"/>
  <c r="J2759" i="6"/>
  <c r="I2759" i="6"/>
  <c r="J2723" i="6"/>
  <c r="I2723" i="6"/>
  <c r="J2711" i="6"/>
  <c r="I2711" i="6"/>
  <c r="J2687" i="6"/>
  <c r="I2687" i="6"/>
  <c r="J2675" i="6"/>
  <c r="I2675" i="6"/>
  <c r="J2651" i="6"/>
  <c r="I2651" i="6"/>
  <c r="J2639" i="6"/>
  <c r="I2639" i="6"/>
  <c r="J2627" i="6"/>
  <c r="I2627" i="6"/>
  <c r="I2603" i="6"/>
  <c r="J2603" i="6"/>
  <c r="J2567" i="6"/>
  <c r="I2567" i="6"/>
  <c r="J2555" i="6"/>
  <c r="I2555" i="6"/>
  <c r="J2543" i="6"/>
  <c r="I2543" i="6"/>
  <c r="J2531" i="6"/>
  <c r="I2531" i="6"/>
  <c r="J2519" i="6"/>
  <c r="I2519" i="6"/>
  <c r="J2507" i="6"/>
  <c r="I2507" i="6"/>
  <c r="J2483" i="6"/>
  <c r="I2483" i="6"/>
  <c r="J2447" i="6"/>
  <c r="I2447" i="6"/>
  <c r="J2423" i="6"/>
  <c r="I2423" i="6"/>
  <c r="J2411" i="6"/>
  <c r="I2411" i="6"/>
  <c r="J2399" i="6"/>
  <c r="I2399" i="6"/>
  <c r="J2387" i="6"/>
  <c r="I2387" i="6"/>
  <c r="J2375" i="6"/>
  <c r="I2375" i="6"/>
  <c r="J2363" i="6"/>
  <c r="I2363" i="6"/>
  <c r="J2303" i="6"/>
  <c r="I2303" i="6"/>
  <c r="J2291" i="6"/>
  <c r="I2291" i="6"/>
  <c r="J2279" i="6"/>
  <c r="I2279" i="6"/>
  <c r="J2255" i="6"/>
  <c r="I2255" i="6"/>
  <c r="J2243" i="6"/>
  <c r="I2243" i="6"/>
  <c r="J2219" i="6"/>
  <c r="I2219" i="6"/>
  <c r="J2207" i="6"/>
  <c r="I2207" i="6"/>
  <c r="J2183" i="6"/>
  <c r="I2183" i="6"/>
  <c r="J2171" i="6"/>
  <c r="I2171" i="6"/>
  <c r="J2159" i="6"/>
  <c r="I2159" i="6"/>
  <c r="J2135" i="6"/>
  <c r="I2135" i="6"/>
  <c r="J2123" i="6"/>
  <c r="I2123" i="6"/>
  <c r="J2099" i="6"/>
  <c r="I2099" i="6"/>
  <c r="J2087" i="6"/>
  <c r="I2087" i="6"/>
  <c r="J2063" i="6"/>
  <c r="I2063" i="6"/>
  <c r="J2051" i="6"/>
  <c r="I2051" i="6"/>
  <c r="J2039" i="6"/>
  <c r="I2039" i="6"/>
  <c r="J1979" i="6"/>
  <c r="I1979" i="6"/>
  <c r="J1955" i="6"/>
  <c r="I1955" i="6"/>
  <c r="J1919" i="6"/>
  <c r="I1919" i="6"/>
  <c r="J1907" i="6"/>
  <c r="I1907" i="6"/>
  <c r="J1895" i="6"/>
  <c r="I1895" i="6"/>
  <c r="J1883" i="6"/>
  <c r="I1883" i="6"/>
  <c r="J1871" i="6"/>
  <c r="I1871" i="6"/>
  <c r="J1859" i="6"/>
  <c r="I1859" i="6"/>
  <c r="J1835" i="6"/>
  <c r="I1835" i="6"/>
  <c r="J1823" i="6"/>
  <c r="I1823" i="6"/>
  <c r="J1811" i="6"/>
  <c r="I1811" i="6"/>
  <c r="J1799" i="6"/>
  <c r="I1799" i="6"/>
  <c r="J1787" i="6"/>
  <c r="I1787" i="6"/>
  <c r="J1763" i="6"/>
  <c r="I1763" i="6"/>
  <c r="J1751" i="6"/>
  <c r="I1751" i="6"/>
  <c r="J1739" i="6"/>
  <c r="I1739" i="6"/>
  <c r="J1727" i="6"/>
  <c r="I1727" i="6"/>
  <c r="J1715" i="6"/>
  <c r="I1715" i="6"/>
  <c r="J1691" i="6"/>
  <c r="I1691" i="6"/>
  <c r="J1679" i="6"/>
  <c r="I1679" i="6"/>
  <c r="J1667" i="6"/>
  <c r="I1667" i="6"/>
  <c r="J1655" i="6"/>
  <c r="I1655" i="6"/>
  <c r="J1643" i="6"/>
  <c r="I1643" i="6"/>
  <c r="J1631" i="6"/>
  <c r="I1631" i="6"/>
  <c r="J1607" i="6"/>
  <c r="I1607" i="6"/>
  <c r="J1595" i="6"/>
  <c r="I1595" i="6"/>
  <c r="J1583" i="6"/>
  <c r="I1583" i="6"/>
  <c r="J1571" i="6"/>
  <c r="I1571" i="6"/>
  <c r="J1559" i="6"/>
  <c r="I1559" i="6"/>
  <c r="J1547" i="6"/>
  <c r="I1547" i="6"/>
  <c r="J1523" i="6"/>
  <c r="I1523" i="6"/>
  <c r="J1511" i="6"/>
  <c r="I1511" i="6"/>
  <c r="J1487" i="6"/>
  <c r="I1487" i="6"/>
  <c r="J1475" i="6"/>
  <c r="I1475" i="6"/>
  <c r="J1463" i="6"/>
  <c r="I1463" i="6"/>
  <c r="J1439" i="6"/>
  <c r="I1439" i="6"/>
  <c r="J1427" i="6"/>
  <c r="I1427" i="6"/>
  <c r="J1415" i="6"/>
  <c r="I1415" i="6"/>
  <c r="J1391" i="6"/>
  <c r="I1391" i="6"/>
  <c r="J1379" i="6"/>
  <c r="I1379" i="6"/>
  <c r="J1367" i="6"/>
  <c r="I1367" i="6"/>
  <c r="J1355" i="6"/>
  <c r="I1355" i="6"/>
  <c r="J1343" i="6"/>
  <c r="I1343" i="6"/>
  <c r="J1331" i="6"/>
  <c r="I1331" i="6"/>
  <c r="J1319" i="6"/>
  <c r="I1319" i="6"/>
  <c r="J1307" i="6"/>
  <c r="I1307" i="6"/>
  <c r="J1295" i="6"/>
  <c r="I1295" i="6"/>
  <c r="J1283" i="6"/>
  <c r="I1283" i="6"/>
  <c r="I1271" i="6"/>
  <c r="J1271" i="6"/>
  <c r="J1259" i="6"/>
  <c r="I1259" i="6"/>
  <c r="J1247" i="6"/>
  <c r="I1247" i="6"/>
  <c r="J1223" i="6"/>
  <c r="I1223" i="6"/>
  <c r="J1211" i="6"/>
  <c r="I1211" i="6"/>
  <c r="J1199" i="6"/>
  <c r="I1199" i="6"/>
  <c r="J1187" i="6"/>
  <c r="I1187" i="6"/>
  <c r="J1175" i="6"/>
  <c r="I1175" i="6"/>
  <c r="J1163" i="6"/>
  <c r="I1163" i="6"/>
  <c r="J1151" i="6"/>
  <c r="I1151" i="6"/>
  <c r="J1127" i="6"/>
  <c r="I1127" i="6"/>
  <c r="I1115" i="6"/>
  <c r="J1115" i="6"/>
  <c r="J1103" i="6"/>
  <c r="I1103" i="6"/>
  <c r="J1091" i="6"/>
  <c r="I1091" i="6"/>
  <c r="J1079" i="6"/>
  <c r="I1079" i="6"/>
  <c r="J1067" i="6"/>
  <c r="I1067" i="6"/>
  <c r="J1055" i="6"/>
  <c r="I1055" i="6"/>
  <c r="J1043" i="6"/>
  <c r="I1043" i="6"/>
  <c r="J1031" i="6"/>
  <c r="I1031" i="6"/>
  <c r="J1007" i="6"/>
  <c r="I1007" i="6"/>
  <c r="J995" i="6"/>
  <c r="I995" i="6"/>
  <c r="J959" i="6"/>
  <c r="I959" i="6"/>
  <c r="J947" i="6"/>
  <c r="I947" i="6"/>
  <c r="J935" i="6"/>
  <c r="I935" i="6"/>
  <c r="J923" i="6"/>
  <c r="I923" i="6"/>
  <c r="J911" i="6"/>
  <c r="I911" i="6"/>
  <c r="J899" i="6"/>
  <c r="I899" i="6"/>
  <c r="J887" i="6"/>
  <c r="I887" i="6"/>
  <c r="J875" i="6"/>
  <c r="I875" i="6"/>
  <c r="J863" i="6"/>
  <c r="I863" i="6"/>
  <c r="J839" i="6"/>
  <c r="I839" i="6"/>
  <c r="J827" i="6"/>
  <c r="I827" i="6"/>
  <c r="J815" i="6"/>
  <c r="I815" i="6"/>
  <c r="J803" i="6"/>
  <c r="I803" i="6"/>
  <c r="J791" i="6"/>
  <c r="I791" i="6"/>
  <c r="J779" i="6"/>
  <c r="I779" i="6"/>
  <c r="J767" i="6"/>
  <c r="I767" i="6"/>
  <c r="J755" i="6"/>
  <c r="I755" i="6"/>
  <c r="J743" i="6"/>
  <c r="I743" i="6"/>
  <c r="J731" i="6"/>
  <c r="I731" i="6"/>
  <c r="J719" i="6"/>
  <c r="I719" i="6"/>
  <c r="J707" i="6"/>
  <c r="I707" i="6"/>
  <c r="J695" i="6"/>
  <c r="I695" i="6"/>
  <c r="J683" i="6"/>
  <c r="I683" i="6"/>
  <c r="J671" i="6"/>
  <c r="I671" i="6"/>
  <c r="J647" i="6"/>
  <c r="I647" i="6"/>
  <c r="J635" i="6"/>
  <c r="I635" i="6"/>
  <c r="J623" i="6"/>
  <c r="I623" i="6"/>
  <c r="J599" i="6"/>
  <c r="I599" i="6"/>
  <c r="J575" i="6"/>
  <c r="I575" i="6"/>
  <c r="J563" i="6"/>
  <c r="I563" i="6"/>
  <c r="J551" i="6"/>
  <c r="I551" i="6"/>
  <c r="J527" i="6"/>
  <c r="I527" i="6"/>
  <c r="J515" i="6"/>
  <c r="I515" i="6"/>
  <c r="J503" i="6"/>
  <c r="I503" i="6"/>
  <c r="J491" i="6"/>
  <c r="I491" i="6"/>
  <c r="J479" i="6"/>
  <c r="I479" i="6"/>
  <c r="J455" i="6"/>
  <c r="I455" i="6"/>
  <c r="J443" i="6"/>
  <c r="I443" i="6"/>
  <c r="J431" i="6"/>
  <c r="I431" i="6"/>
  <c r="J419" i="6"/>
  <c r="I419" i="6"/>
  <c r="J407" i="6"/>
  <c r="I407" i="6"/>
  <c r="J395" i="6"/>
  <c r="I395" i="6"/>
  <c r="J383" i="6"/>
  <c r="I383" i="6"/>
  <c r="J371" i="6"/>
  <c r="I371" i="6"/>
  <c r="J359" i="6"/>
  <c r="I359" i="6"/>
  <c r="J335" i="6"/>
  <c r="I335" i="6"/>
  <c r="J323" i="6"/>
  <c r="I323" i="6"/>
  <c r="J311" i="6"/>
  <c r="I311" i="6"/>
  <c r="J299" i="6"/>
  <c r="I299" i="6"/>
  <c r="J287" i="6"/>
  <c r="I287" i="6"/>
  <c r="J275" i="6"/>
  <c r="I275" i="6"/>
  <c r="J263" i="6"/>
  <c r="I263" i="6"/>
  <c r="J251" i="6"/>
  <c r="I251" i="6"/>
  <c r="J239" i="6"/>
  <c r="I239" i="6"/>
  <c r="J227" i="6"/>
  <c r="I227" i="6"/>
  <c r="J215" i="6"/>
  <c r="I215" i="6"/>
  <c r="J203" i="6"/>
  <c r="I203" i="6"/>
  <c r="J191" i="6"/>
  <c r="I191" i="6"/>
  <c r="J179" i="6"/>
  <c r="I179" i="6"/>
  <c r="J167" i="6"/>
  <c r="I167" i="6"/>
  <c r="J155" i="6"/>
  <c r="I155" i="6"/>
  <c r="J143" i="6"/>
  <c r="I143" i="6"/>
  <c r="J131" i="6"/>
  <c r="I131" i="6"/>
  <c r="I119" i="6"/>
  <c r="J119" i="6"/>
  <c r="J107" i="6"/>
  <c r="I107" i="6"/>
  <c r="J83" i="6"/>
  <c r="I83" i="6"/>
  <c r="I71" i="6"/>
  <c r="J71" i="6"/>
  <c r="J59" i="6"/>
  <c r="I59" i="6"/>
  <c r="J35" i="6"/>
  <c r="I35" i="6"/>
  <c r="J23" i="6"/>
  <c r="I23" i="6"/>
  <c r="J11" i="6"/>
  <c r="I11" i="6"/>
  <c r="I4883" i="6"/>
  <c r="I4583" i="6"/>
  <c r="I4007" i="6"/>
  <c r="I3443" i="6"/>
  <c r="I3071" i="6"/>
  <c r="I2495" i="6"/>
  <c r="I2406" i="6"/>
  <c r="I2142" i="6"/>
  <c r="I1734" i="6"/>
  <c r="I1446" i="6"/>
  <c r="I1158" i="6"/>
  <c r="I467" i="6"/>
  <c r="I78" i="6"/>
  <c r="J4523" i="6"/>
  <c r="J894" i="6"/>
  <c r="J5001" i="6"/>
  <c r="J4989" i="6"/>
  <c r="J4977" i="6"/>
  <c r="J4965" i="6"/>
  <c r="I4965" i="6"/>
  <c r="J4953" i="6"/>
  <c r="I4953" i="6"/>
  <c r="J4941" i="6"/>
  <c r="I4941" i="6"/>
  <c r="I4929" i="6"/>
  <c r="J4929" i="6"/>
  <c r="I4917" i="6"/>
  <c r="J4917" i="6"/>
  <c r="J4905" i="6"/>
  <c r="I4905" i="6"/>
  <c r="I4893" i="6"/>
  <c r="J4869" i="6"/>
  <c r="I4869" i="6"/>
  <c r="J4845" i="6"/>
  <c r="I4845" i="6"/>
  <c r="J4833" i="6"/>
  <c r="J4821" i="6"/>
  <c r="I4821" i="6"/>
  <c r="J4809" i="6"/>
  <c r="I4809" i="6"/>
  <c r="J4797" i="6"/>
  <c r="I4797" i="6"/>
  <c r="J4785" i="6"/>
  <c r="I4785" i="6"/>
  <c r="J4773" i="6"/>
  <c r="I4761" i="6"/>
  <c r="J4737" i="6"/>
  <c r="I4737" i="6"/>
  <c r="I4713" i="6"/>
  <c r="J4713" i="6"/>
  <c r="J4701" i="6"/>
  <c r="J4689" i="6"/>
  <c r="I4689" i="6"/>
  <c r="J4677" i="6"/>
  <c r="I4677" i="6"/>
  <c r="J4665" i="6"/>
  <c r="I4665" i="6"/>
  <c r="J4653" i="6"/>
  <c r="I4653" i="6"/>
  <c r="I4641" i="6"/>
  <c r="J4629" i="6"/>
  <c r="I4629" i="6"/>
  <c r="J4617" i="6"/>
  <c r="I4617" i="6"/>
  <c r="J4605" i="6"/>
  <c r="I4605" i="6"/>
  <c r="J4593" i="6"/>
  <c r="J4581" i="6"/>
  <c r="I4581" i="6"/>
  <c r="J4569" i="6"/>
  <c r="J4557" i="6"/>
  <c r="I4557" i="6"/>
  <c r="J4533" i="6"/>
  <c r="I4533" i="6"/>
  <c r="J4521" i="6"/>
  <c r="I4521" i="6"/>
  <c r="J4509" i="6"/>
  <c r="I4509" i="6"/>
  <c r="J4497" i="6"/>
  <c r="I4497" i="6"/>
  <c r="J4485" i="6"/>
  <c r="I4473" i="6"/>
  <c r="J4473" i="6"/>
  <c r="J4461" i="6"/>
  <c r="J4449" i="6"/>
  <c r="I4449" i="6"/>
  <c r="J4437" i="6"/>
  <c r="J4425" i="6"/>
  <c r="I4425" i="6"/>
  <c r="J4413" i="6"/>
  <c r="J4401" i="6"/>
  <c r="I4401" i="6"/>
  <c r="J4389" i="6"/>
  <c r="I4389" i="6"/>
  <c r="J4377" i="6"/>
  <c r="I4377" i="6"/>
  <c r="J4365" i="6"/>
  <c r="I4365" i="6"/>
  <c r="I4353" i="6"/>
  <c r="J4353" i="6"/>
  <c r="J4341" i="6"/>
  <c r="J4329" i="6"/>
  <c r="I4329" i="6"/>
  <c r="J4317" i="6"/>
  <c r="J4305" i="6"/>
  <c r="J4281" i="6"/>
  <c r="J4269" i="6"/>
  <c r="J4257" i="6"/>
  <c r="J4245" i="6"/>
  <c r="I4245" i="6"/>
  <c r="J4233" i="6"/>
  <c r="I4233" i="6"/>
  <c r="J4221" i="6"/>
  <c r="I4221" i="6"/>
  <c r="J4209" i="6"/>
  <c r="I4209" i="6"/>
  <c r="J4197" i="6"/>
  <c r="I4197" i="6"/>
  <c r="J4185" i="6"/>
  <c r="I4185" i="6"/>
  <c r="J4173" i="6"/>
  <c r="J4161" i="6"/>
  <c r="J4149" i="6"/>
  <c r="J4137" i="6"/>
  <c r="J4125" i="6"/>
  <c r="J4113" i="6"/>
  <c r="J4101" i="6"/>
  <c r="I4101" i="6"/>
  <c r="I4089" i="6"/>
  <c r="I4077" i="6"/>
  <c r="J4077" i="6"/>
  <c r="J4065" i="6"/>
  <c r="I4065" i="6"/>
  <c r="J4053" i="6"/>
  <c r="J4041" i="6"/>
  <c r="I4041" i="6"/>
  <c r="J4029" i="6"/>
  <c r="J4017" i="6"/>
  <c r="I4017" i="6"/>
  <c r="J3993" i="6"/>
  <c r="I3993" i="6"/>
  <c r="J3981" i="6"/>
  <c r="J3969" i="6"/>
  <c r="I3969" i="6"/>
  <c r="J3957" i="6"/>
  <c r="I3957" i="6"/>
  <c r="J3945" i="6"/>
  <c r="I3945" i="6"/>
  <c r="J3933" i="6"/>
  <c r="I3933" i="6"/>
  <c r="J3921" i="6"/>
  <c r="I3921" i="6"/>
  <c r="J3909" i="6"/>
  <c r="I3909" i="6"/>
  <c r="J3897" i="6"/>
  <c r="I3897" i="6"/>
  <c r="I3885" i="6"/>
  <c r="J3873" i="6"/>
  <c r="J3861" i="6"/>
  <c r="I3861" i="6"/>
  <c r="J3849" i="6"/>
  <c r="J3837" i="6"/>
  <c r="I3837" i="6"/>
  <c r="J3825" i="6"/>
  <c r="I3813" i="6"/>
  <c r="J3801" i="6"/>
  <c r="I3801" i="6"/>
  <c r="J3789" i="6"/>
  <c r="I3789" i="6"/>
  <c r="J3777" i="6"/>
  <c r="I3777" i="6"/>
  <c r="J3765" i="6"/>
  <c r="J3753" i="6"/>
  <c r="I3753" i="6"/>
  <c r="J3741" i="6"/>
  <c r="J3729" i="6"/>
  <c r="I3729" i="6"/>
  <c r="J3717" i="6"/>
  <c r="J3705" i="6"/>
  <c r="J3693" i="6"/>
  <c r="I3693" i="6"/>
  <c r="J3681" i="6"/>
  <c r="I3681" i="6"/>
  <c r="J3669" i="6"/>
  <c r="I3669" i="6"/>
  <c r="J3657" i="6"/>
  <c r="I3657" i="6"/>
  <c r="J3645" i="6"/>
  <c r="J3633" i="6"/>
  <c r="J3621" i="6"/>
  <c r="I3621" i="6"/>
  <c r="J3609" i="6"/>
  <c r="I3609" i="6"/>
  <c r="J3597" i="6"/>
  <c r="I3597" i="6"/>
  <c r="J3585" i="6"/>
  <c r="J3573" i="6"/>
  <c r="J3561" i="6"/>
  <c r="J3549" i="6"/>
  <c r="I3549" i="6"/>
  <c r="J3537" i="6"/>
  <c r="I3537" i="6"/>
  <c r="J3525" i="6"/>
  <c r="I3525" i="6"/>
  <c r="J3513" i="6"/>
  <c r="J3501" i="6"/>
  <c r="I3501" i="6"/>
  <c r="J3489" i="6"/>
  <c r="J3477" i="6"/>
  <c r="I3477" i="6"/>
  <c r="J3465" i="6"/>
  <c r="I3465" i="6"/>
  <c r="J3453" i="6"/>
  <c r="I3453" i="6"/>
  <c r="J3429" i="6"/>
  <c r="I3429" i="6"/>
  <c r="J3417" i="6"/>
  <c r="J3405" i="6"/>
  <c r="I3405" i="6"/>
  <c r="J3393" i="6"/>
  <c r="I3393" i="6"/>
  <c r="J3381" i="6"/>
  <c r="I3381" i="6"/>
  <c r="J3369" i="6"/>
  <c r="J3357" i="6"/>
  <c r="I3357" i="6"/>
  <c r="J3345" i="6"/>
  <c r="J3333" i="6"/>
  <c r="I3333" i="6"/>
  <c r="J3321" i="6"/>
  <c r="I3321" i="6"/>
  <c r="J3309" i="6"/>
  <c r="I3309" i="6"/>
  <c r="J3297" i="6"/>
  <c r="J3285" i="6"/>
  <c r="I3285" i="6"/>
  <c r="J3273" i="6"/>
  <c r="J3261" i="6"/>
  <c r="I3261" i="6"/>
  <c r="J3249" i="6"/>
  <c r="I3249" i="6"/>
  <c r="J3237" i="6"/>
  <c r="I3237" i="6"/>
  <c r="J3225" i="6"/>
  <c r="J3201" i="6"/>
  <c r="J3189" i="6"/>
  <c r="I3189" i="6"/>
  <c r="J3177" i="6"/>
  <c r="I3177" i="6"/>
  <c r="J3165" i="6"/>
  <c r="I3165" i="6"/>
  <c r="J3153" i="6"/>
  <c r="J3141" i="6"/>
  <c r="J3129" i="6"/>
  <c r="I3129" i="6"/>
  <c r="I3117" i="6"/>
  <c r="J3117" i="6"/>
  <c r="J3105" i="6"/>
  <c r="I3105" i="6"/>
  <c r="J3093" i="6"/>
  <c r="I3093" i="6"/>
  <c r="J3081" i="6"/>
  <c r="J3069" i="6"/>
  <c r="J3057" i="6"/>
  <c r="I3057" i="6"/>
  <c r="J3045" i="6"/>
  <c r="I3045" i="6"/>
  <c r="J3033" i="6"/>
  <c r="I3033" i="6"/>
  <c r="J3021" i="6"/>
  <c r="I3021" i="6"/>
  <c r="J3009" i="6"/>
  <c r="I3009" i="6"/>
  <c r="J2997" i="6"/>
  <c r="I2985" i="6"/>
  <c r="J2973" i="6"/>
  <c r="I2973" i="6"/>
  <c r="J2961" i="6"/>
  <c r="I2961" i="6"/>
  <c r="J2949" i="6"/>
  <c r="I2949" i="6"/>
  <c r="J2937" i="6"/>
  <c r="I2937" i="6"/>
  <c r="J2925" i="6"/>
  <c r="J2913" i="6"/>
  <c r="I2913" i="6"/>
  <c r="J2901" i="6"/>
  <c r="I2901" i="6"/>
  <c r="J2889" i="6"/>
  <c r="I2889" i="6"/>
  <c r="J2877" i="6"/>
  <c r="I2877" i="6"/>
  <c r="J2865" i="6"/>
  <c r="I2865" i="6"/>
  <c r="J2853" i="6"/>
  <c r="J2841" i="6"/>
  <c r="J2829" i="6"/>
  <c r="I2829" i="6"/>
  <c r="J2817" i="6"/>
  <c r="J2805" i="6"/>
  <c r="I2805" i="6"/>
  <c r="J2793" i="6"/>
  <c r="I2793" i="6"/>
  <c r="J2781" i="6"/>
  <c r="I2781" i="6"/>
  <c r="J2769" i="6"/>
  <c r="J2757" i="6"/>
  <c r="I2757" i="6"/>
  <c r="J2745" i="6"/>
  <c r="I2745" i="6"/>
  <c r="J2733" i="6"/>
  <c r="J2721" i="6"/>
  <c r="I2721" i="6"/>
  <c r="J2709" i="6"/>
  <c r="J2697" i="6"/>
  <c r="J2685" i="6"/>
  <c r="I2685" i="6"/>
  <c r="J2673" i="6"/>
  <c r="I2673" i="6"/>
  <c r="J2661" i="6"/>
  <c r="I2661" i="6"/>
  <c r="J2649" i="6"/>
  <c r="J2637" i="6"/>
  <c r="I2637" i="6"/>
  <c r="J2625" i="6"/>
  <c r="I2625" i="6"/>
  <c r="J2613" i="6"/>
  <c r="J2601" i="6"/>
  <c r="I2601" i="6"/>
  <c r="J2589" i="6"/>
  <c r="I2589" i="6"/>
  <c r="J2577" i="6"/>
  <c r="I2565" i="6"/>
  <c r="J2553" i="6"/>
  <c r="I2553" i="6"/>
  <c r="J2541" i="6"/>
  <c r="I2541" i="6"/>
  <c r="J2529" i="6"/>
  <c r="J2517" i="6"/>
  <c r="I2517" i="6"/>
  <c r="J2505" i="6"/>
  <c r="J2493" i="6"/>
  <c r="J2481" i="6"/>
  <c r="I2481" i="6"/>
  <c r="J2469" i="6"/>
  <c r="I2469" i="6"/>
  <c r="J2457" i="6"/>
  <c r="J2445" i="6"/>
  <c r="I2445" i="6"/>
  <c r="J2433" i="6"/>
  <c r="I2433" i="6"/>
  <c r="J2421" i="6"/>
  <c r="I2421" i="6"/>
  <c r="J2409" i="6"/>
  <c r="J2397" i="6"/>
  <c r="I2397" i="6"/>
  <c r="J2385" i="6"/>
  <c r="J2373" i="6"/>
  <c r="J2361" i="6"/>
  <c r="I2361" i="6"/>
  <c r="J2349" i="6"/>
  <c r="J2337" i="6"/>
  <c r="I2337" i="6"/>
  <c r="I2325" i="6"/>
  <c r="J2313" i="6"/>
  <c r="I2313" i="6"/>
  <c r="J2301" i="6"/>
  <c r="I2301" i="6"/>
  <c r="J2289" i="6"/>
  <c r="I2289" i="6"/>
  <c r="J2277" i="6"/>
  <c r="I2277" i="6"/>
  <c r="J2265" i="6"/>
  <c r="J2253" i="6"/>
  <c r="J2241" i="6"/>
  <c r="I2241" i="6"/>
  <c r="J2229" i="6"/>
  <c r="J2217" i="6"/>
  <c r="J2205" i="6"/>
  <c r="I2205" i="6"/>
  <c r="J2193" i="6"/>
  <c r="I2193" i="6"/>
  <c r="J2181" i="6"/>
  <c r="I2181" i="6"/>
  <c r="J2169" i="6"/>
  <c r="I2169" i="6"/>
  <c r="J2157" i="6"/>
  <c r="I2157" i="6"/>
  <c r="J2145" i="6"/>
  <c r="J2133" i="6"/>
  <c r="I2133" i="6"/>
  <c r="J2121" i="6"/>
  <c r="I2121" i="6"/>
  <c r="J2109" i="6"/>
  <c r="I2097" i="6"/>
  <c r="J2085" i="6"/>
  <c r="I2085" i="6"/>
  <c r="J2073" i="6"/>
  <c r="J2061" i="6"/>
  <c r="I2061" i="6"/>
  <c r="J2049" i="6"/>
  <c r="I2049" i="6"/>
  <c r="J2037" i="6"/>
  <c r="I2037" i="6"/>
  <c r="J2025" i="6"/>
  <c r="J2013" i="6"/>
  <c r="I2013" i="6"/>
  <c r="J2001" i="6"/>
  <c r="I2001" i="6"/>
  <c r="J1989" i="6"/>
  <c r="J1977" i="6"/>
  <c r="I1977" i="6"/>
  <c r="J1965" i="6"/>
  <c r="J1953" i="6"/>
  <c r="I1941" i="6"/>
  <c r="J1941" i="6"/>
  <c r="J1929" i="6"/>
  <c r="J1917" i="6"/>
  <c r="I1917" i="6"/>
  <c r="J1905" i="6"/>
  <c r="I1905" i="6"/>
  <c r="J1893" i="6"/>
  <c r="I1893" i="6"/>
  <c r="J1881" i="6"/>
  <c r="J1869" i="6"/>
  <c r="I1869" i="6"/>
  <c r="J1857" i="6"/>
  <c r="J1845" i="6"/>
  <c r="J1833" i="6"/>
  <c r="I1833" i="6"/>
  <c r="J1821" i="6"/>
  <c r="J1809" i="6"/>
  <c r="I1809" i="6"/>
  <c r="J1797" i="6"/>
  <c r="I1797" i="6"/>
  <c r="J1785" i="6"/>
  <c r="I1785" i="6"/>
  <c r="J1773" i="6"/>
  <c r="I1773" i="6"/>
  <c r="J1761" i="6"/>
  <c r="I1761" i="6"/>
  <c r="J1749" i="6"/>
  <c r="I1749" i="6"/>
  <c r="J1737" i="6"/>
  <c r="I1737" i="6"/>
  <c r="J1725" i="6"/>
  <c r="I1725" i="6"/>
  <c r="J1713" i="6"/>
  <c r="I1713" i="6"/>
  <c r="J1701" i="6"/>
  <c r="I1701" i="6"/>
  <c r="J1689" i="6"/>
  <c r="I1689" i="6"/>
  <c r="J1677" i="6"/>
  <c r="I1677" i="6"/>
  <c r="J1665" i="6"/>
  <c r="I1665" i="6"/>
  <c r="J1653" i="6"/>
  <c r="J1641" i="6"/>
  <c r="J1629" i="6"/>
  <c r="I1629" i="6"/>
  <c r="J1617" i="6"/>
  <c r="J1605" i="6"/>
  <c r="I1605" i="6"/>
  <c r="J1593" i="6"/>
  <c r="I1593" i="6"/>
  <c r="J1581" i="6"/>
  <c r="I1581" i="6"/>
  <c r="J1569" i="6"/>
  <c r="J1557" i="6"/>
  <c r="I1557" i="6"/>
  <c r="J1545" i="6"/>
  <c r="I1545" i="6"/>
  <c r="J1533" i="6"/>
  <c r="I1533" i="6"/>
  <c r="J1521" i="6"/>
  <c r="I1521" i="6"/>
  <c r="J1509" i="6"/>
  <c r="I1509" i="6"/>
  <c r="J1497" i="6"/>
  <c r="J1485" i="6"/>
  <c r="I1485" i="6"/>
  <c r="J1473" i="6"/>
  <c r="I1473" i="6"/>
  <c r="J1461" i="6"/>
  <c r="I1461" i="6"/>
  <c r="J1449" i="6"/>
  <c r="J1437" i="6"/>
  <c r="I1437" i="6"/>
  <c r="J1425" i="6"/>
  <c r="J1413" i="6"/>
  <c r="I1413" i="6"/>
  <c r="J1401" i="6"/>
  <c r="I1401" i="6"/>
  <c r="J1389" i="6"/>
  <c r="I1389" i="6"/>
  <c r="J1377" i="6"/>
  <c r="J1365" i="6"/>
  <c r="I1365" i="6"/>
  <c r="J1353" i="6"/>
  <c r="J1341" i="6"/>
  <c r="I1341" i="6"/>
  <c r="J1329" i="6"/>
  <c r="J1317" i="6"/>
  <c r="I1317" i="6"/>
  <c r="J1305" i="6"/>
  <c r="I1305" i="6"/>
  <c r="I1293" i="6"/>
  <c r="J1293" i="6"/>
  <c r="I1281" i="6"/>
  <c r="J1281" i="6"/>
  <c r="J1269" i="6"/>
  <c r="I1269" i="6"/>
  <c r="J1257" i="6"/>
  <c r="I1257" i="6"/>
  <c r="I1245" i="6"/>
  <c r="J1245" i="6"/>
  <c r="J1233" i="6"/>
  <c r="I1233" i="6"/>
  <c r="I1221" i="6"/>
  <c r="J1221" i="6"/>
  <c r="J1209" i="6"/>
  <c r="I1209" i="6"/>
  <c r="I1197" i="6"/>
  <c r="J1197" i="6"/>
  <c r="J1185" i="6"/>
  <c r="I1185" i="6"/>
  <c r="I1173" i="6"/>
  <c r="J1173" i="6"/>
  <c r="I1161" i="6"/>
  <c r="J1161" i="6"/>
  <c r="J1149" i="6"/>
  <c r="I1149" i="6"/>
  <c r="I1137" i="6"/>
  <c r="J1137" i="6"/>
  <c r="J1125" i="6"/>
  <c r="I1125" i="6"/>
  <c r="I1113" i="6"/>
  <c r="J1113" i="6"/>
  <c r="J1101" i="6"/>
  <c r="I1101" i="6"/>
  <c r="I1089" i="6"/>
  <c r="J1089" i="6"/>
  <c r="J1077" i="6"/>
  <c r="I1077" i="6"/>
  <c r="J1065" i="6"/>
  <c r="I1065" i="6"/>
  <c r="J1053" i="6"/>
  <c r="I1053" i="6"/>
  <c r="J1041" i="6"/>
  <c r="I1041" i="6"/>
  <c r="I1029" i="6"/>
  <c r="J1029" i="6"/>
  <c r="I1017" i="6"/>
  <c r="J1017" i="6"/>
  <c r="J1005" i="6"/>
  <c r="I1005" i="6"/>
  <c r="J993" i="6"/>
  <c r="I993" i="6"/>
  <c r="J981" i="6"/>
  <c r="I981" i="6"/>
  <c r="J969" i="6"/>
  <c r="I969" i="6"/>
  <c r="J957" i="6"/>
  <c r="I957" i="6"/>
  <c r="J945" i="6"/>
  <c r="I945" i="6"/>
  <c r="I933" i="6"/>
  <c r="J933" i="6"/>
  <c r="J921" i="6"/>
  <c r="I921" i="6"/>
  <c r="J909" i="6"/>
  <c r="I909" i="6"/>
  <c r="J897" i="6"/>
  <c r="I897" i="6"/>
  <c r="J885" i="6"/>
  <c r="I885" i="6"/>
  <c r="I873" i="6"/>
  <c r="J873" i="6"/>
  <c r="J861" i="6"/>
  <c r="I861" i="6"/>
  <c r="J849" i="6"/>
  <c r="I849" i="6"/>
  <c r="J837" i="6"/>
  <c r="I837" i="6"/>
  <c r="J825" i="6"/>
  <c r="I825" i="6"/>
  <c r="J813" i="6"/>
  <c r="I813" i="6"/>
  <c r="I801" i="6"/>
  <c r="J801" i="6"/>
  <c r="J789" i="6"/>
  <c r="I789" i="6"/>
  <c r="J777" i="6"/>
  <c r="I777" i="6"/>
  <c r="J765" i="6"/>
  <c r="I765" i="6"/>
  <c r="I753" i="6"/>
  <c r="J753" i="6"/>
  <c r="J741" i="6"/>
  <c r="I741" i="6"/>
  <c r="I729" i="6"/>
  <c r="J729" i="6"/>
  <c r="J717" i="6"/>
  <c r="I717" i="6"/>
  <c r="J705" i="6"/>
  <c r="I705" i="6"/>
  <c r="J693" i="6"/>
  <c r="I693" i="6"/>
  <c r="J681" i="6"/>
  <c r="I681" i="6"/>
  <c r="J669" i="6"/>
  <c r="I669" i="6"/>
  <c r="I657" i="6"/>
  <c r="J657" i="6"/>
  <c r="J645" i="6"/>
  <c r="I645" i="6"/>
  <c r="I633" i="6"/>
  <c r="J633" i="6"/>
  <c r="J621" i="6"/>
  <c r="I621" i="6"/>
  <c r="I609" i="6"/>
  <c r="J597" i="6"/>
  <c r="I597" i="6"/>
  <c r="I585" i="6"/>
  <c r="J585" i="6"/>
  <c r="I573" i="6"/>
  <c r="J573" i="6"/>
  <c r="J561" i="6"/>
  <c r="I561" i="6"/>
  <c r="I4571" i="6"/>
  <c r="I4343" i="6"/>
  <c r="I4305" i="6"/>
  <c r="I4005" i="6"/>
  <c r="I3767" i="6"/>
  <c r="I3587" i="6"/>
  <c r="I3215" i="6"/>
  <c r="I3069" i="6"/>
  <c r="I2622" i="6"/>
  <c r="I2579" i="6"/>
  <c r="I2529" i="6"/>
  <c r="I2490" i="6"/>
  <c r="I2315" i="6"/>
  <c r="I2178" i="6"/>
  <c r="I1953" i="6"/>
  <c r="I1845" i="6"/>
  <c r="I1542" i="6"/>
  <c r="I1290" i="6"/>
  <c r="I1139" i="6"/>
  <c r="I798" i="6"/>
  <c r="I47" i="6"/>
  <c r="I5000" i="6"/>
  <c r="J5000" i="6"/>
  <c r="J4988" i="6"/>
  <c r="I4988" i="6"/>
  <c r="J4976" i="6"/>
  <c r="I4976" i="6"/>
  <c r="J4964" i="6"/>
  <c r="I4964" i="6"/>
  <c r="J4952" i="6"/>
  <c r="I4952" i="6"/>
  <c r="J4940" i="6"/>
  <c r="I4940" i="6"/>
  <c r="J4928" i="6"/>
  <c r="I4928" i="6"/>
  <c r="I4916" i="6"/>
  <c r="J4916" i="6"/>
  <c r="J4904" i="6"/>
  <c r="I4904" i="6"/>
  <c r="I4892" i="6"/>
  <c r="J4880" i="6"/>
  <c r="I4880" i="6"/>
  <c r="J4868" i="6"/>
  <c r="I4868" i="6"/>
  <c r="J4856" i="6"/>
  <c r="I4856" i="6"/>
  <c r="J4844" i="6"/>
  <c r="I4844" i="6"/>
  <c r="I4832" i="6"/>
  <c r="J4832" i="6"/>
  <c r="I4820" i="6"/>
  <c r="J4820" i="6"/>
  <c r="J4808" i="6"/>
  <c r="I4808" i="6"/>
  <c r="J4796" i="6"/>
  <c r="I4796" i="6"/>
  <c r="J4784" i="6"/>
  <c r="I4784" i="6"/>
  <c r="J4772" i="6"/>
  <c r="I4772" i="6"/>
  <c r="J4760" i="6"/>
  <c r="I4760" i="6"/>
  <c r="I4748" i="6"/>
  <c r="J4748" i="6"/>
  <c r="I4736" i="6"/>
  <c r="J4736" i="6"/>
  <c r="J4724" i="6"/>
  <c r="I4724" i="6"/>
  <c r="I4712" i="6"/>
  <c r="J4712" i="6"/>
  <c r="J4700" i="6"/>
  <c r="I4700" i="6"/>
  <c r="I4688" i="6"/>
  <c r="J4676" i="6"/>
  <c r="I4676" i="6"/>
  <c r="J4664" i="6"/>
  <c r="I4664" i="6"/>
  <c r="J4652" i="6"/>
  <c r="I4652" i="6"/>
  <c r="I4640" i="6"/>
  <c r="J4628" i="6"/>
  <c r="I4628" i="6"/>
  <c r="I4616" i="6"/>
  <c r="J4616" i="6"/>
  <c r="J4604" i="6"/>
  <c r="I4604" i="6"/>
  <c r="J4592" i="6"/>
  <c r="I4592" i="6"/>
  <c r="J4580" i="6"/>
  <c r="I4580" i="6"/>
  <c r="J4568" i="6"/>
  <c r="I4568" i="6"/>
  <c r="J4556" i="6"/>
  <c r="I4556" i="6"/>
  <c r="J4544" i="6"/>
  <c r="I4544" i="6"/>
  <c r="J4532" i="6"/>
  <c r="I4532" i="6"/>
  <c r="I4520" i="6"/>
  <c r="J4508" i="6"/>
  <c r="I4508" i="6"/>
  <c r="J4496" i="6"/>
  <c r="I4496" i="6"/>
  <c r="J4484" i="6"/>
  <c r="I4484" i="6"/>
  <c r="I4472" i="6"/>
  <c r="J4472" i="6"/>
  <c r="J4460" i="6"/>
  <c r="I4460" i="6"/>
  <c r="I4448" i="6"/>
  <c r="J4448" i="6"/>
  <c r="I4436" i="6"/>
  <c r="J4424" i="6"/>
  <c r="I4424" i="6"/>
  <c r="I4412" i="6"/>
  <c r="J4412" i="6"/>
  <c r="J4400" i="6"/>
  <c r="I4400" i="6"/>
  <c r="J4388" i="6"/>
  <c r="I4388" i="6"/>
  <c r="J4376" i="6"/>
  <c r="I4376" i="6"/>
  <c r="J4364" i="6"/>
  <c r="I4364" i="6"/>
  <c r="J4352" i="6"/>
  <c r="I4352" i="6"/>
  <c r="J4340" i="6"/>
  <c r="I4340" i="6"/>
  <c r="J4328" i="6"/>
  <c r="I4328" i="6"/>
  <c r="J4316" i="6"/>
  <c r="I4316" i="6"/>
  <c r="J4304" i="6"/>
  <c r="I4304" i="6"/>
  <c r="I4292" i="6"/>
  <c r="J4280" i="6"/>
  <c r="I4280" i="6"/>
  <c r="I4268" i="6"/>
  <c r="J4268" i="6"/>
  <c r="I4256" i="6"/>
  <c r="J4256" i="6"/>
  <c r="J4244" i="6"/>
  <c r="I4244" i="6"/>
  <c r="J4232" i="6"/>
  <c r="I4232" i="6"/>
  <c r="J4220" i="6"/>
  <c r="I4220" i="6"/>
  <c r="J4208" i="6"/>
  <c r="I4208" i="6"/>
  <c r="J4196" i="6"/>
  <c r="I4196" i="6"/>
  <c r="J4184" i="6"/>
  <c r="I4184" i="6"/>
  <c r="J4172" i="6"/>
  <c r="I4172" i="6"/>
  <c r="J4160" i="6"/>
  <c r="I4160" i="6"/>
  <c r="J4148" i="6"/>
  <c r="I4148" i="6"/>
  <c r="J4136" i="6"/>
  <c r="I4136" i="6"/>
  <c r="J4124" i="6"/>
  <c r="I4124" i="6"/>
  <c r="J4112" i="6"/>
  <c r="I4112" i="6"/>
  <c r="J4100" i="6"/>
  <c r="I4100" i="6"/>
  <c r="J4088" i="6"/>
  <c r="I4088" i="6"/>
  <c r="J4076" i="6"/>
  <c r="I4076" i="6"/>
  <c r="J4064" i="6"/>
  <c r="I4064" i="6"/>
  <c r="J4052" i="6"/>
  <c r="I4052" i="6"/>
  <c r="J4040" i="6"/>
  <c r="I4040" i="6"/>
  <c r="J4028" i="6"/>
  <c r="I4028" i="6"/>
  <c r="J4016" i="6"/>
  <c r="I4016" i="6"/>
  <c r="J4004" i="6"/>
  <c r="I4004" i="6"/>
  <c r="J3992" i="6"/>
  <c r="I3992" i="6"/>
  <c r="J3980" i="6"/>
  <c r="I3980" i="6"/>
  <c r="J3968" i="6"/>
  <c r="I3968" i="6"/>
  <c r="J3956" i="6"/>
  <c r="I3956" i="6"/>
  <c r="J3944" i="6"/>
  <c r="I3944" i="6"/>
  <c r="J3932" i="6"/>
  <c r="I3932" i="6"/>
  <c r="J3920" i="6"/>
  <c r="I3920" i="6"/>
  <c r="J3908" i="6"/>
  <c r="I3908" i="6"/>
  <c r="J3896" i="6"/>
  <c r="I3896" i="6"/>
  <c r="J3884" i="6"/>
  <c r="I3884" i="6"/>
  <c r="J3872" i="6"/>
  <c r="I3872" i="6"/>
  <c r="J3860" i="6"/>
  <c r="I3860" i="6"/>
  <c r="J3848" i="6"/>
  <c r="I3848" i="6"/>
  <c r="J3836" i="6"/>
  <c r="I3836" i="6"/>
  <c r="J3824" i="6"/>
  <c r="I3824" i="6"/>
  <c r="J3812" i="6"/>
  <c r="I3812" i="6"/>
  <c r="J3800" i="6"/>
  <c r="I3800" i="6"/>
  <c r="J3788" i="6"/>
  <c r="I3788" i="6"/>
  <c r="J3776" i="6"/>
  <c r="I3776" i="6"/>
  <c r="J3764" i="6"/>
  <c r="I3764" i="6"/>
  <c r="J3752" i="6"/>
  <c r="I3752" i="6"/>
  <c r="J3740" i="6"/>
  <c r="I3740" i="6"/>
  <c r="J3728" i="6"/>
  <c r="I3728" i="6"/>
  <c r="J3716" i="6"/>
  <c r="I3716" i="6"/>
  <c r="J3704" i="6"/>
  <c r="I3704" i="6"/>
  <c r="J3692" i="6"/>
  <c r="I3692" i="6"/>
  <c r="J3680" i="6"/>
  <c r="I3680" i="6"/>
  <c r="J3668" i="6"/>
  <c r="I3668" i="6"/>
  <c r="J3656" i="6"/>
  <c r="I3656" i="6"/>
  <c r="J3644" i="6"/>
  <c r="I3644" i="6"/>
  <c r="J3632" i="6"/>
  <c r="I3632" i="6"/>
  <c r="J3620" i="6"/>
  <c r="I3620" i="6"/>
  <c r="J3608" i="6"/>
  <c r="I3608" i="6"/>
  <c r="J3596" i="6"/>
  <c r="I3596" i="6"/>
  <c r="J3584" i="6"/>
  <c r="I3584" i="6"/>
  <c r="J3572" i="6"/>
  <c r="I3572" i="6"/>
  <c r="J3560" i="6"/>
  <c r="I3560" i="6"/>
  <c r="J3548" i="6"/>
  <c r="I3548" i="6"/>
  <c r="J3536" i="6"/>
  <c r="I3536" i="6"/>
  <c r="J3524" i="6"/>
  <c r="I3524" i="6"/>
  <c r="J3512" i="6"/>
  <c r="I3512" i="6"/>
  <c r="J3500" i="6"/>
  <c r="I3500" i="6"/>
  <c r="J3488" i="6"/>
  <c r="I3488" i="6"/>
  <c r="J3476" i="6"/>
  <c r="I3476" i="6"/>
  <c r="J3464" i="6"/>
  <c r="I3464" i="6"/>
  <c r="J3452" i="6"/>
  <c r="I3452" i="6"/>
  <c r="J3440" i="6"/>
  <c r="I3440" i="6"/>
  <c r="J3428" i="6"/>
  <c r="I3428" i="6"/>
  <c r="J3416" i="6"/>
  <c r="I3416" i="6"/>
  <c r="J3404" i="6"/>
  <c r="I3404" i="6"/>
  <c r="J3392" i="6"/>
  <c r="I3392" i="6"/>
  <c r="J3380" i="6"/>
  <c r="I3380" i="6"/>
  <c r="J3368" i="6"/>
  <c r="I3368" i="6"/>
  <c r="J3356" i="6"/>
  <c r="I3356" i="6"/>
  <c r="J3344" i="6"/>
  <c r="I3344" i="6"/>
  <c r="J3332" i="6"/>
  <c r="I3332" i="6"/>
  <c r="J3320" i="6"/>
  <c r="I3320" i="6"/>
  <c r="J3308" i="6"/>
  <c r="I3308" i="6"/>
  <c r="J3296" i="6"/>
  <c r="I3296" i="6"/>
  <c r="J3284" i="6"/>
  <c r="I3284" i="6"/>
  <c r="J3272" i="6"/>
  <c r="I3272" i="6"/>
  <c r="J3260" i="6"/>
  <c r="I3260" i="6"/>
  <c r="J3248" i="6"/>
  <c r="I3248" i="6"/>
  <c r="J3236" i="6"/>
  <c r="I3236" i="6"/>
  <c r="J3224" i="6"/>
  <c r="I3224" i="6"/>
  <c r="J3212" i="6"/>
  <c r="I3212" i="6"/>
  <c r="J3200" i="6"/>
  <c r="I3200" i="6"/>
  <c r="J3188" i="6"/>
  <c r="I3188" i="6"/>
  <c r="J3176" i="6"/>
  <c r="I3176" i="6"/>
  <c r="J3164" i="6"/>
  <c r="I3164" i="6"/>
  <c r="J3152" i="6"/>
  <c r="I3152" i="6"/>
  <c r="J3140" i="6"/>
  <c r="I3140" i="6"/>
  <c r="J3128" i="6"/>
  <c r="I3128" i="6"/>
  <c r="J3116" i="6"/>
  <c r="I3116" i="6"/>
  <c r="J3104" i="6"/>
  <c r="I3104" i="6"/>
  <c r="J3092" i="6"/>
  <c r="I3092" i="6"/>
  <c r="J3080" i="6"/>
  <c r="I3080" i="6"/>
  <c r="J3068" i="6"/>
  <c r="I3068" i="6"/>
  <c r="J3056" i="6"/>
  <c r="I3056" i="6"/>
  <c r="J3044" i="6"/>
  <c r="I3044" i="6"/>
  <c r="J3032" i="6"/>
  <c r="I3032" i="6"/>
  <c r="J3020" i="6"/>
  <c r="I3020" i="6"/>
  <c r="J3008" i="6"/>
  <c r="I3008" i="6"/>
  <c r="J2996" i="6"/>
  <c r="I2996" i="6"/>
  <c r="J2984" i="6"/>
  <c r="I2984" i="6"/>
  <c r="J2972" i="6"/>
  <c r="I2972" i="6"/>
  <c r="J2960" i="6"/>
  <c r="I2960" i="6"/>
  <c r="J2948" i="6"/>
  <c r="I2948" i="6"/>
  <c r="J2936" i="6"/>
  <c r="I2936" i="6"/>
  <c r="J2924" i="6"/>
  <c r="I2924" i="6"/>
  <c r="J2912" i="6"/>
  <c r="I2912" i="6"/>
  <c r="J2900" i="6"/>
  <c r="I2900" i="6"/>
  <c r="J2888" i="6"/>
  <c r="I2888" i="6"/>
  <c r="J2876" i="6"/>
  <c r="I2876" i="6"/>
  <c r="J2864" i="6"/>
  <c r="I2864" i="6"/>
  <c r="J2852" i="6"/>
  <c r="I2852" i="6"/>
  <c r="J2840" i="6"/>
  <c r="I2840" i="6"/>
  <c r="J2828" i="6"/>
  <c r="I2828" i="6"/>
  <c r="J2816" i="6"/>
  <c r="I2816" i="6"/>
  <c r="J2804" i="6"/>
  <c r="I2804" i="6"/>
  <c r="J2792" i="6"/>
  <c r="I2792" i="6"/>
  <c r="J2780" i="6"/>
  <c r="I2780" i="6"/>
  <c r="J2768" i="6"/>
  <c r="I2768" i="6"/>
  <c r="J2756" i="6"/>
  <c r="I2756" i="6"/>
  <c r="J2744" i="6"/>
  <c r="I2744" i="6"/>
  <c r="J2732" i="6"/>
  <c r="I2732" i="6"/>
  <c r="J2720" i="6"/>
  <c r="I2720" i="6"/>
  <c r="J2708" i="6"/>
  <c r="I2708" i="6"/>
  <c r="J2696" i="6"/>
  <c r="I2696" i="6"/>
  <c r="J2684" i="6"/>
  <c r="I2684" i="6"/>
  <c r="J2672" i="6"/>
  <c r="I2672" i="6"/>
  <c r="J2660" i="6"/>
  <c r="I2660" i="6"/>
  <c r="J2648" i="6"/>
  <c r="I2648" i="6"/>
  <c r="J2636" i="6"/>
  <c r="I2636" i="6"/>
  <c r="J2624" i="6"/>
  <c r="I2624" i="6"/>
  <c r="J2612" i="6"/>
  <c r="I2612" i="6"/>
  <c r="J2600" i="6"/>
  <c r="I2600" i="6"/>
  <c r="J2588" i="6"/>
  <c r="I2588" i="6"/>
  <c r="J2576" i="6"/>
  <c r="I2576" i="6"/>
  <c r="J2564" i="6"/>
  <c r="I2564" i="6"/>
  <c r="J2552" i="6"/>
  <c r="I2552" i="6"/>
  <c r="J2540" i="6"/>
  <c r="I2540" i="6"/>
  <c r="J2528" i="6"/>
  <c r="I2528" i="6"/>
  <c r="J2516" i="6"/>
  <c r="I2516" i="6"/>
  <c r="J2504" i="6"/>
  <c r="I2504" i="6"/>
  <c r="J2492" i="6"/>
  <c r="I2492" i="6"/>
  <c r="J2480" i="6"/>
  <c r="I2480" i="6"/>
  <c r="J2468" i="6"/>
  <c r="I2468" i="6"/>
  <c r="J2456" i="6"/>
  <c r="I2456" i="6"/>
  <c r="J2444" i="6"/>
  <c r="I2444" i="6"/>
  <c r="J2432" i="6"/>
  <c r="I2432" i="6"/>
  <c r="J2420" i="6"/>
  <c r="I2420" i="6"/>
  <c r="J2408" i="6"/>
  <c r="I2408" i="6"/>
  <c r="J2396" i="6"/>
  <c r="I2396" i="6"/>
  <c r="J2384" i="6"/>
  <c r="I2384" i="6"/>
  <c r="J2372" i="6"/>
  <c r="I2372" i="6"/>
  <c r="J2360" i="6"/>
  <c r="I2360" i="6"/>
  <c r="J2348" i="6"/>
  <c r="I2348" i="6"/>
  <c r="J2336" i="6"/>
  <c r="I2336" i="6"/>
  <c r="J2324" i="6"/>
  <c r="I2324" i="6"/>
  <c r="J2312" i="6"/>
  <c r="I2312" i="6"/>
  <c r="J2300" i="6"/>
  <c r="I2300" i="6"/>
  <c r="J2288" i="6"/>
  <c r="I2288" i="6"/>
  <c r="J2276" i="6"/>
  <c r="I2276" i="6"/>
  <c r="J2264" i="6"/>
  <c r="I2264" i="6"/>
  <c r="J2252" i="6"/>
  <c r="I2252" i="6"/>
  <c r="J2240" i="6"/>
  <c r="I2240" i="6"/>
  <c r="J2228" i="6"/>
  <c r="I2228" i="6"/>
  <c r="J2216" i="6"/>
  <c r="I2216" i="6"/>
  <c r="J2204" i="6"/>
  <c r="I2204" i="6"/>
  <c r="J2192" i="6"/>
  <c r="I2192" i="6"/>
  <c r="J2180" i="6"/>
  <c r="I2180" i="6"/>
  <c r="J2168" i="6"/>
  <c r="I2168" i="6"/>
  <c r="J2156" i="6"/>
  <c r="I2156" i="6"/>
  <c r="J2144" i="6"/>
  <c r="I2144" i="6"/>
  <c r="J2132" i="6"/>
  <c r="I2132" i="6"/>
  <c r="J2120" i="6"/>
  <c r="I2120" i="6"/>
  <c r="J2108" i="6"/>
  <c r="I2108" i="6"/>
  <c r="J2096" i="6"/>
  <c r="I2096" i="6"/>
  <c r="J2084" i="6"/>
  <c r="I2084" i="6"/>
  <c r="J2072" i="6"/>
  <c r="I2072" i="6"/>
  <c r="J2060" i="6"/>
  <c r="I2060" i="6"/>
  <c r="J2048" i="6"/>
  <c r="I2048" i="6"/>
  <c r="J2036" i="6"/>
  <c r="I2036" i="6"/>
  <c r="J2024" i="6"/>
  <c r="I2024" i="6"/>
  <c r="J2012" i="6"/>
  <c r="I2012" i="6"/>
  <c r="J2000" i="6"/>
  <c r="I2000" i="6"/>
  <c r="J1988" i="6"/>
  <c r="I1988" i="6"/>
  <c r="J1976" i="6"/>
  <c r="I1976" i="6"/>
  <c r="J1964" i="6"/>
  <c r="I1964" i="6"/>
  <c r="J1952" i="6"/>
  <c r="I1952" i="6"/>
  <c r="J1940" i="6"/>
  <c r="I1940" i="6"/>
  <c r="J1928" i="6"/>
  <c r="I1928" i="6"/>
  <c r="J1916" i="6"/>
  <c r="I1916" i="6"/>
  <c r="J1904" i="6"/>
  <c r="I1904" i="6"/>
  <c r="J1892" i="6"/>
  <c r="I1892" i="6"/>
  <c r="J1880" i="6"/>
  <c r="I1880" i="6"/>
  <c r="J1868" i="6"/>
  <c r="I1868" i="6"/>
  <c r="J1856" i="6"/>
  <c r="I1856" i="6"/>
  <c r="J1844" i="6"/>
  <c r="I1844" i="6"/>
  <c r="J1832" i="6"/>
  <c r="I1832" i="6"/>
  <c r="J1820" i="6"/>
  <c r="I1820" i="6"/>
  <c r="J1808" i="6"/>
  <c r="I1808" i="6"/>
  <c r="J1796" i="6"/>
  <c r="I1796" i="6"/>
  <c r="J1784" i="6"/>
  <c r="I1784" i="6"/>
  <c r="J1772" i="6"/>
  <c r="I1772" i="6"/>
  <c r="J1760" i="6"/>
  <c r="I1760" i="6"/>
  <c r="J1748" i="6"/>
  <c r="I1748" i="6"/>
  <c r="J1736" i="6"/>
  <c r="I1736" i="6"/>
  <c r="J1724" i="6"/>
  <c r="I1724" i="6"/>
  <c r="J1712" i="6"/>
  <c r="I1712" i="6"/>
  <c r="I1700" i="6"/>
  <c r="J1700" i="6"/>
  <c r="I1688" i="6"/>
  <c r="J1688" i="6"/>
  <c r="J1676" i="6"/>
  <c r="I1676" i="6"/>
  <c r="J1664" i="6"/>
  <c r="I1664" i="6"/>
  <c r="I1652" i="6"/>
  <c r="J1640" i="6"/>
  <c r="I1640" i="6"/>
  <c r="J1628" i="6"/>
  <c r="I1628" i="6"/>
  <c r="J1616" i="6"/>
  <c r="I1616" i="6"/>
  <c r="J1604" i="6"/>
  <c r="I1604" i="6"/>
  <c r="J1592" i="6"/>
  <c r="I1592" i="6"/>
  <c r="J1580" i="6"/>
  <c r="I1580" i="6"/>
  <c r="I1568" i="6"/>
  <c r="J1568" i="6"/>
  <c r="J1556" i="6"/>
  <c r="I1556" i="6"/>
  <c r="J1544" i="6"/>
  <c r="I1544" i="6"/>
  <c r="J1532" i="6"/>
  <c r="I1532" i="6"/>
  <c r="I1520" i="6"/>
  <c r="J1520" i="6"/>
  <c r="J1508" i="6"/>
  <c r="I1508" i="6"/>
  <c r="J1496" i="6"/>
  <c r="I1496" i="6"/>
  <c r="J1484" i="6"/>
  <c r="I1484" i="6"/>
  <c r="I1472" i="6"/>
  <c r="J1472" i="6"/>
  <c r="J1460" i="6"/>
  <c r="I1460" i="6"/>
  <c r="J1448" i="6"/>
  <c r="I1448" i="6"/>
  <c r="I1436" i="6"/>
  <c r="J1424" i="6"/>
  <c r="I1424" i="6"/>
  <c r="J1412" i="6"/>
  <c r="I1412" i="6"/>
  <c r="J1400" i="6"/>
  <c r="I1400" i="6"/>
  <c r="J1388" i="6"/>
  <c r="I1388" i="6"/>
  <c r="J1376" i="6"/>
  <c r="I1376" i="6"/>
  <c r="J1364" i="6"/>
  <c r="I1364" i="6"/>
  <c r="J1352" i="6"/>
  <c r="I1352" i="6"/>
  <c r="J1340" i="6"/>
  <c r="I1340" i="6"/>
  <c r="J1328" i="6"/>
  <c r="I1328" i="6"/>
  <c r="J1316" i="6"/>
  <c r="J1304" i="6"/>
  <c r="I1304" i="6"/>
  <c r="J1292" i="6"/>
  <c r="I1292" i="6"/>
  <c r="J1280" i="6"/>
  <c r="I1280" i="6"/>
  <c r="I1268" i="6"/>
  <c r="J1268" i="6"/>
  <c r="J1256" i="6"/>
  <c r="I1256" i="6"/>
  <c r="J1244" i="6"/>
  <c r="I1244" i="6"/>
  <c r="J1232" i="6"/>
  <c r="J1220" i="6"/>
  <c r="I1220" i="6"/>
  <c r="J1208" i="6"/>
  <c r="I1208" i="6"/>
  <c r="J1196" i="6"/>
  <c r="I1196" i="6"/>
  <c r="J1184" i="6"/>
  <c r="I1184" i="6"/>
  <c r="J1172" i="6"/>
  <c r="I1172" i="6"/>
  <c r="J1160" i="6"/>
  <c r="I1160" i="6"/>
  <c r="J1148" i="6"/>
  <c r="I1148" i="6"/>
  <c r="J1136" i="6"/>
  <c r="I1136" i="6"/>
  <c r="J1124" i="6"/>
  <c r="I1124" i="6"/>
  <c r="J1112" i="6"/>
  <c r="I1112" i="6"/>
  <c r="J1100" i="6"/>
  <c r="I1100" i="6"/>
  <c r="J1088" i="6"/>
  <c r="I1088" i="6"/>
  <c r="J1076" i="6"/>
  <c r="J1064" i="6"/>
  <c r="I1064" i="6"/>
  <c r="J1052" i="6"/>
  <c r="I1052" i="6"/>
  <c r="J1040" i="6"/>
  <c r="I1040" i="6"/>
  <c r="I884" i="6"/>
  <c r="J368" i="6"/>
  <c r="I4775" i="6"/>
  <c r="I4475" i="6"/>
  <c r="I4437" i="6"/>
  <c r="I4341" i="6"/>
  <c r="I4137" i="6"/>
  <c r="I3899" i="6"/>
  <c r="I3765" i="6"/>
  <c r="I3659" i="6"/>
  <c r="I3513" i="6"/>
  <c r="I3287" i="6"/>
  <c r="I3141" i="6"/>
  <c r="I2879" i="6"/>
  <c r="I2754" i="6"/>
  <c r="I2709" i="6"/>
  <c r="I2577" i="6"/>
  <c r="I2265" i="6"/>
  <c r="I2130" i="6"/>
  <c r="I1890" i="6"/>
  <c r="I1842" i="6"/>
  <c r="I1353" i="6"/>
  <c r="I1122" i="6"/>
  <c r="J4292" i="6"/>
  <c r="J3813" i="6"/>
  <c r="J3419" i="6"/>
  <c r="J2327" i="6"/>
  <c r="J4999" i="6"/>
  <c r="J4987" i="6"/>
  <c r="J4975" i="6"/>
  <c r="J4963" i="6"/>
  <c r="J4951" i="6"/>
  <c r="I4951" i="6"/>
  <c r="J4939" i="6"/>
  <c r="I4939" i="6"/>
  <c r="J4927" i="6"/>
  <c r="I4927" i="6"/>
  <c r="I4915" i="6"/>
  <c r="J4915" i="6"/>
  <c r="J4903" i="6"/>
  <c r="J4891" i="6"/>
  <c r="I4891" i="6"/>
  <c r="J4867" i="6"/>
  <c r="J4855" i="6"/>
  <c r="J4843" i="6"/>
  <c r="J4831" i="6"/>
  <c r="J4819" i="6"/>
  <c r="J4807" i="6"/>
  <c r="I4807" i="6"/>
  <c r="J4795" i="6"/>
  <c r="I4795" i="6"/>
  <c r="J4783" i="6"/>
  <c r="I4783" i="6"/>
  <c r="I4771" i="6"/>
  <c r="J4771" i="6"/>
  <c r="J4759" i="6"/>
  <c r="I4759" i="6"/>
  <c r="J4747" i="6"/>
  <c r="I4747" i="6"/>
  <c r="J4735" i="6"/>
  <c r="I4735" i="6"/>
  <c r="J4723" i="6"/>
  <c r="J4711" i="6"/>
  <c r="I4711" i="6"/>
  <c r="J4699" i="6"/>
  <c r="J4687" i="6"/>
  <c r="I4687" i="6"/>
  <c r="J4663" i="6"/>
  <c r="I4663" i="6"/>
  <c r="J4651" i="6"/>
  <c r="I4651" i="6"/>
  <c r="J4639" i="6"/>
  <c r="I4639" i="6"/>
  <c r="J4627" i="6"/>
  <c r="I4627" i="6"/>
  <c r="J4615" i="6"/>
  <c r="I4603" i="6"/>
  <c r="J4591" i="6"/>
  <c r="I4579" i="6"/>
  <c r="J4567" i="6"/>
  <c r="J4555" i="6"/>
  <c r="I4555" i="6"/>
  <c r="J4543" i="6"/>
  <c r="J4531" i="6"/>
  <c r="I4531" i="6"/>
  <c r="J4519" i="6"/>
  <c r="I4519" i="6"/>
  <c r="I4507" i="6"/>
  <c r="J4495" i="6"/>
  <c r="I4495" i="6"/>
  <c r="J4483" i="6"/>
  <c r="I4483" i="6"/>
  <c r="I4471" i="6"/>
  <c r="J4459" i="6"/>
  <c r="I4459" i="6"/>
  <c r="J4447" i="6"/>
  <c r="I4447" i="6"/>
  <c r="J4435" i="6"/>
  <c r="J4423" i="6"/>
  <c r="I4423" i="6"/>
  <c r="J4411" i="6"/>
  <c r="J4399" i="6"/>
  <c r="I4399" i="6"/>
  <c r="I4375" i="6"/>
  <c r="J4375" i="6"/>
  <c r="J4363" i="6"/>
  <c r="I4363" i="6"/>
  <c r="J4351" i="6"/>
  <c r="I4351" i="6"/>
  <c r="I4339" i="6"/>
  <c r="J4339" i="6"/>
  <c r="J4327" i="6"/>
  <c r="J4315" i="6"/>
  <c r="I4315" i="6"/>
  <c r="J4303" i="6"/>
  <c r="I4291" i="6"/>
  <c r="J4279" i="6"/>
  <c r="J4267" i="6"/>
  <c r="I4267" i="6"/>
  <c r="J4255" i="6"/>
  <c r="J4243" i="6"/>
  <c r="I4243" i="6"/>
  <c r="I4231" i="6"/>
  <c r="J4219" i="6"/>
  <c r="I4219" i="6"/>
  <c r="J4207" i="6"/>
  <c r="I4207" i="6"/>
  <c r="I4195" i="6"/>
  <c r="J4183" i="6"/>
  <c r="I4171" i="6"/>
  <c r="J4171" i="6"/>
  <c r="J4159" i="6"/>
  <c r="J4147" i="6"/>
  <c r="J4135" i="6"/>
  <c r="J4123" i="6"/>
  <c r="J4111" i="6"/>
  <c r="J4099" i="6"/>
  <c r="J4087" i="6"/>
  <c r="I4087" i="6"/>
  <c r="I4075" i="6"/>
  <c r="J4075" i="6"/>
  <c r="J4063" i="6"/>
  <c r="I4063" i="6"/>
  <c r="J4051" i="6"/>
  <c r="I4051" i="6"/>
  <c r="J4039" i="6"/>
  <c r="I4039" i="6"/>
  <c r="J4027" i="6"/>
  <c r="I4027" i="6"/>
  <c r="J4015" i="6"/>
  <c r="J4003" i="6"/>
  <c r="J3991" i="6"/>
  <c r="J3979" i="6"/>
  <c r="J3967" i="6"/>
  <c r="J3955" i="6"/>
  <c r="J3943" i="6"/>
  <c r="I3943" i="6"/>
  <c r="J3931" i="6"/>
  <c r="I3931" i="6"/>
  <c r="J3919" i="6"/>
  <c r="I3919" i="6"/>
  <c r="J3907" i="6"/>
  <c r="I3907" i="6"/>
  <c r="J3895" i="6"/>
  <c r="J3883" i="6"/>
  <c r="I3883" i="6"/>
  <c r="J3871" i="6"/>
  <c r="J3859" i="6"/>
  <c r="I3859" i="6"/>
  <c r="J3847" i="6"/>
  <c r="J3835" i="6"/>
  <c r="I3835" i="6"/>
  <c r="J3823" i="6"/>
  <c r="I3811" i="6"/>
  <c r="J3799" i="6"/>
  <c r="I3799" i="6"/>
  <c r="J3787" i="6"/>
  <c r="I3787" i="6"/>
  <c r="J3775" i="6"/>
  <c r="I3775" i="6"/>
  <c r="J3763" i="6"/>
  <c r="I3763" i="6"/>
  <c r="J3751" i="6"/>
  <c r="I3751" i="6"/>
  <c r="J3739" i="6"/>
  <c r="I3739" i="6"/>
  <c r="J3727" i="6"/>
  <c r="I3727" i="6"/>
  <c r="J3715" i="6"/>
  <c r="J3703" i="6"/>
  <c r="I3703" i="6"/>
  <c r="I3691" i="6"/>
  <c r="J3679" i="6"/>
  <c r="I3679" i="6"/>
  <c r="J3667" i="6"/>
  <c r="J3655" i="6"/>
  <c r="I3655" i="6"/>
  <c r="J3643" i="6"/>
  <c r="J3631" i="6"/>
  <c r="J3619" i="6"/>
  <c r="I3619" i="6"/>
  <c r="J3607" i="6"/>
  <c r="I3607" i="6"/>
  <c r="J3595" i="6"/>
  <c r="J3583" i="6"/>
  <c r="I3583" i="6"/>
  <c r="J3571" i="6"/>
  <c r="J3559" i="6"/>
  <c r="J3547" i="6"/>
  <c r="I3547" i="6"/>
  <c r="J3535" i="6"/>
  <c r="I3535" i="6"/>
  <c r="J3523" i="6"/>
  <c r="J3511" i="6"/>
  <c r="J3499" i="6"/>
  <c r="J3487" i="6"/>
  <c r="J3475" i="6"/>
  <c r="I3475" i="6"/>
  <c r="J3463" i="6"/>
  <c r="I3463" i="6"/>
  <c r="J3451" i="6"/>
  <c r="J3427" i="6"/>
  <c r="I3427" i="6"/>
  <c r="J3415" i="6"/>
  <c r="J3403" i="6"/>
  <c r="I3403" i="6"/>
  <c r="J3391" i="6"/>
  <c r="I3391" i="6"/>
  <c r="J3379" i="6"/>
  <c r="I3379" i="6"/>
  <c r="J3367" i="6"/>
  <c r="I3355" i="6"/>
  <c r="J3343" i="6"/>
  <c r="I3331" i="6"/>
  <c r="J3331" i="6"/>
  <c r="J3319" i="6"/>
  <c r="I3319" i="6"/>
  <c r="J3307" i="6"/>
  <c r="I3307" i="6"/>
  <c r="I3283" i="6"/>
  <c r="I3235" i="6"/>
  <c r="I3211" i="6"/>
  <c r="I3163" i="6"/>
  <c r="J3079" i="6"/>
  <c r="I2983" i="6"/>
  <c r="I2911" i="6"/>
  <c r="I2863" i="6"/>
  <c r="I2803" i="6"/>
  <c r="I2659" i="6"/>
  <c r="I2455" i="6"/>
  <c r="J2323" i="6"/>
  <c r="I2215" i="6"/>
  <c r="I2155" i="6"/>
  <c r="I2095" i="6"/>
  <c r="I2071" i="6"/>
  <c r="I1867" i="6"/>
  <c r="I1795" i="6"/>
  <c r="J1747" i="6"/>
  <c r="I1723" i="6"/>
  <c r="I1591" i="6"/>
  <c r="I1519" i="6"/>
  <c r="I1255" i="6"/>
  <c r="I1147" i="6"/>
  <c r="I1051" i="6"/>
  <c r="I991" i="6"/>
  <c r="I583" i="6"/>
  <c r="I199" i="6"/>
  <c r="I127" i="6"/>
  <c r="I4907" i="6"/>
  <c r="I4773" i="6"/>
  <c r="I4607" i="6"/>
  <c r="I4569" i="6"/>
  <c r="I4435" i="6"/>
  <c r="I4269" i="6"/>
  <c r="I4135" i="6"/>
  <c r="I4031" i="6"/>
  <c r="I3935" i="6"/>
  <c r="I3731" i="6"/>
  <c r="I3585" i="6"/>
  <c r="I3511" i="6"/>
  <c r="I3359" i="6"/>
  <c r="I2951" i="6"/>
  <c r="I2841" i="6"/>
  <c r="I2795" i="6"/>
  <c r="I2663" i="6"/>
  <c r="I2526" i="6"/>
  <c r="I2351" i="6"/>
  <c r="I2262" i="6"/>
  <c r="I2217" i="6"/>
  <c r="I1950" i="6"/>
  <c r="I1350" i="6"/>
  <c r="J4291" i="6"/>
  <c r="J3995" i="6"/>
  <c r="J3811" i="6"/>
  <c r="J2325" i="6"/>
  <c r="J2742" i="6"/>
  <c r="I2742" i="6"/>
  <c r="J2706" i="6"/>
  <c r="I2706" i="6"/>
  <c r="I2670" i="6"/>
  <c r="J2670" i="6"/>
  <c r="J2658" i="6"/>
  <c r="I2658" i="6"/>
  <c r="J2634" i="6"/>
  <c r="I2634" i="6"/>
  <c r="J2598" i="6"/>
  <c r="I2598" i="6"/>
  <c r="J2586" i="6"/>
  <c r="I2586" i="6"/>
  <c r="J2574" i="6"/>
  <c r="I2574" i="6"/>
  <c r="J2562" i="6"/>
  <c r="I2562" i="6"/>
  <c r="J2550" i="6"/>
  <c r="I2550" i="6"/>
  <c r="J2538" i="6"/>
  <c r="I2538" i="6"/>
  <c r="J2514" i="6"/>
  <c r="I2514" i="6"/>
  <c r="J2502" i="6"/>
  <c r="I2502" i="6"/>
  <c r="J2478" i="6"/>
  <c r="I2478" i="6"/>
  <c r="J2466" i="6"/>
  <c r="I2466" i="6"/>
  <c r="J2454" i="6"/>
  <c r="I2454" i="6"/>
  <c r="J2430" i="6"/>
  <c r="I2430" i="6"/>
  <c r="J2418" i="6"/>
  <c r="I2418" i="6"/>
  <c r="J2394" i="6"/>
  <c r="I2394" i="6"/>
  <c r="J2382" i="6"/>
  <c r="I2382" i="6"/>
  <c r="J2358" i="6"/>
  <c r="I2358" i="6"/>
  <c r="J2346" i="6"/>
  <c r="I2346" i="6"/>
  <c r="J2334" i="6"/>
  <c r="I2334" i="6"/>
  <c r="J2310" i="6"/>
  <c r="I2310" i="6"/>
  <c r="J2274" i="6"/>
  <c r="I2274" i="6"/>
  <c r="J2238" i="6"/>
  <c r="I2238" i="6"/>
  <c r="J2226" i="6"/>
  <c r="I2226" i="6"/>
  <c r="J2214" i="6"/>
  <c r="I2214" i="6"/>
  <c r="J2202" i="6"/>
  <c r="I2202" i="6"/>
  <c r="J2190" i="6"/>
  <c r="I2190" i="6"/>
  <c r="J2154" i="6"/>
  <c r="I2154" i="6"/>
  <c r="J2118" i="6"/>
  <c r="I2118" i="6"/>
  <c r="J2106" i="6"/>
  <c r="I2106" i="6"/>
  <c r="J2094" i="6"/>
  <c r="I2094" i="6"/>
  <c r="J2082" i="6"/>
  <c r="I2082" i="6"/>
  <c r="J2070" i="6"/>
  <c r="I2070" i="6"/>
  <c r="J2046" i="6"/>
  <c r="I2046" i="6"/>
  <c r="J2034" i="6"/>
  <c r="I2034" i="6"/>
  <c r="J1998" i="6"/>
  <c r="I1998" i="6"/>
  <c r="J1974" i="6"/>
  <c r="I1974" i="6"/>
  <c r="J1962" i="6"/>
  <c r="I1962" i="6"/>
  <c r="J1938" i="6"/>
  <c r="I1938" i="6"/>
  <c r="J1926" i="6"/>
  <c r="I1926" i="6"/>
  <c r="J1914" i="6"/>
  <c r="I1914" i="6"/>
  <c r="J1902" i="6"/>
  <c r="I1902" i="6"/>
  <c r="J1866" i="6"/>
  <c r="I1866" i="6"/>
  <c r="J1854" i="6"/>
  <c r="I1854" i="6"/>
  <c r="J1830" i="6"/>
  <c r="I1830" i="6"/>
  <c r="J1806" i="6"/>
  <c r="I1806" i="6"/>
  <c r="J1794" i="6"/>
  <c r="I1794" i="6"/>
  <c r="J1782" i="6"/>
  <c r="I1782" i="6"/>
  <c r="J1758" i="6"/>
  <c r="I1758" i="6"/>
  <c r="J1746" i="6"/>
  <c r="I1746" i="6"/>
  <c r="J1722" i="6"/>
  <c r="I1722" i="6"/>
  <c r="J1710" i="6"/>
  <c r="I1710" i="6"/>
  <c r="J1698" i="6"/>
  <c r="I1698" i="6"/>
  <c r="J1674" i="6"/>
  <c r="I1674" i="6"/>
  <c r="I1662" i="6"/>
  <c r="J1662" i="6"/>
  <c r="J1650" i="6"/>
  <c r="I1650" i="6"/>
  <c r="J1638" i="6"/>
  <c r="I1638" i="6"/>
  <c r="J1626" i="6"/>
  <c r="I1626" i="6"/>
  <c r="J1614" i="6"/>
  <c r="I1614" i="6"/>
  <c r="J1602" i="6"/>
  <c r="I1602" i="6"/>
  <c r="J1590" i="6"/>
  <c r="I1590" i="6"/>
  <c r="J1578" i="6"/>
  <c r="I1578" i="6"/>
  <c r="J1554" i="6"/>
  <c r="I1554" i="6"/>
  <c r="J1530" i="6"/>
  <c r="I1530" i="6"/>
  <c r="J1518" i="6"/>
  <c r="I1518" i="6"/>
  <c r="J1506" i="6"/>
  <c r="I1506" i="6"/>
  <c r="J1482" i="6"/>
  <c r="I1482" i="6"/>
  <c r="J1470" i="6"/>
  <c r="I1470" i="6"/>
  <c r="J1458" i="6"/>
  <c r="I1458" i="6"/>
  <c r="J1434" i="6"/>
  <c r="I1434" i="6"/>
  <c r="J1422" i="6"/>
  <c r="I1422" i="6"/>
  <c r="J1410" i="6"/>
  <c r="I1410" i="6"/>
  <c r="J1398" i="6"/>
  <c r="I1398" i="6"/>
  <c r="J1386" i="6"/>
  <c r="I1386" i="6"/>
  <c r="J1362" i="6"/>
  <c r="I1362" i="6"/>
  <c r="J1338" i="6"/>
  <c r="I1338" i="6"/>
  <c r="J1326" i="6"/>
  <c r="I1326" i="6"/>
  <c r="J1314" i="6"/>
  <c r="I1314" i="6"/>
  <c r="J1302" i="6"/>
  <c r="I1302" i="6"/>
  <c r="J1278" i="6"/>
  <c r="I1278" i="6"/>
  <c r="I1266" i="6"/>
  <c r="J1266" i="6"/>
  <c r="J1254" i="6"/>
  <c r="I1254" i="6"/>
  <c r="J1242" i="6"/>
  <c r="I1242" i="6"/>
  <c r="J1230" i="6"/>
  <c r="I1230" i="6"/>
  <c r="J1218" i="6"/>
  <c r="I1218" i="6"/>
  <c r="J1206" i="6"/>
  <c r="I1206" i="6"/>
  <c r="J1194" i="6"/>
  <c r="I1194" i="6"/>
  <c r="J1182" i="6"/>
  <c r="I1182" i="6"/>
  <c r="J1170" i="6"/>
  <c r="I1170" i="6"/>
  <c r="J1146" i="6"/>
  <c r="I1146" i="6"/>
  <c r="J1134" i="6"/>
  <c r="I1134" i="6"/>
  <c r="J1110" i="6"/>
  <c r="I1110" i="6"/>
  <c r="J1098" i="6"/>
  <c r="I1098" i="6"/>
  <c r="J1086" i="6"/>
  <c r="I1086" i="6"/>
  <c r="J1074" i="6"/>
  <c r="I1074" i="6"/>
  <c r="J1062" i="6"/>
  <c r="I1062" i="6"/>
  <c r="J1050" i="6"/>
  <c r="I1050" i="6"/>
  <c r="J1038" i="6"/>
  <c r="I1038" i="6"/>
  <c r="J1014" i="6"/>
  <c r="I1014" i="6"/>
  <c r="J1002" i="6"/>
  <c r="I1002" i="6"/>
  <c r="J990" i="6"/>
  <c r="I990" i="6"/>
  <c r="J978" i="6"/>
  <c r="I978" i="6"/>
  <c r="J966" i="6"/>
  <c r="I966" i="6"/>
  <c r="J954" i="6"/>
  <c r="I954" i="6"/>
  <c r="J942" i="6"/>
  <c r="I942" i="6"/>
  <c r="J930" i="6"/>
  <c r="I930" i="6"/>
  <c r="J918" i="6"/>
  <c r="I918" i="6"/>
  <c r="J906" i="6"/>
  <c r="I906" i="6"/>
  <c r="J882" i="6"/>
  <c r="I882" i="6"/>
  <c r="J870" i="6"/>
  <c r="I870" i="6"/>
  <c r="J858" i="6"/>
  <c r="I858" i="6"/>
  <c r="J846" i="6"/>
  <c r="I846" i="6"/>
  <c r="J822" i="6"/>
  <c r="I822" i="6"/>
  <c r="J810" i="6"/>
  <c r="I810" i="6"/>
  <c r="J786" i="6"/>
  <c r="I786" i="6"/>
  <c r="J774" i="6"/>
  <c r="I774" i="6"/>
  <c r="J762" i="6"/>
  <c r="I762" i="6"/>
  <c r="I750" i="6"/>
  <c r="J750" i="6"/>
  <c r="J738" i="6"/>
  <c r="I738" i="6"/>
  <c r="J714" i="6"/>
  <c r="I714" i="6"/>
  <c r="J702" i="6"/>
  <c r="I702" i="6"/>
  <c r="J690" i="6"/>
  <c r="I690" i="6"/>
  <c r="J666" i="6"/>
  <c r="I666" i="6"/>
  <c r="J654" i="6"/>
  <c r="I654" i="6"/>
  <c r="J642" i="6"/>
  <c r="I642" i="6"/>
  <c r="J630" i="6"/>
  <c r="I630" i="6"/>
  <c r="J618" i="6"/>
  <c r="I618" i="6"/>
  <c r="J606" i="6"/>
  <c r="I606" i="6"/>
  <c r="J594" i="6"/>
  <c r="I594" i="6"/>
  <c r="J582" i="6"/>
  <c r="I582" i="6"/>
  <c r="J570" i="6"/>
  <c r="I570" i="6"/>
  <c r="J558" i="6"/>
  <c r="I558" i="6"/>
  <c r="J546" i="6"/>
  <c r="I546" i="6"/>
  <c r="J534" i="6"/>
  <c r="I534" i="6"/>
  <c r="J522" i="6"/>
  <c r="I522" i="6"/>
  <c r="J510" i="6"/>
  <c r="I510" i="6"/>
  <c r="J498" i="6"/>
  <c r="I498" i="6"/>
  <c r="J486" i="6"/>
  <c r="I486" i="6"/>
  <c r="J474" i="6"/>
  <c r="I474" i="6"/>
  <c r="J462" i="6"/>
  <c r="I462" i="6"/>
  <c r="J450" i="6"/>
  <c r="I450" i="6"/>
  <c r="J438" i="6"/>
  <c r="I438" i="6"/>
  <c r="J426" i="6"/>
  <c r="I426" i="6"/>
  <c r="J414" i="6"/>
  <c r="I414" i="6"/>
  <c r="J402" i="6"/>
  <c r="I402" i="6"/>
  <c r="J390" i="6"/>
  <c r="I390" i="6"/>
  <c r="J378" i="6"/>
  <c r="I378" i="6"/>
  <c r="J366" i="6"/>
  <c r="I366" i="6"/>
  <c r="J342" i="6"/>
  <c r="I342" i="6"/>
  <c r="J330" i="6"/>
  <c r="I330" i="6"/>
  <c r="J318" i="6"/>
  <c r="I318" i="6"/>
  <c r="J294" i="6"/>
  <c r="I294" i="6"/>
  <c r="J270" i="6"/>
  <c r="I270" i="6"/>
  <c r="J258" i="6"/>
  <c r="I258" i="6"/>
  <c r="J246" i="6"/>
  <c r="I246" i="6"/>
  <c r="J234" i="6"/>
  <c r="I234" i="6"/>
  <c r="J222" i="6"/>
  <c r="I222" i="6"/>
  <c r="J198" i="6"/>
  <c r="I198" i="6"/>
  <c r="J186" i="6"/>
  <c r="I186" i="6"/>
  <c r="J174" i="6"/>
  <c r="I174" i="6"/>
  <c r="J162" i="6"/>
  <c r="I162" i="6"/>
  <c r="J150" i="6"/>
  <c r="I150" i="6"/>
  <c r="J138" i="6"/>
  <c r="I138" i="6"/>
  <c r="J126" i="6"/>
  <c r="I126" i="6"/>
  <c r="J114" i="6"/>
  <c r="I114" i="6"/>
  <c r="J102" i="6"/>
  <c r="I102" i="6"/>
  <c r="J90" i="6"/>
  <c r="I90" i="6"/>
  <c r="J66" i="6"/>
  <c r="I66" i="6"/>
  <c r="J54" i="6"/>
  <c r="I54" i="6"/>
  <c r="J42" i="6"/>
  <c r="I42" i="6"/>
  <c r="J30" i="6"/>
  <c r="I30" i="6"/>
  <c r="J18" i="6"/>
  <c r="I18" i="6"/>
  <c r="J6" i="6"/>
  <c r="I6" i="6"/>
  <c r="I5001" i="6"/>
  <c r="I4867" i="6"/>
  <c r="I4701" i="6"/>
  <c r="I4567" i="6"/>
  <c r="I4463" i="6"/>
  <c r="I4367" i="6"/>
  <c r="I4163" i="6"/>
  <c r="I4125" i="6"/>
  <c r="I3991" i="6"/>
  <c r="I3895" i="6"/>
  <c r="I3825" i="6"/>
  <c r="I3791" i="6"/>
  <c r="I3719" i="6"/>
  <c r="I3573" i="6"/>
  <c r="I3499" i="6"/>
  <c r="I3201" i="6"/>
  <c r="I3023" i="6"/>
  <c r="I2649" i="6"/>
  <c r="I2613" i="6"/>
  <c r="I2349" i="6"/>
  <c r="I2298" i="6"/>
  <c r="I2166" i="6"/>
  <c r="I2027" i="6"/>
  <c r="I1991" i="6"/>
  <c r="I1535" i="6"/>
  <c r="I611" i="6"/>
  <c r="J4893" i="6"/>
  <c r="J4688" i="6"/>
  <c r="J4471" i="6"/>
  <c r="J2747" i="6"/>
  <c r="J1436" i="6"/>
  <c r="J4990" i="6"/>
  <c r="J4978" i="6"/>
  <c r="I4978" i="6"/>
  <c r="J4966" i="6"/>
  <c r="I4966" i="6"/>
  <c r="J4954" i="6"/>
  <c r="I4954" i="6"/>
  <c r="J4942" i="6"/>
  <c r="I4942" i="6"/>
  <c r="J4930" i="6"/>
  <c r="J4918" i="6"/>
  <c r="I4918" i="6"/>
  <c r="J4906" i="6"/>
  <c r="J4894" i="6"/>
  <c r="J4882" i="6"/>
  <c r="J4870" i="6"/>
  <c r="J4858" i="6"/>
  <c r="J4846" i="6"/>
  <c r="J4834" i="6"/>
  <c r="I4834" i="6"/>
  <c r="J4822" i="6"/>
  <c r="I4822" i="6"/>
  <c r="J4810" i="6"/>
  <c r="I4810" i="6"/>
  <c r="J4798" i="6"/>
  <c r="I4798" i="6"/>
  <c r="J4786" i="6"/>
  <c r="J4774" i="6"/>
  <c r="I4774" i="6"/>
  <c r="J4762" i="6"/>
  <c r="J4750" i="6"/>
  <c r="J4738" i="6"/>
  <c r="J4726" i="6"/>
  <c r="J4714" i="6"/>
  <c r="J4702" i="6"/>
  <c r="J4690" i="6"/>
  <c r="I4690" i="6"/>
  <c r="J4678" i="6"/>
  <c r="I4678" i="6"/>
  <c r="J4666" i="6"/>
  <c r="I4666" i="6"/>
  <c r="J4654" i="6"/>
  <c r="I4654" i="6"/>
  <c r="J4642" i="6"/>
  <c r="J4630" i="6"/>
  <c r="I4630" i="6"/>
  <c r="J4618" i="6"/>
  <c r="J4606" i="6"/>
  <c r="J4594" i="6"/>
  <c r="J4582" i="6"/>
  <c r="J4570" i="6"/>
  <c r="J4558" i="6"/>
  <c r="J4546" i="6"/>
  <c r="I4546" i="6"/>
  <c r="J4534" i="6"/>
  <c r="I4534" i="6"/>
  <c r="J4522" i="6"/>
  <c r="I4522" i="6"/>
  <c r="J4510" i="6"/>
  <c r="I4510" i="6"/>
  <c r="J4498" i="6"/>
  <c r="J4486" i="6"/>
  <c r="I4486" i="6"/>
  <c r="J4474" i="6"/>
  <c r="J4462" i="6"/>
  <c r="J4450" i="6"/>
  <c r="J4438" i="6"/>
  <c r="J4426" i="6"/>
  <c r="J4414" i="6"/>
  <c r="J4402" i="6"/>
  <c r="I4402" i="6"/>
  <c r="J4390" i="6"/>
  <c r="I4390" i="6"/>
  <c r="J4378" i="6"/>
  <c r="I4378" i="6"/>
  <c r="J4366" i="6"/>
  <c r="I4366" i="6"/>
  <c r="J4354" i="6"/>
  <c r="J4342" i="6"/>
  <c r="I4342" i="6"/>
  <c r="J4330" i="6"/>
  <c r="J4318" i="6"/>
  <c r="J4306" i="6"/>
  <c r="J4294" i="6"/>
  <c r="J4282" i="6"/>
  <c r="J4270" i="6"/>
  <c r="J4258" i="6"/>
  <c r="I4258" i="6"/>
  <c r="J4246" i="6"/>
  <c r="I4246" i="6"/>
  <c r="J4234" i="6"/>
  <c r="I4234" i="6"/>
  <c r="J4222" i="6"/>
  <c r="I4222" i="6"/>
  <c r="J4210" i="6"/>
  <c r="I4198" i="6"/>
  <c r="J4186" i="6"/>
  <c r="J4162" i="6"/>
  <c r="J4150" i="6"/>
  <c r="J4138" i="6"/>
  <c r="J4126" i="6"/>
  <c r="J4114" i="6"/>
  <c r="I4114" i="6"/>
  <c r="J4102" i="6"/>
  <c r="I4102" i="6"/>
  <c r="J4090" i="6"/>
  <c r="I4090" i="6"/>
  <c r="J4078" i="6"/>
  <c r="I4078" i="6"/>
  <c r="J4066" i="6"/>
  <c r="J4054" i="6"/>
  <c r="I4054" i="6"/>
  <c r="J4042" i="6"/>
  <c r="J4030" i="6"/>
  <c r="J4006" i="6"/>
  <c r="J3994" i="6"/>
  <c r="J3982" i="6"/>
  <c r="J3970" i="6"/>
  <c r="I3970" i="6"/>
  <c r="J3958" i="6"/>
  <c r="I3958" i="6"/>
  <c r="J3946" i="6"/>
  <c r="I3946" i="6"/>
  <c r="J3934" i="6"/>
  <c r="I3934" i="6"/>
  <c r="J3922" i="6"/>
  <c r="J3910" i="6"/>
  <c r="I3910" i="6"/>
  <c r="J3898" i="6"/>
  <c r="J3874" i="6"/>
  <c r="J3862" i="6"/>
  <c r="J3850" i="6"/>
  <c r="J3838" i="6"/>
  <c r="J3826" i="6"/>
  <c r="I3826" i="6"/>
  <c r="I3814" i="6"/>
  <c r="J3802" i="6"/>
  <c r="I3802" i="6"/>
  <c r="J3790" i="6"/>
  <c r="I3790" i="6"/>
  <c r="J3778" i="6"/>
  <c r="I3766" i="6"/>
  <c r="J3754" i="6"/>
  <c r="J3742" i="6"/>
  <c r="J3730" i="6"/>
  <c r="J3718" i="6"/>
  <c r="J3706" i="6"/>
  <c r="I3706" i="6"/>
  <c r="J3694" i="6"/>
  <c r="I3694" i="6"/>
  <c r="J3682" i="6"/>
  <c r="J3670" i="6"/>
  <c r="J3658" i="6"/>
  <c r="J3646" i="6"/>
  <c r="J3634" i="6"/>
  <c r="I3634" i="6"/>
  <c r="J3622" i="6"/>
  <c r="I3622" i="6"/>
  <c r="J3610" i="6"/>
  <c r="J3598" i="6"/>
  <c r="J3586" i="6"/>
  <c r="J3574" i="6"/>
  <c r="J3562" i="6"/>
  <c r="I3562" i="6"/>
  <c r="J3550" i="6"/>
  <c r="I3550" i="6"/>
  <c r="J3526" i="6"/>
  <c r="J3514" i="6"/>
  <c r="J3502" i="6"/>
  <c r="J3490" i="6"/>
  <c r="I3490" i="6"/>
  <c r="J3478" i="6"/>
  <c r="I3478" i="6"/>
  <c r="J3466" i="6"/>
  <c r="J3454" i="6"/>
  <c r="J3442" i="6"/>
  <c r="J3430" i="6"/>
  <c r="J3418" i="6"/>
  <c r="I3418" i="6"/>
  <c r="I3406" i="6"/>
  <c r="J3394" i="6"/>
  <c r="J3370" i="6"/>
  <c r="J3358" i="6"/>
  <c r="J3346" i="6"/>
  <c r="I3346" i="6"/>
  <c r="I3334" i="6"/>
  <c r="J3322" i="6"/>
  <c r="J3310" i="6"/>
  <c r="J3298" i="6"/>
  <c r="J3286" i="6"/>
  <c r="J3274" i="6"/>
  <c r="I3274" i="6"/>
  <c r="J3262" i="6"/>
  <c r="I3262" i="6"/>
  <c r="J3250" i="6"/>
  <c r="J3226" i="6"/>
  <c r="J3214" i="6"/>
  <c r="J3202" i="6"/>
  <c r="I3202" i="6"/>
  <c r="J3190" i="6"/>
  <c r="I3190" i="6"/>
  <c r="J3178" i="6"/>
  <c r="J3166" i="6"/>
  <c r="J3154" i="6"/>
  <c r="J3142" i="6"/>
  <c r="J3130" i="6"/>
  <c r="I3130" i="6"/>
  <c r="J3118" i="6"/>
  <c r="I3118" i="6"/>
  <c r="J3106" i="6"/>
  <c r="J3094" i="6"/>
  <c r="J3082" i="6"/>
  <c r="J3070" i="6"/>
  <c r="J3058" i="6"/>
  <c r="I3058" i="6"/>
  <c r="J3046" i="6"/>
  <c r="I3046" i="6"/>
  <c r="J3034" i="6"/>
  <c r="J3022" i="6"/>
  <c r="J3010" i="6"/>
  <c r="J2998" i="6"/>
  <c r="J2986" i="6"/>
  <c r="I2986" i="6"/>
  <c r="J2974" i="6"/>
  <c r="I2974" i="6"/>
  <c r="J2962" i="6"/>
  <c r="J2950" i="6"/>
  <c r="J2938" i="6"/>
  <c r="J2926" i="6"/>
  <c r="J2914" i="6"/>
  <c r="I2914" i="6"/>
  <c r="J2902" i="6"/>
  <c r="I2902" i="6"/>
  <c r="J2890" i="6"/>
  <c r="J2878" i="6"/>
  <c r="J2866" i="6"/>
  <c r="J2854" i="6"/>
  <c r="J2842" i="6"/>
  <c r="I2842" i="6"/>
  <c r="J2830" i="6"/>
  <c r="J2818" i="6"/>
  <c r="J2806" i="6"/>
  <c r="I2806" i="6"/>
  <c r="J2794" i="6"/>
  <c r="I2794" i="6"/>
  <c r="J2782" i="6"/>
  <c r="I2782" i="6"/>
  <c r="J2770" i="6"/>
  <c r="J2758" i="6"/>
  <c r="I2758" i="6"/>
  <c r="J2746" i="6"/>
  <c r="J2734" i="6"/>
  <c r="J2722" i="6"/>
  <c r="I2722" i="6"/>
  <c r="J2710" i="6"/>
  <c r="I2710" i="6"/>
  <c r="J2698" i="6"/>
  <c r="J2686" i="6"/>
  <c r="I2686" i="6"/>
  <c r="J2674" i="6"/>
  <c r="J2662" i="6"/>
  <c r="J2650" i="6"/>
  <c r="I2650" i="6"/>
  <c r="J2638" i="6"/>
  <c r="I2638" i="6"/>
  <c r="J2626" i="6"/>
  <c r="J2614" i="6"/>
  <c r="J2602" i="6"/>
  <c r="I2602" i="6"/>
  <c r="J2590" i="6"/>
  <c r="J2578" i="6"/>
  <c r="I2578" i="6"/>
  <c r="I2566" i="6"/>
  <c r="J2554" i="6"/>
  <c r="J2542" i="6"/>
  <c r="J2530" i="6"/>
  <c r="I2530" i="6"/>
  <c r="J2518" i="6"/>
  <c r="I2506" i="6"/>
  <c r="J2506" i="6"/>
  <c r="J2494" i="6"/>
  <c r="I2494" i="6"/>
  <c r="J2482" i="6"/>
  <c r="I2482" i="6"/>
  <c r="J2470" i="6"/>
  <c r="J2458" i="6"/>
  <c r="J2446" i="6"/>
  <c r="I2446" i="6"/>
  <c r="J2434" i="6"/>
  <c r="I2434" i="6"/>
  <c r="J2422" i="6"/>
  <c r="I2422" i="6"/>
  <c r="J2410" i="6"/>
  <c r="I2410" i="6"/>
  <c r="J2398" i="6"/>
  <c r="J2386" i="6"/>
  <c r="J2374" i="6"/>
  <c r="I2374" i="6"/>
  <c r="J2362" i="6"/>
  <c r="I2362" i="6"/>
  <c r="J2350" i="6"/>
  <c r="I2350" i="6"/>
  <c r="J2338" i="6"/>
  <c r="J2326" i="6"/>
  <c r="I2326" i="6"/>
  <c r="J2314" i="6"/>
  <c r="J2302" i="6"/>
  <c r="J2290" i="6"/>
  <c r="I2290" i="6"/>
  <c r="J2278" i="6"/>
  <c r="I2278" i="6"/>
  <c r="J2266" i="6"/>
  <c r="J2254" i="6"/>
  <c r="I2254" i="6"/>
  <c r="J2242" i="6"/>
  <c r="J2230" i="6"/>
  <c r="J2218" i="6"/>
  <c r="I2218" i="6"/>
  <c r="I2206" i="6"/>
  <c r="J2206" i="6"/>
  <c r="J2194" i="6"/>
  <c r="J2182" i="6"/>
  <c r="J2170" i="6"/>
  <c r="I2170" i="6"/>
  <c r="J2158" i="6"/>
  <c r="J2146" i="6"/>
  <c r="I2146" i="6"/>
  <c r="J2134" i="6"/>
  <c r="I2134" i="6"/>
  <c r="J2122" i="6"/>
  <c r="J2110" i="6"/>
  <c r="J2098" i="6"/>
  <c r="I2098" i="6"/>
  <c r="J2086" i="6"/>
  <c r="J2074" i="6"/>
  <c r="I2074" i="6"/>
  <c r="J2062" i="6"/>
  <c r="I2062" i="6"/>
  <c r="J2050" i="6"/>
  <c r="I2050" i="6"/>
  <c r="J2038" i="6"/>
  <c r="J2026" i="6"/>
  <c r="J2014" i="6"/>
  <c r="I2014" i="6"/>
  <c r="J2002" i="6"/>
  <c r="I2002" i="6"/>
  <c r="J1990" i="6"/>
  <c r="I1990" i="6"/>
  <c r="J1978" i="6"/>
  <c r="I1978" i="6"/>
  <c r="J1966" i="6"/>
  <c r="I1966" i="6"/>
  <c r="J1954" i="6"/>
  <c r="J1942" i="6"/>
  <c r="I1942" i="6"/>
  <c r="J1930" i="6"/>
  <c r="I1930" i="6"/>
  <c r="J1918" i="6"/>
  <c r="I1918" i="6"/>
  <c r="J1906" i="6"/>
  <c r="J1894" i="6"/>
  <c r="I1894" i="6"/>
  <c r="J1882" i="6"/>
  <c r="J1870" i="6"/>
  <c r="I1870" i="6"/>
  <c r="J1858" i="6"/>
  <c r="I1858" i="6"/>
  <c r="J1846" i="6"/>
  <c r="I1846" i="6"/>
  <c r="J1834" i="6"/>
  <c r="I1834" i="6"/>
  <c r="J1822" i="6"/>
  <c r="J1810" i="6"/>
  <c r="I1810" i="6"/>
  <c r="J1798" i="6"/>
  <c r="I1798" i="6"/>
  <c r="J1786" i="6"/>
  <c r="I1786" i="6"/>
  <c r="J1774" i="6"/>
  <c r="I1774" i="6"/>
  <c r="J1762" i="6"/>
  <c r="J1750" i="6"/>
  <c r="J1738" i="6"/>
  <c r="I1738" i="6"/>
  <c r="J1726" i="6"/>
  <c r="I1726" i="6"/>
  <c r="J1714" i="6"/>
  <c r="J1702" i="6"/>
  <c r="I1702" i="6"/>
  <c r="J1690" i="6"/>
  <c r="I1690" i="6"/>
  <c r="J1678" i="6"/>
  <c r="I1678" i="6"/>
  <c r="J1666" i="6"/>
  <c r="J1654" i="6"/>
  <c r="I1654" i="6"/>
  <c r="J1642" i="6"/>
  <c r="I1642" i="6"/>
  <c r="J1630" i="6"/>
  <c r="J1618" i="6"/>
  <c r="I1618" i="6"/>
  <c r="J1606" i="6"/>
  <c r="J1594" i="6"/>
  <c r="J1582" i="6"/>
  <c r="J1570" i="6"/>
  <c r="I1570" i="6"/>
  <c r="J1558" i="6"/>
  <c r="I1558" i="6"/>
  <c r="J1546" i="6"/>
  <c r="J1534" i="6"/>
  <c r="I1534" i="6"/>
  <c r="J1522" i="6"/>
  <c r="J1510" i="6"/>
  <c r="I1510" i="6"/>
  <c r="J1498" i="6"/>
  <c r="I1498" i="6"/>
  <c r="J1486" i="6"/>
  <c r="I1486" i="6"/>
  <c r="J1474" i="6"/>
  <c r="I1474" i="6"/>
  <c r="J1462" i="6"/>
  <c r="I1462" i="6"/>
  <c r="J1450" i="6"/>
  <c r="J1438" i="6"/>
  <c r="I1438" i="6"/>
  <c r="J1426" i="6"/>
  <c r="I1426" i="6"/>
  <c r="J1414" i="6"/>
  <c r="I1414" i="6"/>
  <c r="J1402" i="6"/>
  <c r="J1390" i="6"/>
  <c r="I1390" i="6"/>
  <c r="J1378" i="6"/>
  <c r="I1378" i="6"/>
  <c r="J1366" i="6"/>
  <c r="J1354" i="6"/>
  <c r="I1354" i="6"/>
  <c r="J1342" i="6"/>
  <c r="I1342" i="6"/>
  <c r="J1330" i="6"/>
  <c r="J1318" i="6"/>
  <c r="J1306" i="6"/>
  <c r="I1306" i="6"/>
  <c r="J1294" i="6"/>
  <c r="I1294" i="6"/>
  <c r="J1282" i="6"/>
  <c r="I1282" i="6"/>
  <c r="J1270" i="6"/>
  <c r="I1270" i="6"/>
  <c r="J1258" i="6"/>
  <c r="I1258" i="6"/>
  <c r="J1246" i="6"/>
  <c r="I1246" i="6"/>
  <c r="J1234" i="6"/>
  <c r="J1222" i="6"/>
  <c r="I1222" i="6"/>
  <c r="J1210" i="6"/>
  <c r="J1198" i="6"/>
  <c r="I1198" i="6"/>
  <c r="J1186" i="6"/>
  <c r="I1186" i="6"/>
  <c r="J1174" i="6"/>
  <c r="I1174" i="6"/>
  <c r="J1162" i="6"/>
  <c r="I1162" i="6"/>
  <c r="J1150" i="6"/>
  <c r="I1150" i="6"/>
  <c r="J1138" i="6"/>
  <c r="I1138" i="6"/>
  <c r="J1126" i="6"/>
  <c r="I1126" i="6"/>
  <c r="J1114" i="6"/>
  <c r="J1102" i="6"/>
  <c r="I1102" i="6"/>
  <c r="J1090" i="6"/>
  <c r="J1078" i="6"/>
  <c r="I1078" i="6"/>
  <c r="J1066" i="6"/>
  <c r="I1066" i="6"/>
  <c r="J1054" i="6"/>
  <c r="J1042" i="6"/>
  <c r="I1042" i="6"/>
  <c r="J1030" i="6"/>
  <c r="I1030" i="6"/>
  <c r="J1018" i="6"/>
  <c r="J1006" i="6"/>
  <c r="I1006" i="6"/>
  <c r="J994" i="6"/>
  <c r="I994" i="6"/>
  <c r="J982" i="6"/>
  <c r="I982" i="6"/>
  <c r="J970" i="6"/>
  <c r="I958" i="6"/>
  <c r="J958" i="6"/>
  <c r="J946" i="6"/>
  <c r="I946" i="6"/>
  <c r="J934" i="6"/>
  <c r="J922" i="6"/>
  <c r="I922" i="6"/>
  <c r="J910" i="6"/>
  <c r="I910" i="6"/>
  <c r="J898" i="6"/>
  <c r="I898" i="6"/>
  <c r="J886" i="6"/>
  <c r="I886" i="6"/>
  <c r="J874" i="6"/>
  <c r="I874" i="6"/>
  <c r="J862" i="6"/>
  <c r="I850" i="6"/>
  <c r="J850" i="6"/>
  <c r="J838" i="6"/>
  <c r="I838" i="6"/>
  <c r="J826" i="6"/>
  <c r="I826" i="6"/>
  <c r="J814" i="6"/>
  <c r="I814" i="6"/>
  <c r="J802" i="6"/>
  <c r="I802" i="6"/>
  <c r="J790" i="6"/>
  <c r="J778" i="6"/>
  <c r="I778" i="6"/>
  <c r="J766" i="6"/>
  <c r="I766" i="6"/>
  <c r="J754" i="6"/>
  <c r="I754" i="6"/>
  <c r="J742" i="6"/>
  <c r="I742" i="6"/>
  <c r="J730" i="6"/>
  <c r="I730" i="6"/>
  <c r="J718" i="6"/>
  <c r="I718" i="6"/>
  <c r="J706" i="6"/>
  <c r="I706" i="6"/>
  <c r="J694" i="6"/>
  <c r="I694" i="6"/>
  <c r="J682" i="6"/>
  <c r="I682" i="6"/>
  <c r="J670" i="6"/>
  <c r="I670" i="6"/>
  <c r="J658" i="6"/>
  <c r="I658" i="6"/>
  <c r="J646" i="6"/>
  <c r="I646" i="6"/>
  <c r="J634" i="6"/>
  <c r="I634" i="6"/>
  <c r="I622" i="6"/>
  <c r="J622" i="6"/>
  <c r="J610" i="6"/>
  <c r="I610" i="6"/>
  <c r="I598" i="6"/>
  <c r="J586" i="6"/>
  <c r="I586" i="6"/>
  <c r="J574" i="6"/>
  <c r="I574" i="6"/>
  <c r="J562" i="6"/>
  <c r="I562" i="6"/>
  <c r="J550" i="6"/>
  <c r="J538" i="6"/>
  <c r="I538" i="6"/>
  <c r="J526" i="6"/>
  <c r="I526" i="6"/>
  <c r="J514" i="6"/>
  <c r="J502" i="6"/>
  <c r="I502" i="6"/>
  <c r="J490" i="6"/>
  <c r="I490" i="6"/>
  <c r="J478" i="6"/>
  <c r="I478" i="6"/>
  <c r="J466" i="6"/>
  <c r="J454" i="6"/>
  <c r="I454" i="6"/>
  <c r="J442" i="6"/>
  <c r="I442" i="6"/>
  <c r="J430" i="6"/>
  <c r="I430" i="6"/>
  <c r="J418" i="6"/>
  <c r="I418" i="6"/>
  <c r="J406" i="6"/>
  <c r="J394" i="6"/>
  <c r="I394" i="6"/>
  <c r="J382" i="6"/>
  <c r="I382" i="6"/>
  <c r="J370" i="6"/>
  <c r="I370" i="6"/>
  <c r="J358" i="6"/>
  <c r="I358" i="6"/>
  <c r="J346" i="6"/>
  <c r="I346" i="6"/>
  <c r="J334" i="6"/>
  <c r="I334" i="6"/>
  <c r="J322" i="6"/>
  <c r="I322" i="6"/>
  <c r="J310" i="6"/>
  <c r="I310" i="6"/>
  <c r="J298" i="6"/>
  <c r="I298" i="6"/>
  <c r="J286" i="6"/>
  <c r="I286" i="6"/>
  <c r="J274" i="6"/>
  <c r="I274" i="6"/>
  <c r="J262" i="6"/>
  <c r="I262" i="6"/>
  <c r="J250" i="6"/>
  <c r="I250" i="6"/>
  <c r="J238" i="6"/>
  <c r="I238" i="6"/>
  <c r="J226" i="6"/>
  <c r="I226" i="6"/>
  <c r="I214" i="6"/>
  <c r="J214" i="6"/>
  <c r="J202" i="6"/>
  <c r="J190" i="6"/>
  <c r="I190" i="6"/>
  <c r="J178" i="6"/>
  <c r="J166" i="6"/>
  <c r="J154" i="6"/>
  <c r="I154" i="6"/>
  <c r="J142" i="6"/>
  <c r="I142" i="6"/>
  <c r="I130" i="6"/>
  <c r="J130" i="6"/>
  <c r="J118" i="6"/>
  <c r="I118" i="6"/>
  <c r="J106" i="6"/>
  <c r="I106" i="6"/>
  <c r="J94" i="6"/>
  <c r="I94" i="6"/>
  <c r="J82" i="6"/>
  <c r="J70" i="6"/>
  <c r="I70" i="6"/>
  <c r="J58" i="6"/>
  <c r="I58" i="6"/>
  <c r="J46" i="6"/>
  <c r="I46" i="6"/>
  <c r="J34" i="6"/>
  <c r="I34" i="6"/>
  <c r="J22" i="6"/>
  <c r="I22" i="6"/>
  <c r="J10" i="6"/>
  <c r="I4786" i="6"/>
  <c r="I4606" i="6"/>
  <c r="I4582" i="6"/>
  <c r="I4558" i="6"/>
  <c r="I3754" i="6"/>
  <c r="I3730" i="6"/>
  <c r="I3682" i="6"/>
  <c r="I3358" i="6"/>
  <c r="I2866" i="6"/>
  <c r="I2662" i="6"/>
  <c r="I2398" i="6"/>
  <c r="I1594" i="6"/>
  <c r="I466" i="6"/>
  <c r="I202" i="6"/>
  <c r="J549" i="6"/>
  <c r="I549" i="6"/>
  <c r="I537" i="6"/>
  <c r="J525" i="6"/>
  <c r="I525" i="6"/>
  <c r="I513" i="6"/>
  <c r="J513" i="6"/>
  <c r="I501" i="6"/>
  <c r="J501" i="6"/>
  <c r="J489" i="6"/>
  <c r="I489" i="6"/>
  <c r="I477" i="6"/>
  <c r="J477" i="6"/>
  <c r="J465" i="6"/>
  <c r="I465" i="6"/>
  <c r="J453" i="6"/>
  <c r="I453" i="6"/>
  <c r="J441" i="6"/>
  <c r="I441" i="6"/>
  <c r="J429" i="6"/>
  <c r="I429" i="6"/>
  <c r="J417" i="6"/>
  <c r="I417" i="6"/>
  <c r="J405" i="6"/>
  <c r="I405" i="6"/>
  <c r="J393" i="6"/>
  <c r="I393" i="6"/>
  <c r="J381" i="6"/>
  <c r="I381" i="6"/>
  <c r="J369" i="6"/>
  <c r="I369" i="6"/>
  <c r="J357" i="6"/>
  <c r="I357" i="6"/>
  <c r="I345" i="6"/>
  <c r="J345" i="6"/>
  <c r="I333" i="6"/>
  <c r="J333" i="6"/>
  <c r="J321" i="6"/>
  <c r="I321" i="6"/>
  <c r="J309" i="6"/>
  <c r="I309" i="6"/>
  <c r="J297" i="6"/>
  <c r="I297" i="6"/>
  <c r="I285" i="6"/>
  <c r="J285" i="6"/>
  <c r="J273" i="6"/>
  <c r="I273" i="6"/>
  <c r="I261" i="6"/>
  <c r="J261" i="6"/>
  <c r="J249" i="6"/>
  <c r="I249" i="6"/>
  <c r="J237" i="6"/>
  <c r="I237" i="6"/>
  <c r="J225" i="6"/>
  <c r="I225" i="6"/>
  <c r="J213" i="6"/>
  <c r="I213" i="6"/>
  <c r="I201" i="6"/>
  <c r="J201" i="6"/>
  <c r="J189" i="6"/>
  <c r="I189" i="6"/>
  <c r="J177" i="6"/>
  <c r="I177" i="6"/>
  <c r="J165" i="6"/>
  <c r="I165" i="6"/>
  <c r="I153" i="6"/>
  <c r="J153" i="6"/>
  <c r="J141" i="6"/>
  <c r="I141" i="6"/>
  <c r="I129" i="6"/>
  <c r="J129" i="6"/>
  <c r="J117" i="6"/>
  <c r="I117" i="6"/>
  <c r="I105" i="6"/>
  <c r="J105" i="6"/>
  <c r="J93" i="6"/>
  <c r="I93" i="6"/>
  <c r="J81" i="6"/>
  <c r="I81" i="6"/>
  <c r="I69" i="6"/>
  <c r="J69" i="6"/>
  <c r="J57" i="6"/>
  <c r="I57" i="6"/>
  <c r="J45" i="6"/>
  <c r="I45" i="6"/>
  <c r="J33" i="6"/>
  <c r="I33" i="6"/>
  <c r="J21" i="6"/>
  <c r="J9" i="6"/>
  <c r="I9" i="6"/>
  <c r="I4762" i="6"/>
  <c r="I4738" i="6"/>
  <c r="I4714" i="6"/>
  <c r="I4066" i="6"/>
  <c r="I3862" i="6"/>
  <c r="I3838" i="6"/>
  <c r="I3430" i="6"/>
  <c r="I3310" i="6"/>
  <c r="I2938" i="6"/>
  <c r="I2890" i="6"/>
  <c r="I2542" i="6"/>
  <c r="I2302" i="6"/>
  <c r="I2158" i="6"/>
  <c r="I1714" i="6"/>
  <c r="I934" i="6"/>
  <c r="J4174" i="6"/>
  <c r="J3334" i="6"/>
  <c r="J1028" i="6"/>
  <c r="I1028" i="6"/>
  <c r="J1016" i="6"/>
  <c r="I1016" i="6"/>
  <c r="J1004" i="6"/>
  <c r="I1004" i="6"/>
  <c r="J992" i="6"/>
  <c r="I992" i="6"/>
  <c r="J980" i="6"/>
  <c r="I980" i="6"/>
  <c r="J968" i="6"/>
  <c r="I968" i="6"/>
  <c r="J956" i="6"/>
  <c r="J944" i="6"/>
  <c r="I944" i="6"/>
  <c r="J932" i="6"/>
  <c r="J920" i="6"/>
  <c r="J908" i="6"/>
  <c r="J896" i="6"/>
  <c r="J884" i="6"/>
  <c r="J872" i="6"/>
  <c r="I872" i="6"/>
  <c r="J860" i="6"/>
  <c r="J848" i="6"/>
  <c r="I848" i="6"/>
  <c r="J836" i="6"/>
  <c r="I836" i="6"/>
  <c r="J824" i="6"/>
  <c r="I824" i="6"/>
  <c r="J812" i="6"/>
  <c r="I812" i="6"/>
  <c r="J800" i="6"/>
  <c r="I800" i="6"/>
  <c r="J788" i="6"/>
  <c r="J776" i="6"/>
  <c r="I776" i="6"/>
  <c r="J764" i="6"/>
  <c r="I764" i="6"/>
  <c r="J752" i="6"/>
  <c r="J740" i="6"/>
  <c r="I740" i="6"/>
  <c r="J728" i="6"/>
  <c r="I728" i="6"/>
  <c r="J716" i="6"/>
  <c r="I716" i="6"/>
  <c r="J704" i="6"/>
  <c r="I704" i="6"/>
  <c r="J692" i="6"/>
  <c r="I692" i="6"/>
  <c r="J680" i="6"/>
  <c r="J668" i="6"/>
  <c r="I668" i="6"/>
  <c r="J656" i="6"/>
  <c r="I656" i="6"/>
  <c r="J644" i="6"/>
  <c r="I644" i="6"/>
  <c r="J632" i="6"/>
  <c r="I632" i="6"/>
  <c r="J620" i="6"/>
  <c r="J608" i="6"/>
  <c r="I608" i="6"/>
  <c r="J596" i="6"/>
  <c r="I596" i="6"/>
  <c r="J584" i="6"/>
  <c r="J572" i="6"/>
  <c r="I572" i="6"/>
  <c r="J560" i="6"/>
  <c r="I560" i="6"/>
  <c r="J548" i="6"/>
  <c r="I548" i="6"/>
  <c r="J536" i="6"/>
  <c r="J524" i="6"/>
  <c r="I524" i="6"/>
  <c r="J512" i="6"/>
  <c r="I512" i="6"/>
  <c r="J500" i="6"/>
  <c r="I500" i="6"/>
  <c r="J488" i="6"/>
  <c r="I488" i="6"/>
  <c r="J476" i="6"/>
  <c r="I476" i="6"/>
  <c r="J464" i="6"/>
  <c r="I464" i="6"/>
  <c r="J452" i="6"/>
  <c r="I452" i="6"/>
  <c r="J440" i="6"/>
  <c r="I440" i="6"/>
  <c r="J428" i="6"/>
  <c r="I428" i="6"/>
  <c r="J416" i="6"/>
  <c r="I416" i="6"/>
  <c r="J404" i="6"/>
  <c r="I404" i="6"/>
  <c r="J392" i="6"/>
  <c r="I392" i="6"/>
  <c r="J380" i="6"/>
  <c r="I380" i="6"/>
  <c r="I368" i="6"/>
  <c r="J356" i="6"/>
  <c r="J344" i="6"/>
  <c r="I344" i="6"/>
  <c r="J332" i="6"/>
  <c r="I332" i="6"/>
  <c r="J320" i="6"/>
  <c r="I320" i="6"/>
  <c r="J308" i="6"/>
  <c r="I308" i="6"/>
  <c r="J296" i="6"/>
  <c r="I296" i="6"/>
  <c r="J284" i="6"/>
  <c r="J272" i="6"/>
  <c r="I272" i="6"/>
  <c r="I260" i="6"/>
  <c r="J260" i="6"/>
  <c r="J248" i="6"/>
  <c r="J236" i="6"/>
  <c r="I236" i="6"/>
  <c r="J224" i="6"/>
  <c r="I224" i="6"/>
  <c r="J212" i="6"/>
  <c r="J200" i="6"/>
  <c r="I200" i="6"/>
  <c r="J188" i="6"/>
  <c r="I188" i="6"/>
  <c r="J176" i="6"/>
  <c r="J164" i="6"/>
  <c r="I164" i="6"/>
  <c r="J152" i="6"/>
  <c r="J140" i="6"/>
  <c r="I140" i="6"/>
  <c r="I128" i="6"/>
  <c r="J128" i="6"/>
  <c r="J116" i="6"/>
  <c r="I116" i="6"/>
  <c r="J104" i="6"/>
  <c r="I104" i="6"/>
  <c r="J92" i="6"/>
  <c r="J80" i="6"/>
  <c r="J68" i="6"/>
  <c r="I68" i="6"/>
  <c r="J56" i="6"/>
  <c r="I56" i="6"/>
  <c r="J44" i="6"/>
  <c r="I44" i="6"/>
  <c r="J32" i="6"/>
  <c r="I32" i="6"/>
  <c r="J20" i="6"/>
  <c r="I20" i="6"/>
  <c r="J8" i="6"/>
  <c r="I8" i="6"/>
  <c r="I4894" i="6"/>
  <c r="I4870" i="6"/>
  <c r="I4846" i="6"/>
  <c r="I4042" i="6"/>
  <c r="I3994" i="6"/>
  <c r="I3502" i="6"/>
  <c r="I3010" i="6"/>
  <c r="I2962" i="6"/>
  <c r="I2182" i="6"/>
  <c r="I2038" i="6"/>
  <c r="I1906" i="6"/>
  <c r="I932" i="6"/>
  <c r="I514" i="6"/>
  <c r="J3295" i="6"/>
  <c r="J3283" i="6"/>
  <c r="J3271" i="6"/>
  <c r="J3259" i="6"/>
  <c r="I3259" i="6"/>
  <c r="J3247" i="6"/>
  <c r="I3247" i="6"/>
  <c r="J3235" i="6"/>
  <c r="J3223" i="6"/>
  <c r="J3211" i="6"/>
  <c r="J3199" i="6"/>
  <c r="J3187" i="6"/>
  <c r="I3187" i="6"/>
  <c r="J3175" i="6"/>
  <c r="I3175" i="6"/>
  <c r="J3163" i="6"/>
  <c r="J3151" i="6"/>
  <c r="J3139" i="6"/>
  <c r="J3127" i="6"/>
  <c r="J3115" i="6"/>
  <c r="I3115" i="6"/>
  <c r="J3103" i="6"/>
  <c r="I3103" i="6"/>
  <c r="J3091" i="6"/>
  <c r="J3067" i="6"/>
  <c r="J3055" i="6"/>
  <c r="J3043" i="6"/>
  <c r="I3043" i="6"/>
  <c r="J3031" i="6"/>
  <c r="I3031" i="6"/>
  <c r="J3019" i="6"/>
  <c r="J3007" i="6"/>
  <c r="J2983" i="6"/>
  <c r="J2971" i="6"/>
  <c r="I2971" i="6"/>
  <c r="J2959" i="6"/>
  <c r="I2959" i="6"/>
  <c r="J2947" i="6"/>
  <c r="J2935" i="6"/>
  <c r="J2923" i="6"/>
  <c r="J2911" i="6"/>
  <c r="J2899" i="6"/>
  <c r="I2899" i="6"/>
  <c r="J2887" i="6"/>
  <c r="I2887" i="6"/>
  <c r="J2875" i="6"/>
  <c r="J2863" i="6"/>
  <c r="J2851" i="6"/>
  <c r="J2839" i="6"/>
  <c r="I2839" i="6"/>
  <c r="J2827" i="6"/>
  <c r="I2827" i="6"/>
  <c r="J2815" i="6"/>
  <c r="J2803" i="6"/>
  <c r="J2791" i="6"/>
  <c r="I2791" i="6"/>
  <c r="J2779" i="6"/>
  <c r="I2779" i="6"/>
  <c r="J2767" i="6"/>
  <c r="I2767" i="6"/>
  <c r="I2755" i="6"/>
  <c r="J2743" i="6"/>
  <c r="J2731" i="6"/>
  <c r="J2719" i="6"/>
  <c r="I2719" i="6"/>
  <c r="J2707" i="6"/>
  <c r="I2707" i="6"/>
  <c r="J2695" i="6"/>
  <c r="I2695" i="6"/>
  <c r="J2683" i="6"/>
  <c r="I2671" i="6"/>
  <c r="J2671" i="6"/>
  <c r="J2659" i="6"/>
  <c r="J2647" i="6"/>
  <c r="J2635" i="6"/>
  <c r="I2635" i="6"/>
  <c r="J2623" i="6"/>
  <c r="I2623" i="6"/>
  <c r="J2611" i="6"/>
  <c r="J2599" i="6"/>
  <c r="I2599" i="6"/>
  <c r="J2587" i="6"/>
  <c r="J2563" i="6"/>
  <c r="I2563" i="6"/>
  <c r="J2551" i="6"/>
  <c r="I2551" i="6"/>
  <c r="J2539" i="6"/>
  <c r="J2527" i="6"/>
  <c r="J2515" i="6"/>
  <c r="I2515" i="6"/>
  <c r="J2503" i="6"/>
  <c r="J2491" i="6"/>
  <c r="I2491" i="6"/>
  <c r="J2479" i="6"/>
  <c r="I2479" i="6"/>
  <c r="J2467" i="6"/>
  <c r="J2455" i="6"/>
  <c r="J2443" i="6"/>
  <c r="I2443" i="6"/>
  <c r="J2431" i="6"/>
  <c r="J2419" i="6"/>
  <c r="I2419" i="6"/>
  <c r="I2407" i="6"/>
  <c r="J2407" i="6"/>
  <c r="J2395" i="6"/>
  <c r="I2395" i="6"/>
  <c r="J2383" i="6"/>
  <c r="J2371" i="6"/>
  <c r="J2359" i="6"/>
  <c r="I2359" i="6"/>
  <c r="J2347" i="6"/>
  <c r="I2347" i="6"/>
  <c r="J2335" i="6"/>
  <c r="I2335" i="6"/>
  <c r="I2323" i="6"/>
  <c r="J2311" i="6"/>
  <c r="J2299" i="6"/>
  <c r="J2287" i="6"/>
  <c r="I2287" i="6"/>
  <c r="J2275" i="6"/>
  <c r="I2275" i="6"/>
  <c r="J2263" i="6"/>
  <c r="I2263" i="6"/>
  <c r="J2251" i="6"/>
  <c r="J2239" i="6"/>
  <c r="I2239" i="6"/>
  <c r="J2227" i="6"/>
  <c r="J2215" i="6"/>
  <c r="J2203" i="6"/>
  <c r="I2203" i="6"/>
  <c r="J2191" i="6"/>
  <c r="I2191" i="6"/>
  <c r="J2179" i="6"/>
  <c r="J2167" i="6"/>
  <c r="I2167" i="6"/>
  <c r="J2155" i="6"/>
  <c r="J2143" i="6"/>
  <c r="J2131" i="6"/>
  <c r="I2131" i="6"/>
  <c r="J2119" i="6"/>
  <c r="I2119" i="6"/>
  <c r="J2107" i="6"/>
  <c r="J2095" i="6"/>
  <c r="J2083" i="6"/>
  <c r="I2083" i="6"/>
  <c r="J2071" i="6"/>
  <c r="J2059" i="6"/>
  <c r="I2059" i="6"/>
  <c r="J2047" i="6"/>
  <c r="I2047" i="6"/>
  <c r="J2035" i="6"/>
  <c r="J2023" i="6"/>
  <c r="J2011" i="6"/>
  <c r="I2011" i="6"/>
  <c r="J1999" i="6"/>
  <c r="J1987" i="6"/>
  <c r="I1987" i="6"/>
  <c r="J1975" i="6"/>
  <c r="I1975" i="6"/>
  <c r="J1963" i="6"/>
  <c r="I1963" i="6"/>
  <c r="J1951" i="6"/>
  <c r="J1939" i="6"/>
  <c r="I1939" i="6"/>
  <c r="J1927" i="6"/>
  <c r="I1927" i="6"/>
  <c r="J1915" i="6"/>
  <c r="I1915" i="6"/>
  <c r="I1903" i="6"/>
  <c r="J1903" i="6"/>
  <c r="J1891" i="6"/>
  <c r="J1879" i="6"/>
  <c r="I1879" i="6"/>
  <c r="J1867" i="6"/>
  <c r="J1855" i="6"/>
  <c r="I1855" i="6"/>
  <c r="J1843" i="6"/>
  <c r="I1843" i="6"/>
  <c r="J1831" i="6"/>
  <c r="I1831" i="6"/>
  <c r="J1819" i="6"/>
  <c r="J1807" i="6"/>
  <c r="I1807" i="6"/>
  <c r="J1795" i="6"/>
  <c r="J1783" i="6"/>
  <c r="I1783" i="6"/>
  <c r="J1771" i="6"/>
  <c r="I1771" i="6"/>
  <c r="J1759" i="6"/>
  <c r="I1759" i="6"/>
  <c r="J1735" i="6"/>
  <c r="J1723" i="6"/>
  <c r="J1711" i="6"/>
  <c r="I1711" i="6"/>
  <c r="J1699" i="6"/>
  <c r="J1687" i="6"/>
  <c r="J1675" i="6"/>
  <c r="I1675" i="6"/>
  <c r="J1663" i="6"/>
  <c r="J1651" i="6"/>
  <c r="I1651" i="6"/>
  <c r="J1639" i="6"/>
  <c r="J1627" i="6"/>
  <c r="I1627" i="6"/>
  <c r="J1615" i="6"/>
  <c r="I1615" i="6"/>
  <c r="J1603" i="6"/>
  <c r="I1603" i="6"/>
  <c r="J1591" i="6"/>
  <c r="J1579" i="6"/>
  <c r="I1579" i="6"/>
  <c r="J1567" i="6"/>
  <c r="I1567" i="6"/>
  <c r="J1555" i="6"/>
  <c r="I1555" i="6"/>
  <c r="J1543" i="6"/>
  <c r="J1531" i="6"/>
  <c r="I1531" i="6"/>
  <c r="J1519" i="6"/>
  <c r="J1507" i="6"/>
  <c r="I1507" i="6"/>
  <c r="J1495" i="6"/>
  <c r="J1483" i="6"/>
  <c r="I1483" i="6"/>
  <c r="J1471" i="6"/>
  <c r="I1471" i="6"/>
  <c r="J1459" i="6"/>
  <c r="I1459" i="6"/>
  <c r="J1447" i="6"/>
  <c r="J1435" i="6"/>
  <c r="I1435" i="6"/>
  <c r="J1423" i="6"/>
  <c r="I1423" i="6"/>
  <c r="J1411" i="6"/>
  <c r="I1411" i="6"/>
  <c r="J1399" i="6"/>
  <c r="I1387" i="6"/>
  <c r="J1375" i="6"/>
  <c r="I1375" i="6"/>
  <c r="J1363" i="6"/>
  <c r="I1363" i="6"/>
  <c r="I1351" i="6"/>
  <c r="J1351" i="6"/>
  <c r="J1339" i="6"/>
  <c r="J1327" i="6"/>
  <c r="I1327" i="6"/>
  <c r="J1315" i="6"/>
  <c r="I1315" i="6"/>
  <c r="J1303" i="6"/>
  <c r="I1303" i="6"/>
  <c r="J1291" i="6"/>
  <c r="J1279" i="6"/>
  <c r="I1279" i="6"/>
  <c r="J1267" i="6"/>
  <c r="J1255" i="6"/>
  <c r="J1243" i="6"/>
  <c r="I1243" i="6"/>
  <c r="J1231" i="6"/>
  <c r="I1231" i="6"/>
  <c r="J1219" i="6"/>
  <c r="I1219" i="6"/>
  <c r="J1207" i="6"/>
  <c r="I1207" i="6"/>
  <c r="J1195" i="6"/>
  <c r="I1195" i="6"/>
  <c r="J1183" i="6"/>
  <c r="J1171" i="6"/>
  <c r="I1171" i="6"/>
  <c r="J1159" i="6"/>
  <c r="I1159" i="6"/>
  <c r="J1147" i="6"/>
  <c r="J1135" i="6"/>
  <c r="I1135" i="6"/>
  <c r="J1123" i="6"/>
  <c r="I1123" i="6"/>
  <c r="J1111" i="6"/>
  <c r="I1111" i="6"/>
  <c r="J1099" i="6"/>
  <c r="I1099" i="6"/>
  <c r="J1087" i="6"/>
  <c r="I1087" i="6"/>
  <c r="J1075" i="6"/>
  <c r="I1075" i="6"/>
  <c r="J1063" i="6"/>
  <c r="I1063" i="6"/>
  <c r="J1051" i="6"/>
  <c r="J1039" i="6"/>
  <c r="I1039" i="6"/>
  <c r="J1027" i="6"/>
  <c r="I1027" i="6"/>
  <c r="J1015" i="6"/>
  <c r="I1015" i="6"/>
  <c r="J1003" i="6"/>
  <c r="I1003" i="6"/>
  <c r="J991" i="6"/>
  <c r="J979" i="6"/>
  <c r="I979" i="6"/>
  <c r="I967" i="6"/>
  <c r="J967" i="6"/>
  <c r="J955" i="6"/>
  <c r="J943" i="6"/>
  <c r="I943" i="6"/>
  <c r="J931" i="6"/>
  <c r="I931" i="6"/>
  <c r="J919" i="6"/>
  <c r="I919" i="6"/>
  <c r="J907" i="6"/>
  <c r="J895" i="6"/>
  <c r="I895" i="6"/>
  <c r="J883" i="6"/>
  <c r="I883" i="6"/>
  <c r="J871" i="6"/>
  <c r="I871" i="6"/>
  <c r="J859" i="6"/>
  <c r="I859" i="6"/>
  <c r="J847" i="6"/>
  <c r="I847" i="6"/>
  <c r="J835" i="6"/>
  <c r="J823" i="6"/>
  <c r="I823" i="6"/>
  <c r="J811" i="6"/>
  <c r="I811" i="6"/>
  <c r="J799" i="6"/>
  <c r="J787" i="6"/>
  <c r="I787" i="6"/>
  <c r="J775" i="6"/>
  <c r="I775" i="6"/>
  <c r="J763" i="6"/>
  <c r="I763" i="6"/>
  <c r="J751" i="6"/>
  <c r="J739" i="6"/>
  <c r="I739" i="6"/>
  <c r="J727" i="6"/>
  <c r="I727" i="6"/>
  <c r="J715" i="6"/>
  <c r="I715" i="6"/>
  <c r="J703" i="6"/>
  <c r="I703" i="6"/>
  <c r="J691" i="6"/>
  <c r="I679" i="6"/>
  <c r="J679" i="6"/>
  <c r="J667" i="6"/>
  <c r="I667" i="6"/>
  <c r="J655" i="6"/>
  <c r="J643" i="6"/>
  <c r="I643" i="6"/>
  <c r="J631" i="6"/>
  <c r="I631" i="6"/>
  <c r="J619" i="6"/>
  <c r="I619" i="6"/>
  <c r="J607" i="6"/>
  <c r="I607" i="6"/>
  <c r="J595" i="6"/>
  <c r="I595" i="6"/>
  <c r="J583" i="6"/>
  <c r="J571" i="6"/>
  <c r="I571" i="6"/>
  <c r="J559" i="6"/>
  <c r="I559" i="6"/>
  <c r="J547" i="6"/>
  <c r="I547" i="6"/>
  <c r="J535" i="6"/>
  <c r="I535" i="6"/>
  <c r="J523" i="6"/>
  <c r="I523" i="6"/>
  <c r="J511" i="6"/>
  <c r="I511" i="6"/>
  <c r="J499" i="6"/>
  <c r="J487" i="6"/>
  <c r="I487" i="6"/>
  <c r="J475" i="6"/>
  <c r="J463" i="6"/>
  <c r="I463" i="6"/>
  <c r="J451" i="6"/>
  <c r="I451" i="6"/>
  <c r="J439" i="6"/>
  <c r="I439" i="6"/>
  <c r="J427" i="6"/>
  <c r="I427" i="6"/>
  <c r="J415" i="6"/>
  <c r="I415" i="6"/>
  <c r="J403" i="6"/>
  <c r="I391" i="6"/>
  <c r="J391" i="6"/>
  <c r="J379" i="6"/>
  <c r="I379" i="6"/>
  <c r="J367" i="6"/>
  <c r="I367" i="6"/>
  <c r="J355" i="6"/>
  <c r="I355" i="6"/>
  <c r="J343" i="6"/>
  <c r="I343" i="6"/>
  <c r="J331" i="6"/>
  <c r="J319" i="6"/>
  <c r="I319" i="6"/>
  <c r="J307" i="6"/>
  <c r="I307" i="6"/>
  <c r="J295" i="6"/>
  <c r="I295" i="6"/>
  <c r="J283" i="6"/>
  <c r="J271" i="6"/>
  <c r="I271" i="6"/>
  <c r="J259" i="6"/>
  <c r="I259" i="6"/>
  <c r="J247" i="6"/>
  <c r="I247" i="6"/>
  <c r="J235" i="6"/>
  <c r="J223" i="6"/>
  <c r="I223" i="6"/>
  <c r="I211" i="6"/>
  <c r="J211" i="6"/>
  <c r="J199" i="6"/>
  <c r="J187" i="6"/>
  <c r="I187" i="6"/>
  <c r="J175" i="6"/>
  <c r="I175" i="6"/>
  <c r="J163" i="6"/>
  <c r="I163" i="6"/>
  <c r="J151" i="6"/>
  <c r="I151" i="6"/>
  <c r="J139" i="6"/>
  <c r="I139" i="6"/>
  <c r="J127" i="6"/>
  <c r="J115" i="6"/>
  <c r="I115" i="6"/>
  <c r="J103" i="6"/>
  <c r="I103" i="6"/>
  <c r="J91" i="6"/>
  <c r="I91" i="6"/>
  <c r="J79" i="6"/>
  <c r="I79" i="6"/>
  <c r="J67" i="6"/>
  <c r="I67" i="6"/>
  <c r="J55" i="6"/>
  <c r="I55" i="6"/>
  <c r="I43" i="6"/>
  <c r="J43" i="6"/>
  <c r="J31" i="6"/>
  <c r="I31" i="6"/>
  <c r="J19" i="6"/>
  <c r="I19" i="6"/>
  <c r="J7" i="6"/>
  <c r="I7" i="6"/>
  <c r="I4354" i="6"/>
  <c r="I4150" i="6"/>
  <c r="I4126" i="6"/>
  <c r="I3574" i="6"/>
  <c r="I3454" i="6"/>
  <c r="I3082" i="6"/>
  <c r="I3055" i="6"/>
  <c r="I3034" i="6"/>
  <c r="I2935" i="6"/>
  <c r="I2746" i="6"/>
  <c r="I2683" i="6"/>
  <c r="I2539" i="6"/>
  <c r="I2299" i="6"/>
  <c r="I2242" i="6"/>
  <c r="I2035" i="6"/>
  <c r="I1546" i="6"/>
  <c r="I1090" i="6"/>
  <c r="I752" i="6"/>
  <c r="I691" i="6"/>
  <c r="I248" i="6"/>
  <c r="I178" i="6"/>
  <c r="J492" i="6"/>
  <c r="I492" i="6"/>
  <c r="J480" i="6"/>
  <c r="I480" i="6"/>
  <c r="J468" i="6"/>
  <c r="I468" i="6"/>
  <c r="J456" i="6"/>
  <c r="I456" i="6"/>
  <c r="J444" i="6"/>
  <c r="I444" i="6"/>
  <c r="J432" i="6"/>
  <c r="I432" i="6"/>
  <c r="J420" i="6"/>
  <c r="I420" i="6"/>
  <c r="J408" i="6"/>
  <c r="J396" i="6"/>
  <c r="I396" i="6"/>
  <c r="J384" i="6"/>
  <c r="J372" i="6"/>
  <c r="I372" i="6"/>
  <c r="J360" i="6"/>
  <c r="I360" i="6"/>
  <c r="J348" i="6"/>
  <c r="I348" i="6"/>
  <c r="J336" i="6"/>
  <c r="I336" i="6"/>
  <c r="J324" i="6"/>
  <c r="I324" i="6"/>
  <c r="J312" i="6"/>
  <c r="J300" i="6"/>
  <c r="I300" i="6"/>
  <c r="J288" i="6"/>
  <c r="I288" i="6"/>
  <c r="J276" i="6"/>
  <c r="I276" i="6"/>
  <c r="J264" i="6"/>
  <c r="J252" i="6"/>
  <c r="J240" i="6"/>
  <c r="I240" i="6"/>
  <c r="J228" i="6"/>
  <c r="J216" i="6"/>
  <c r="I216" i="6"/>
  <c r="J204" i="6"/>
  <c r="J192" i="6"/>
  <c r="I192" i="6"/>
  <c r="J180" i="6"/>
  <c r="I180" i="6"/>
  <c r="J168" i="6"/>
  <c r="I168" i="6"/>
  <c r="J156" i="6"/>
  <c r="I156" i="6"/>
  <c r="J144" i="6"/>
  <c r="I144" i="6"/>
  <c r="J132" i="6"/>
  <c r="J120" i="6"/>
  <c r="J108" i="6"/>
  <c r="I108" i="6"/>
  <c r="J96" i="6"/>
  <c r="I96" i="6"/>
  <c r="J84" i="6"/>
  <c r="I84" i="6"/>
  <c r="I72" i="6"/>
  <c r="J72" i="6"/>
  <c r="J60" i="6"/>
  <c r="J48" i="6"/>
  <c r="J36" i="6"/>
  <c r="I36" i="6"/>
  <c r="J24" i="6"/>
  <c r="J12" i="6"/>
  <c r="I12" i="6"/>
  <c r="I264" i="6"/>
  <c r="I228" i="6"/>
  <c r="I408" i="6"/>
  <c r="G62" i="8"/>
  <c r="K194" i="8"/>
  <c r="K38" i="8"/>
  <c r="O158" i="8"/>
  <c r="W38" i="8"/>
  <c r="B55" i="10"/>
  <c r="R187" i="10"/>
  <c r="X6" i="8"/>
  <c r="G6" i="8"/>
  <c r="W6" i="8"/>
  <c r="S6" i="8"/>
  <c r="K6" i="8"/>
  <c r="O6" i="8"/>
  <c r="Z18" i="8"/>
  <c r="G18" i="8"/>
  <c r="W18" i="8"/>
  <c r="K18" i="8"/>
  <c r="O18" i="8"/>
  <c r="X30" i="8"/>
  <c r="G30" i="8"/>
  <c r="W30" i="8"/>
  <c r="O30" i="8"/>
  <c r="S30" i="8"/>
  <c r="K30" i="8"/>
  <c r="Z42" i="8"/>
  <c r="G42" i="8"/>
  <c r="K42" i="8"/>
  <c r="S42" i="8"/>
  <c r="W42" i="8"/>
  <c r="O42" i="8"/>
  <c r="Z54" i="8"/>
  <c r="G54" i="8"/>
  <c r="O54" i="8"/>
  <c r="S54" i="8"/>
  <c r="W54" i="8"/>
  <c r="C66" i="8"/>
  <c r="G66" i="8"/>
  <c r="S66" i="8"/>
  <c r="W66" i="8"/>
  <c r="O66" i="8"/>
  <c r="Z78" i="8"/>
  <c r="G78" i="8"/>
  <c r="W78" i="8"/>
  <c r="S78" i="8"/>
  <c r="K78" i="8"/>
  <c r="C90" i="8"/>
  <c r="O90" i="8"/>
  <c r="X102" i="8"/>
  <c r="W102" i="8"/>
  <c r="O102" i="8"/>
  <c r="G102" i="8"/>
  <c r="K102" i="8"/>
  <c r="C114" i="8"/>
  <c r="K114" i="8"/>
  <c r="G114" i="8"/>
  <c r="S114" i="8"/>
  <c r="O114" i="8"/>
  <c r="Z126" i="8"/>
  <c r="O126" i="8"/>
  <c r="G126" i="8"/>
  <c r="K126" i="8"/>
  <c r="W126" i="8"/>
  <c r="X138" i="11"/>
  <c r="S138" i="8"/>
  <c r="W138" i="8"/>
  <c r="O138" i="8"/>
  <c r="Y150" i="8"/>
  <c r="E150" i="10" s="1"/>
  <c r="H151" i="9" s="1"/>
  <c r="W150" i="8"/>
  <c r="O150" i="8"/>
  <c r="K150" i="8"/>
  <c r="G150" i="8"/>
  <c r="Z162" i="8"/>
  <c r="S162" i="8"/>
  <c r="K162" i="8"/>
  <c r="O162" i="8"/>
  <c r="X174" i="11"/>
  <c r="W174" i="8"/>
  <c r="K174" i="8"/>
  <c r="O174" i="8"/>
  <c r="G174" i="8"/>
  <c r="X186" i="8"/>
  <c r="K186" i="8"/>
  <c r="W186" i="8"/>
  <c r="O186" i="8"/>
  <c r="G186" i="8"/>
  <c r="S186" i="8"/>
  <c r="Z198" i="8"/>
  <c r="O198" i="8"/>
  <c r="G198" i="8"/>
  <c r="S198" i="8"/>
  <c r="K198" i="8"/>
  <c r="W198" i="8"/>
  <c r="B4" i="9"/>
  <c r="P3" i="10"/>
  <c r="Q3" i="10"/>
  <c r="B3" i="10"/>
  <c r="R3" i="10"/>
  <c r="O3" i="10"/>
  <c r="N3" i="10"/>
  <c r="R11" i="10"/>
  <c r="O11" i="10"/>
  <c r="N11" i="10"/>
  <c r="B12" i="9"/>
  <c r="P11" i="10"/>
  <c r="B11" i="10"/>
  <c r="Q11" i="10"/>
  <c r="N23" i="10"/>
  <c r="P23" i="10"/>
  <c r="Q23" i="10"/>
  <c r="O23" i="10"/>
  <c r="B23" i="10"/>
  <c r="B24" i="9"/>
  <c r="R35" i="10"/>
  <c r="B36" i="9"/>
  <c r="Q35" i="10"/>
  <c r="N35" i="10"/>
  <c r="P35" i="10"/>
  <c r="B35" i="10"/>
  <c r="O35" i="10"/>
  <c r="N47" i="10"/>
  <c r="R47" i="10"/>
  <c r="P47" i="10"/>
  <c r="B47" i="10"/>
  <c r="B48" i="9"/>
  <c r="O47" i="10"/>
  <c r="Q47" i="10"/>
  <c r="B60" i="9"/>
  <c r="N59" i="10"/>
  <c r="Q59" i="10"/>
  <c r="O59" i="10"/>
  <c r="R59" i="10"/>
  <c r="P59" i="10"/>
  <c r="B59" i="10"/>
  <c r="B72" i="9"/>
  <c r="N71" i="10"/>
  <c r="R71" i="10"/>
  <c r="O71" i="10"/>
  <c r="P71" i="10"/>
  <c r="O83" i="10"/>
  <c r="N83" i="10"/>
  <c r="R83" i="10"/>
  <c r="P83" i="10"/>
  <c r="B84" i="9"/>
  <c r="Q83" i="10"/>
  <c r="N95" i="10"/>
  <c r="P95" i="10"/>
  <c r="Q95" i="10"/>
  <c r="B96" i="9"/>
  <c r="B95" i="10"/>
  <c r="R95" i="10"/>
  <c r="R107" i="10"/>
  <c r="B108" i="9"/>
  <c r="Q107" i="10"/>
  <c r="N107" i="10"/>
  <c r="O107" i="10"/>
  <c r="P107" i="10"/>
  <c r="N119" i="10"/>
  <c r="R119" i="10"/>
  <c r="P119" i="10"/>
  <c r="B119" i="10"/>
  <c r="B120" i="9"/>
  <c r="B132" i="9"/>
  <c r="N131" i="10"/>
  <c r="Q131" i="10"/>
  <c r="R131" i="10"/>
  <c r="O131" i="10"/>
  <c r="N143" i="10"/>
  <c r="Q143" i="10"/>
  <c r="R143" i="10"/>
  <c r="O143" i="10"/>
  <c r="B143" i="10"/>
  <c r="P143" i="10"/>
  <c r="B144" i="9"/>
  <c r="B156" i="9"/>
  <c r="N155" i="10"/>
  <c r="P155" i="10"/>
  <c r="Q155" i="10"/>
  <c r="R155" i="10"/>
  <c r="N167" i="10"/>
  <c r="P167" i="10"/>
  <c r="B168" i="9"/>
  <c r="R167" i="10"/>
  <c r="Q167" i="10"/>
  <c r="O167" i="10"/>
  <c r="B167" i="10"/>
  <c r="R179" i="10"/>
  <c r="Q179" i="10"/>
  <c r="N179" i="10"/>
  <c r="P179" i="10"/>
  <c r="O179" i="10"/>
  <c r="B179" i="10"/>
  <c r="B180" i="9"/>
  <c r="B192" i="9"/>
  <c r="N191" i="10"/>
  <c r="B191" i="10"/>
  <c r="P191" i="10"/>
  <c r="O191" i="10"/>
  <c r="R191" i="10"/>
  <c r="Q191" i="10"/>
  <c r="G132" i="8"/>
  <c r="K90" i="8"/>
  <c r="O185" i="8"/>
  <c r="O29" i="8"/>
  <c r="S126" i="8"/>
  <c r="S72" i="8"/>
  <c r="W169" i="8"/>
  <c r="W65" i="8"/>
  <c r="W13" i="8"/>
  <c r="B158" i="10"/>
  <c r="N197" i="10"/>
  <c r="N78" i="10"/>
  <c r="N21" i="10"/>
  <c r="P149" i="10"/>
  <c r="P57" i="10"/>
  <c r="Q86" i="10"/>
  <c r="B154" i="9"/>
  <c r="Y7" i="8"/>
  <c r="F7" i="10" s="1"/>
  <c r="K8" i="9" s="1"/>
  <c r="O7" i="8"/>
  <c r="S7" i="8"/>
  <c r="K7" i="8"/>
  <c r="G7" i="8"/>
  <c r="X19" i="8"/>
  <c r="O19" i="8"/>
  <c r="W19" i="8"/>
  <c r="G19" i="8"/>
  <c r="K19" i="8"/>
  <c r="F31" i="8"/>
  <c r="O31" i="8"/>
  <c r="G31" i="8"/>
  <c r="W31" i="8"/>
  <c r="S31" i="8"/>
  <c r="Y43" i="8"/>
  <c r="E43" i="10" s="1"/>
  <c r="H44" i="9" s="1"/>
  <c r="O43" i="8"/>
  <c r="K43" i="8"/>
  <c r="S43" i="8"/>
  <c r="W43" i="8"/>
  <c r="Y55" i="8"/>
  <c r="D55" i="10" s="1"/>
  <c r="E56" i="9" s="1"/>
  <c r="O55" i="8"/>
  <c r="K55" i="8"/>
  <c r="G55" i="8"/>
  <c r="S55" i="8"/>
  <c r="W55" i="8"/>
  <c r="F67" i="8"/>
  <c r="O67" i="8"/>
  <c r="S67" i="8"/>
  <c r="W67" i="8"/>
  <c r="G67" i="8"/>
  <c r="K67" i="8"/>
  <c r="Y79" i="8"/>
  <c r="D79" i="10" s="1"/>
  <c r="E80" i="9" s="1"/>
  <c r="O79" i="8"/>
  <c r="S79" i="8"/>
  <c r="G79" i="8"/>
  <c r="K79" i="8"/>
  <c r="W79" i="8"/>
  <c r="F91" i="8"/>
  <c r="O91" i="8"/>
  <c r="W91" i="8"/>
  <c r="S91" i="8"/>
  <c r="K91" i="8"/>
  <c r="X103" i="8"/>
  <c r="O103" i="8"/>
  <c r="W103" i="8"/>
  <c r="S103" i="8"/>
  <c r="G103" i="8"/>
  <c r="K103" i="8"/>
  <c r="X115" i="8"/>
  <c r="O115" i="8"/>
  <c r="K115" i="8"/>
  <c r="G115" i="8"/>
  <c r="S115" i="8"/>
  <c r="F127" i="8"/>
  <c r="O127" i="8"/>
  <c r="S127" i="8"/>
  <c r="G127" i="8"/>
  <c r="K127" i="8"/>
  <c r="W127" i="8"/>
  <c r="Y139" i="8"/>
  <c r="E139" i="10" s="1"/>
  <c r="H140" i="9" s="1"/>
  <c r="O139" i="8"/>
  <c r="S139" i="8"/>
  <c r="W139" i="8"/>
  <c r="X151" i="8"/>
  <c r="O151" i="8"/>
  <c r="K151" i="8"/>
  <c r="W151" i="8"/>
  <c r="F163" i="8"/>
  <c r="O163" i="8"/>
  <c r="W163" i="8"/>
  <c r="S163" i="8"/>
  <c r="K163" i="8"/>
  <c r="X175" i="8"/>
  <c r="O175" i="8"/>
  <c r="W175" i="8"/>
  <c r="K175" i="8"/>
  <c r="X187" i="11"/>
  <c r="O187" i="8"/>
  <c r="K187" i="8"/>
  <c r="W187" i="8"/>
  <c r="G187" i="8"/>
  <c r="S187" i="8"/>
  <c r="Y199" i="8"/>
  <c r="D199" i="10" s="1"/>
  <c r="E200" i="9" s="1"/>
  <c r="O199" i="8"/>
  <c r="G199" i="8"/>
  <c r="S199" i="8"/>
  <c r="K199" i="8"/>
  <c r="W199" i="8"/>
  <c r="R12" i="10"/>
  <c r="O12" i="10"/>
  <c r="N12" i="10"/>
  <c r="P12" i="10"/>
  <c r="B13" i="9"/>
  <c r="Q12" i="10"/>
  <c r="B12" i="10"/>
  <c r="N24" i="10"/>
  <c r="Q24" i="10"/>
  <c r="O24" i="10"/>
  <c r="B24" i="10"/>
  <c r="P24" i="10"/>
  <c r="B37" i="9"/>
  <c r="P36" i="10"/>
  <c r="Q36" i="10"/>
  <c r="N36" i="10"/>
  <c r="R36" i="10"/>
  <c r="B36" i="10"/>
  <c r="O36" i="10"/>
  <c r="R48" i="10"/>
  <c r="N48" i="10"/>
  <c r="P48" i="10"/>
  <c r="B49" i="9"/>
  <c r="O48" i="10"/>
  <c r="Q48" i="10"/>
  <c r="B61" i="9"/>
  <c r="N60" i="10"/>
  <c r="B60" i="10"/>
  <c r="Q60" i="10"/>
  <c r="O60" i="10"/>
  <c r="P60" i="10"/>
  <c r="B73" i="9"/>
  <c r="N72" i="10"/>
  <c r="R72" i="10"/>
  <c r="O72" i="10"/>
  <c r="P72" i="10"/>
  <c r="O84" i="10"/>
  <c r="N84" i="10"/>
  <c r="P84" i="10"/>
  <c r="B85" i="9"/>
  <c r="Q84" i="10"/>
  <c r="R84" i="10"/>
  <c r="N96" i="10"/>
  <c r="R96" i="10"/>
  <c r="Q96" i="10"/>
  <c r="B97" i="9"/>
  <c r="B96" i="10"/>
  <c r="P108" i="10"/>
  <c r="B109" i="9"/>
  <c r="Q108" i="10"/>
  <c r="N108" i="10"/>
  <c r="R108" i="10"/>
  <c r="O108" i="10"/>
  <c r="R120" i="10"/>
  <c r="N120" i="10"/>
  <c r="P120" i="10"/>
  <c r="B120" i="10"/>
  <c r="B121" i="9"/>
  <c r="B133" i="9"/>
  <c r="R132" i="10"/>
  <c r="N132" i="10"/>
  <c r="P132" i="10"/>
  <c r="B132" i="10"/>
  <c r="Q132" i="10"/>
  <c r="O132" i="10"/>
  <c r="N144" i="10"/>
  <c r="Q144" i="10"/>
  <c r="B144" i="10"/>
  <c r="R144" i="10"/>
  <c r="P144" i="10"/>
  <c r="B157" i="9"/>
  <c r="N156" i="10"/>
  <c r="O156" i="10"/>
  <c r="Q156" i="10"/>
  <c r="P156" i="10"/>
  <c r="R156" i="10"/>
  <c r="R168" i="10"/>
  <c r="N168" i="10"/>
  <c r="B169" i="9"/>
  <c r="B168" i="10"/>
  <c r="O168" i="10"/>
  <c r="P168" i="10"/>
  <c r="P180" i="10"/>
  <c r="Q180" i="10"/>
  <c r="N180" i="10"/>
  <c r="R180" i="10"/>
  <c r="O180" i="10"/>
  <c r="B180" i="10"/>
  <c r="B181" i="9"/>
  <c r="R192" i="10"/>
  <c r="B193" i="9"/>
  <c r="N192" i="10"/>
  <c r="P192" i="10"/>
  <c r="O192" i="10"/>
  <c r="B192" i="10"/>
  <c r="Q192" i="10"/>
  <c r="G162" i="8"/>
  <c r="G131" i="8"/>
  <c r="G91" i="8"/>
  <c r="G43" i="8"/>
  <c r="K139" i="8"/>
  <c r="K89" i="8"/>
  <c r="O78" i="8"/>
  <c r="S175" i="8"/>
  <c r="S19" i="8"/>
  <c r="W114" i="8"/>
  <c r="B107" i="10"/>
  <c r="B54" i="10"/>
  <c r="N196" i="10"/>
  <c r="N77" i="10"/>
  <c r="O155" i="10"/>
  <c r="O95" i="10"/>
  <c r="Q72" i="10"/>
  <c r="B153" i="9"/>
  <c r="X8" i="11"/>
  <c r="O8" i="8"/>
  <c r="S8" i="8"/>
  <c r="K8" i="8"/>
  <c r="G8" i="8"/>
  <c r="Z20" i="8"/>
  <c r="O20" i="8"/>
  <c r="W20" i="8"/>
  <c r="K20" i="8"/>
  <c r="X32" i="8"/>
  <c r="O32" i="8"/>
  <c r="G32" i="8"/>
  <c r="W32" i="8"/>
  <c r="S32" i="8"/>
  <c r="X44" i="8"/>
  <c r="O44" i="8"/>
  <c r="S44" i="8"/>
  <c r="K44" i="8"/>
  <c r="W44" i="8"/>
  <c r="Z56" i="8"/>
  <c r="O56" i="8"/>
  <c r="K56" i="8"/>
  <c r="G56" i="8"/>
  <c r="S56" i="8"/>
  <c r="Z68" i="8"/>
  <c r="O68" i="8"/>
  <c r="W68" i="8"/>
  <c r="G68" i="8"/>
  <c r="K68" i="8"/>
  <c r="Y80" i="8"/>
  <c r="G80" i="10" s="1"/>
  <c r="N81" i="9" s="1"/>
  <c r="O80" i="8"/>
  <c r="S80" i="8"/>
  <c r="G80" i="8"/>
  <c r="K80" i="8"/>
  <c r="Y92" i="8"/>
  <c r="G92" i="10" s="1"/>
  <c r="N93" i="9" s="1"/>
  <c r="O92" i="8"/>
  <c r="W92" i="8"/>
  <c r="S92" i="8"/>
  <c r="K92" i="8"/>
  <c r="Y104" i="8"/>
  <c r="D104" i="10" s="1"/>
  <c r="E105" i="9" s="1"/>
  <c r="O104" i="8"/>
  <c r="S104" i="8"/>
  <c r="G104" i="8"/>
  <c r="W104" i="8"/>
  <c r="K104" i="8"/>
  <c r="Z116" i="8"/>
  <c r="O116" i="8"/>
  <c r="W116" i="8"/>
  <c r="S116" i="8"/>
  <c r="X128" i="8"/>
  <c r="O128" i="8"/>
  <c r="K128" i="8"/>
  <c r="S128" i="8"/>
  <c r="G128" i="8"/>
  <c r="W128" i="8"/>
  <c r="Z140" i="8"/>
  <c r="O140" i="8"/>
  <c r="G140" i="8"/>
  <c r="S140" i="8"/>
  <c r="Z152" i="8"/>
  <c r="O152" i="8"/>
  <c r="S152" i="8"/>
  <c r="W152" i="8"/>
  <c r="K152" i="8"/>
  <c r="F164" i="8"/>
  <c r="O164" i="8"/>
  <c r="W164" i="8"/>
  <c r="S164" i="8"/>
  <c r="K164" i="8"/>
  <c r="G164" i="8"/>
  <c r="X176" i="11"/>
  <c r="O176" i="8"/>
  <c r="W176" i="8"/>
  <c r="K176" i="8"/>
  <c r="Y188" i="8"/>
  <c r="E188" i="10" s="1"/>
  <c r="H189" i="9" s="1"/>
  <c r="O188" i="8"/>
  <c r="W188" i="8"/>
  <c r="G188" i="8"/>
  <c r="S188" i="8"/>
  <c r="X200" i="8"/>
  <c r="O200" i="8"/>
  <c r="K200" i="8"/>
  <c r="G200" i="8"/>
  <c r="S200" i="8"/>
  <c r="W200" i="8"/>
  <c r="B5" i="9"/>
  <c r="R4" i="10"/>
  <c r="B4" i="10"/>
  <c r="Q4" i="10"/>
  <c r="O4" i="10"/>
  <c r="N4" i="10"/>
  <c r="Q13" i="10"/>
  <c r="R13" i="10"/>
  <c r="P13" i="10"/>
  <c r="B14" i="9"/>
  <c r="B13" i="10"/>
  <c r="O25" i="10"/>
  <c r="Q25" i="10"/>
  <c r="B25" i="10"/>
  <c r="N25" i="10"/>
  <c r="P25" i="10"/>
  <c r="B38" i="9"/>
  <c r="P37" i="10"/>
  <c r="R37" i="10"/>
  <c r="N37" i="10"/>
  <c r="B37" i="10"/>
  <c r="O37" i="10"/>
  <c r="R49" i="10"/>
  <c r="Q49" i="10"/>
  <c r="P49" i="10"/>
  <c r="B50" i="9"/>
  <c r="O49" i="10"/>
  <c r="N49" i="10"/>
  <c r="B62" i="9"/>
  <c r="B61" i="10"/>
  <c r="P61" i="10"/>
  <c r="Q61" i="10"/>
  <c r="O61" i="10"/>
  <c r="N61" i="10"/>
  <c r="B74" i="9"/>
  <c r="Q73" i="10"/>
  <c r="N73" i="10"/>
  <c r="B73" i="10"/>
  <c r="R73" i="10"/>
  <c r="P73" i="10"/>
  <c r="O73" i="10"/>
  <c r="B86" i="9"/>
  <c r="P85" i="10"/>
  <c r="N85" i="10"/>
  <c r="Q85" i="10"/>
  <c r="B85" i="10"/>
  <c r="O97" i="10"/>
  <c r="R97" i="10"/>
  <c r="B98" i="9"/>
  <c r="Q97" i="10"/>
  <c r="B97" i="10"/>
  <c r="P109" i="10"/>
  <c r="B110" i="9"/>
  <c r="Q109" i="10"/>
  <c r="O109" i="10"/>
  <c r="B109" i="10"/>
  <c r="R109" i="10"/>
  <c r="R121" i="10"/>
  <c r="B122" i="9"/>
  <c r="Q121" i="10"/>
  <c r="N121" i="10"/>
  <c r="P121" i="10"/>
  <c r="B121" i="10"/>
  <c r="R133" i="10"/>
  <c r="B134" i="9"/>
  <c r="P133" i="10"/>
  <c r="B133" i="10"/>
  <c r="Q133" i="10"/>
  <c r="O133" i="10"/>
  <c r="B146" i="9"/>
  <c r="Q145" i="10"/>
  <c r="N145" i="10"/>
  <c r="O145" i="10"/>
  <c r="B145" i="10"/>
  <c r="R145" i="10"/>
  <c r="B158" i="9"/>
  <c r="O157" i="10"/>
  <c r="Q157" i="10"/>
  <c r="N157" i="10"/>
  <c r="P157" i="10"/>
  <c r="R169" i="10"/>
  <c r="B170" i="9"/>
  <c r="N169" i="10"/>
  <c r="B169" i="10"/>
  <c r="O169" i="10"/>
  <c r="P169" i="10"/>
  <c r="P181" i="10"/>
  <c r="R181" i="10"/>
  <c r="Q181" i="10"/>
  <c r="O181" i="10"/>
  <c r="B181" i="10"/>
  <c r="B182" i="9"/>
  <c r="N181" i="10"/>
  <c r="R193" i="10"/>
  <c r="B194" i="9"/>
  <c r="Q193" i="10"/>
  <c r="N193" i="10"/>
  <c r="P193" i="10"/>
  <c r="O193" i="10"/>
  <c r="B193" i="10"/>
  <c r="G197" i="8"/>
  <c r="G161" i="8"/>
  <c r="G119" i="8"/>
  <c r="G90" i="8"/>
  <c r="G40" i="8"/>
  <c r="K138" i="8"/>
  <c r="K88" i="8"/>
  <c r="O181" i="8"/>
  <c r="S174" i="8"/>
  <c r="S18" i="8"/>
  <c r="W113" i="8"/>
  <c r="B156" i="10"/>
  <c r="N133" i="10"/>
  <c r="N76" i="10"/>
  <c r="O154" i="10"/>
  <c r="O85" i="10"/>
  <c r="P145" i="10"/>
  <c r="Q169" i="10"/>
  <c r="Q71" i="10"/>
  <c r="R67" i="10"/>
  <c r="B152" i="9"/>
  <c r="B25" i="9"/>
  <c r="Z9" i="8"/>
  <c r="W9" i="8"/>
  <c r="S9" i="8"/>
  <c r="O9" i="8"/>
  <c r="G9" i="8"/>
  <c r="Z21" i="8"/>
  <c r="W21" i="8"/>
  <c r="S21" i="8"/>
  <c r="K21" i="8"/>
  <c r="O21" i="8"/>
  <c r="Y33" i="8"/>
  <c r="F33" i="10" s="1"/>
  <c r="K34" i="9" s="1"/>
  <c r="W33" i="8"/>
  <c r="O33" i="8"/>
  <c r="G33" i="8"/>
  <c r="S33" i="8"/>
  <c r="X45" i="8"/>
  <c r="W45" i="8"/>
  <c r="G45" i="8"/>
  <c r="K45" i="8"/>
  <c r="O45" i="8"/>
  <c r="Z57" i="8"/>
  <c r="W57" i="8"/>
  <c r="K57" i="8"/>
  <c r="S57" i="8"/>
  <c r="G57" i="8"/>
  <c r="Y69" i="8"/>
  <c r="D69" i="10" s="1"/>
  <c r="E70" i="9" s="1"/>
  <c r="W69" i="8"/>
  <c r="O69" i="8"/>
  <c r="G69" i="8"/>
  <c r="K69" i="8"/>
  <c r="X81" i="11"/>
  <c r="W81" i="8"/>
  <c r="S81" i="8"/>
  <c r="G81" i="8"/>
  <c r="X93" i="8"/>
  <c r="W93" i="8"/>
  <c r="S93" i="8"/>
  <c r="K93" i="8"/>
  <c r="O93" i="8"/>
  <c r="Y105" i="8"/>
  <c r="G105" i="10" s="1"/>
  <c r="N106" i="9" s="1"/>
  <c r="W105" i="8"/>
  <c r="O105" i="8"/>
  <c r="S105" i="8"/>
  <c r="G105" i="8"/>
  <c r="C117" i="8"/>
  <c r="W117" i="8"/>
  <c r="O117" i="8"/>
  <c r="F129" i="8"/>
  <c r="W129" i="8"/>
  <c r="K129" i="8"/>
  <c r="S129" i="8"/>
  <c r="G129" i="8"/>
  <c r="Y141" i="8"/>
  <c r="D141" i="10" s="1"/>
  <c r="E142" i="9" s="1"/>
  <c r="W141" i="8"/>
  <c r="O141" i="8"/>
  <c r="K141" i="8"/>
  <c r="G141" i="8"/>
  <c r="C153" i="8"/>
  <c r="W153" i="8"/>
  <c r="S153" i="8"/>
  <c r="O153" i="8"/>
  <c r="K153" i="8"/>
  <c r="X165" i="8"/>
  <c r="W165" i="8"/>
  <c r="O165" i="8"/>
  <c r="G165" i="8"/>
  <c r="S165" i="8"/>
  <c r="X177" i="8"/>
  <c r="W177" i="8"/>
  <c r="S177" i="8"/>
  <c r="K177" i="8"/>
  <c r="O177" i="8"/>
  <c r="C189" i="8"/>
  <c r="W189" i="8"/>
  <c r="O189" i="8"/>
  <c r="G189" i="8"/>
  <c r="S189" i="8"/>
  <c r="Q14" i="10"/>
  <c r="P14" i="10"/>
  <c r="R14" i="10"/>
  <c r="N14" i="10"/>
  <c r="B15" i="9"/>
  <c r="P26" i="10"/>
  <c r="O26" i="10"/>
  <c r="Q26" i="10"/>
  <c r="B26" i="10"/>
  <c r="N26" i="10"/>
  <c r="P38" i="10"/>
  <c r="B39" i="9"/>
  <c r="R38" i="10"/>
  <c r="N38" i="10"/>
  <c r="B38" i="10"/>
  <c r="P50" i="10"/>
  <c r="Q50" i="10"/>
  <c r="N50" i="10"/>
  <c r="B51" i="9"/>
  <c r="R50" i="10"/>
  <c r="O50" i="10"/>
  <c r="R62" i="10"/>
  <c r="P62" i="10"/>
  <c r="B63" i="9"/>
  <c r="B62" i="10"/>
  <c r="O62" i="10"/>
  <c r="Q62" i="10"/>
  <c r="N62" i="10"/>
  <c r="P74" i="10"/>
  <c r="B75" i="9"/>
  <c r="R74" i="10"/>
  <c r="Q74" i="10"/>
  <c r="B74" i="10"/>
  <c r="N74" i="10"/>
  <c r="O74" i="10"/>
  <c r="P86" i="10"/>
  <c r="B87" i="9"/>
  <c r="O86" i="10"/>
  <c r="N86" i="10"/>
  <c r="B86" i="10"/>
  <c r="P98" i="10"/>
  <c r="R98" i="10"/>
  <c r="O98" i="10"/>
  <c r="Q98" i="10"/>
  <c r="B98" i="10"/>
  <c r="P110" i="10"/>
  <c r="B111" i="9"/>
  <c r="Q110" i="10"/>
  <c r="O110" i="10"/>
  <c r="B110" i="10"/>
  <c r="R110" i="10"/>
  <c r="P122" i="10"/>
  <c r="B123" i="9"/>
  <c r="Q122" i="10"/>
  <c r="R122" i="10"/>
  <c r="N122" i="10"/>
  <c r="B122" i="10"/>
  <c r="R134" i="10"/>
  <c r="P134" i="10"/>
  <c r="B135" i="9"/>
  <c r="Q134" i="10"/>
  <c r="O134" i="10"/>
  <c r="P146" i="10"/>
  <c r="B147" i="9"/>
  <c r="B146" i="10"/>
  <c r="Q146" i="10"/>
  <c r="N146" i="10"/>
  <c r="O146" i="10"/>
  <c r="R146" i="10"/>
  <c r="P158" i="10"/>
  <c r="B159" i="9"/>
  <c r="R158" i="10"/>
  <c r="Q158" i="10"/>
  <c r="N158" i="10"/>
  <c r="P170" i="10"/>
  <c r="O170" i="10"/>
  <c r="N170" i="10"/>
  <c r="R170" i="10"/>
  <c r="B171" i="9"/>
  <c r="B170" i="10"/>
  <c r="P182" i="10"/>
  <c r="R182" i="10"/>
  <c r="Q182" i="10"/>
  <c r="O182" i="10"/>
  <c r="B182" i="10"/>
  <c r="B183" i="9"/>
  <c r="N182" i="10"/>
  <c r="P194" i="10"/>
  <c r="B195" i="9"/>
  <c r="Q194" i="10"/>
  <c r="R194" i="10"/>
  <c r="N194" i="10"/>
  <c r="O194" i="10"/>
  <c r="B194" i="10"/>
  <c r="G89" i="8"/>
  <c r="G39" i="8"/>
  <c r="K189" i="8"/>
  <c r="K137" i="8"/>
  <c r="K33" i="8"/>
  <c r="S69" i="8"/>
  <c r="W162" i="8"/>
  <c r="W8" i="8"/>
  <c r="B155" i="10"/>
  <c r="B50" i="10"/>
  <c r="O153" i="10"/>
  <c r="O82" i="10"/>
  <c r="P131" i="10"/>
  <c r="Q168" i="10"/>
  <c r="Q68" i="10"/>
  <c r="R66" i="10"/>
  <c r="Z10" i="8"/>
  <c r="W10" i="8"/>
  <c r="S10" i="8"/>
  <c r="O10" i="8"/>
  <c r="F22" i="8"/>
  <c r="W22" i="8"/>
  <c r="S22" i="8"/>
  <c r="K22" i="8"/>
  <c r="Y34" i="8"/>
  <c r="F34" i="10" s="1"/>
  <c r="K35" i="9" s="1"/>
  <c r="W34" i="8"/>
  <c r="O34" i="8"/>
  <c r="G34" i="8"/>
  <c r="S34" i="8"/>
  <c r="F46" i="8"/>
  <c r="W46" i="8"/>
  <c r="G46" i="8"/>
  <c r="K46" i="8"/>
  <c r="Z58" i="8"/>
  <c r="W58" i="8"/>
  <c r="S58" i="8"/>
  <c r="K58" i="8"/>
  <c r="G58" i="8"/>
  <c r="C70" i="8"/>
  <c r="W70" i="8"/>
  <c r="K70" i="8"/>
  <c r="O70" i="8"/>
  <c r="F82" i="8"/>
  <c r="W82" i="8"/>
  <c r="O82" i="8"/>
  <c r="G82" i="8"/>
  <c r="S82" i="8"/>
  <c r="X94" i="11"/>
  <c r="W94" i="8"/>
  <c r="S94" i="8"/>
  <c r="K94" i="8"/>
  <c r="O94" i="8"/>
  <c r="Y106" i="8"/>
  <c r="F106" i="10" s="1"/>
  <c r="K107" i="9" s="1"/>
  <c r="W106" i="8"/>
  <c r="S106" i="8"/>
  <c r="G106" i="8"/>
  <c r="F118" i="8"/>
  <c r="W118" i="8"/>
  <c r="O118" i="8"/>
  <c r="C130" i="8"/>
  <c r="W130" i="8"/>
  <c r="S130" i="8"/>
  <c r="K130" i="8"/>
  <c r="G130" i="8"/>
  <c r="C142" i="8"/>
  <c r="W142" i="8"/>
  <c r="K142" i="8"/>
  <c r="O142" i="8"/>
  <c r="G142" i="8"/>
  <c r="F154" i="8"/>
  <c r="W154" i="8"/>
  <c r="G154" i="8"/>
  <c r="O154" i="8"/>
  <c r="K154" i="8"/>
  <c r="C166" i="8"/>
  <c r="W166" i="8"/>
  <c r="S166" i="8"/>
  <c r="O166" i="8"/>
  <c r="G166" i="8"/>
  <c r="F178" i="8"/>
  <c r="W178" i="8"/>
  <c r="S178" i="8"/>
  <c r="K178" i="8"/>
  <c r="F190" i="8"/>
  <c r="W190" i="8"/>
  <c r="O190" i="8"/>
  <c r="G190" i="8"/>
  <c r="S190" i="8"/>
  <c r="R5" i="10"/>
  <c r="B6" i="9"/>
  <c r="B5" i="10"/>
  <c r="Q5" i="10"/>
  <c r="O5" i="10"/>
  <c r="N5" i="10"/>
  <c r="B16" i="9"/>
  <c r="P15" i="10"/>
  <c r="R15" i="10"/>
  <c r="N15" i="10"/>
  <c r="Q15" i="10"/>
  <c r="B28" i="9"/>
  <c r="P27" i="10"/>
  <c r="Q27" i="10"/>
  <c r="O27" i="10"/>
  <c r="B27" i="10"/>
  <c r="R27" i="10"/>
  <c r="N27" i="10"/>
  <c r="B40" i="9"/>
  <c r="P39" i="10"/>
  <c r="O39" i="10"/>
  <c r="Q39" i="10"/>
  <c r="R39" i="10"/>
  <c r="B39" i="10"/>
  <c r="B52" i="9"/>
  <c r="P51" i="10"/>
  <c r="Q51" i="10"/>
  <c r="N51" i="10"/>
  <c r="R51" i="10"/>
  <c r="B64" i="9"/>
  <c r="R63" i="10"/>
  <c r="P63" i="10"/>
  <c r="Q63" i="10"/>
  <c r="B63" i="10"/>
  <c r="O63" i="10"/>
  <c r="N63" i="10"/>
  <c r="B76" i="9"/>
  <c r="P75" i="10"/>
  <c r="R75" i="10"/>
  <c r="Q75" i="10"/>
  <c r="O75" i="10"/>
  <c r="B75" i="10"/>
  <c r="B88" i="9"/>
  <c r="P87" i="10"/>
  <c r="N87" i="10"/>
  <c r="O87" i="10"/>
  <c r="R87" i="10"/>
  <c r="Q87" i="10"/>
  <c r="B87" i="10"/>
  <c r="B100" i="9"/>
  <c r="P99" i="10"/>
  <c r="R99" i="10"/>
  <c r="O99" i="10"/>
  <c r="Q99" i="10"/>
  <c r="B112" i="9"/>
  <c r="P111" i="10"/>
  <c r="O111" i="10"/>
  <c r="Q111" i="10"/>
  <c r="B111" i="10"/>
  <c r="N111" i="10"/>
  <c r="R111" i="10"/>
  <c r="B124" i="9"/>
  <c r="P123" i="10"/>
  <c r="R123" i="10"/>
  <c r="N123" i="10"/>
  <c r="B136" i="9"/>
  <c r="R135" i="10"/>
  <c r="P135" i="10"/>
  <c r="Q135" i="10"/>
  <c r="O135" i="10"/>
  <c r="B148" i="9"/>
  <c r="P147" i="10"/>
  <c r="B147" i="10"/>
  <c r="O147" i="10"/>
  <c r="R147" i="10"/>
  <c r="N147" i="10"/>
  <c r="Q147" i="10"/>
  <c r="B160" i="9"/>
  <c r="P159" i="10"/>
  <c r="Q159" i="10"/>
  <c r="R159" i="10"/>
  <c r="N159" i="10"/>
  <c r="B159" i="10"/>
  <c r="O159" i="10"/>
  <c r="B172" i="9"/>
  <c r="P171" i="10"/>
  <c r="O171" i="10"/>
  <c r="N171" i="10"/>
  <c r="R171" i="10"/>
  <c r="B171" i="10"/>
  <c r="B184" i="9"/>
  <c r="P183" i="10"/>
  <c r="R183" i="10"/>
  <c r="Q183" i="10"/>
  <c r="O183" i="10"/>
  <c r="B196" i="9"/>
  <c r="P195" i="10"/>
  <c r="Q195" i="10"/>
  <c r="O195" i="10"/>
  <c r="B195" i="10"/>
  <c r="R195" i="10"/>
  <c r="G153" i="8"/>
  <c r="G117" i="8"/>
  <c r="G75" i="8"/>
  <c r="K188" i="8"/>
  <c r="K82" i="8"/>
  <c r="K32" i="8"/>
  <c r="O129" i="8"/>
  <c r="S118" i="8"/>
  <c r="S68" i="8"/>
  <c r="S16" i="8"/>
  <c r="W161" i="8"/>
  <c r="W7" i="8"/>
  <c r="B49" i="10"/>
  <c r="N127" i="10"/>
  <c r="O152" i="10"/>
  <c r="O81" i="10"/>
  <c r="O14" i="10"/>
  <c r="P45" i="10"/>
  <c r="R61" i="10"/>
  <c r="G152" i="8"/>
  <c r="G116" i="8"/>
  <c r="K185" i="8"/>
  <c r="K81" i="8"/>
  <c r="K31" i="8"/>
  <c r="O178" i="8"/>
  <c r="O22" i="8"/>
  <c r="S117" i="8"/>
  <c r="S65" i="8"/>
  <c r="W160" i="8"/>
  <c r="W56" i="8"/>
  <c r="W4" i="8"/>
  <c r="B99" i="10"/>
  <c r="B48" i="10"/>
  <c r="N183" i="10"/>
  <c r="O144" i="10"/>
  <c r="O13" i="10"/>
  <c r="P129" i="10"/>
  <c r="R157" i="10"/>
  <c r="R60" i="10"/>
  <c r="B145" i="9"/>
  <c r="C11" i="8"/>
  <c r="O11" i="8"/>
  <c r="S11" i="8"/>
  <c r="F23" i="8"/>
  <c r="S23" i="8"/>
  <c r="K23" i="8"/>
  <c r="W23" i="8"/>
  <c r="F35" i="8"/>
  <c r="W35" i="8"/>
  <c r="O35" i="8"/>
  <c r="G35" i="8"/>
  <c r="C59" i="8"/>
  <c r="G59" i="8"/>
  <c r="S59" i="8"/>
  <c r="K59" i="8"/>
  <c r="Z71" i="8"/>
  <c r="K71" i="8"/>
  <c r="W71" i="8"/>
  <c r="O71" i="8"/>
  <c r="C83" i="8"/>
  <c r="O83" i="8"/>
  <c r="G83" i="8"/>
  <c r="S83" i="8"/>
  <c r="Z107" i="8"/>
  <c r="W107" i="8"/>
  <c r="S107" i="8"/>
  <c r="K107" i="8"/>
  <c r="X131" i="11"/>
  <c r="S131" i="8"/>
  <c r="K131" i="8"/>
  <c r="W131" i="8"/>
  <c r="Z143" i="8"/>
  <c r="K143" i="8"/>
  <c r="S143" i="8"/>
  <c r="G143" i="8"/>
  <c r="O143" i="8"/>
  <c r="C155" i="8"/>
  <c r="O155" i="8"/>
  <c r="W155" i="8"/>
  <c r="G155" i="8"/>
  <c r="S155" i="8"/>
  <c r="Z179" i="8"/>
  <c r="W179" i="8"/>
  <c r="S179" i="8"/>
  <c r="K179" i="8"/>
  <c r="C12" i="8"/>
  <c r="K12" i="8"/>
  <c r="O12" i="8"/>
  <c r="G12" i="8"/>
  <c r="S12" i="8"/>
  <c r="X24" i="8"/>
  <c r="K24" i="8"/>
  <c r="S24" i="8"/>
  <c r="G24" i="8"/>
  <c r="W24" i="8"/>
  <c r="X36" i="8"/>
  <c r="K36" i="8"/>
  <c r="S36" i="8"/>
  <c r="W36" i="8"/>
  <c r="O36" i="8"/>
  <c r="G36" i="8"/>
  <c r="C48" i="8"/>
  <c r="K48" i="8"/>
  <c r="W48" i="8"/>
  <c r="O48" i="8"/>
  <c r="G48" i="8"/>
  <c r="Z60" i="8"/>
  <c r="K60" i="8"/>
  <c r="G60" i="8"/>
  <c r="S60" i="8"/>
  <c r="O60" i="8"/>
  <c r="Y72" i="8"/>
  <c r="F72" i="10" s="1"/>
  <c r="K73" i="9" s="1"/>
  <c r="K72" i="8"/>
  <c r="W72" i="8"/>
  <c r="O72" i="8"/>
  <c r="X84" i="11"/>
  <c r="K84" i="8"/>
  <c r="O84" i="8"/>
  <c r="W84" i="8"/>
  <c r="G84" i="8"/>
  <c r="S84" i="8"/>
  <c r="F96" i="8"/>
  <c r="K96" i="8"/>
  <c r="G96" i="8"/>
  <c r="S96" i="8"/>
  <c r="W96" i="8"/>
  <c r="C108" i="8"/>
  <c r="K108" i="8"/>
  <c r="S108" i="8"/>
  <c r="W108" i="8"/>
  <c r="C120" i="8"/>
  <c r="K120" i="8"/>
  <c r="W120" i="8"/>
  <c r="O120" i="8"/>
  <c r="G120" i="8"/>
  <c r="F132" i="8"/>
  <c r="K132" i="8"/>
  <c r="S132" i="8"/>
  <c r="C144" i="8"/>
  <c r="K144" i="8"/>
  <c r="S144" i="8"/>
  <c r="G144" i="8"/>
  <c r="O144" i="8"/>
  <c r="F156" i="8"/>
  <c r="K156" i="8"/>
  <c r="O156" i="8"/>
  <c r="W156" i="8"/>
  <c r="G156" i="8"/>
  <c r="S156" i="8"/>
  <c r="Y168" i="8"/>
  <c r="D168" i="10" s="1"/>
  <c r="E169" i="9" s="1"/>
  <c r="K168" i="8"/>
  <c r="O168" i="8"/>
  <c r="G168" i="8"/>
  <c r="S168" i="8"/>
  <c r="Z180" i="8"/>
  <c r="K180" i="8"/>
  <c r="S180" i="8"/>
  <c r="W180" i="8"/>
  <c r="C192" i="8"/>
  <c r="K192" i="8"/>
  <c r="O192" i="8"/>
  <c r="G192" i="8"/>
  <c r="B7" i="9"/>
  <c r="Q6" i="10"/>
  <c r="O6" i="10"/>
  <c r="P6" i="10"/>
  <c r="R6" i="10"/>
  <c r="B6" i="10"/>
  <c r="N6" i="10"/>
  <c r="B18" i="9"/>
  <c r="B17" i="10"/>
  <c r="R17" i="10"/>
  <c r="P17" i="10"/>
  <c r="N17" i="10"/>
  <c r="R29" i="10"/>
  <c r="B29" i="10"/>
  <c r="B30" i="9"/>
  <c r="N29" i="10"/>
  <c r="Q29" i="10"/>
  <c r="O29" i="10"/>
  <c r="P29" i="10"/>
  <c r="B41" i="10"/>
  <c r="Q41" i="10"/>
  <c r="O41" i="10"/>
  <c r="R41" i="10"/>
  <c r="P41" i="10"/>
  <c r="B42" i="9"/>
  <c r="B54" i="9"/>
  <c r="O53" i="10"/>
  <c r="P53" i="10"/>
  <c r="B53" i="10"/>
  <c r="Q53" i="10"/>
  <c r="N53" i="10"/>
  <c r="R53" i="10"/>
  <c r="R65" i="10"/>
  <c r="B65" i="10"/>
  <c r="P65" i="10"/>
  <c r="O65" i="10"/>
  <c r="B66" i="9"/>
  <c r="Q65" i="10"/>
  <c r="R77" i="10"/>
  <c r="Q77" i="10"/>
  <c r="B77" i="10"/>
  <c r="P77" i="10"/>
  <c r="O77" i="10"/>
  <c r="B90" i="9"/>
  <c r="B89" i="10"/>
  <c r="Q89" i="10"/>
  <c r="P89" i="10"/>
  <c r="O89" i="10"/>
  <c r="N89" i="10"/>
  <c r="R89" i="10"/>
  <c r="B101" i="10"/>
  <c r="P101" i="10"/>
  <c r="N101" i="10"/>
  <c r="R101" i="10"/>
  <c r="Q101" i="10"/>
  <c r="B102" i="9"/>
  <c r="O101" i="10"/>
  <c r="B113" i="10"/>
  <c r="B114" i="9"/>
  <c r="P113" i="10"/>
  <c r="O113" i="10"/>
  <c r="Q113" i="10"/>
  <c r="N113" i="10"/>
  <c r="B126" i="9"/>
  <c r="O125" i="10"/>
  <c r="P125" i="10"/>
  <c r="B125" i="10"/>
  <c r="Q125" i="10"/>
  <c r="N125" i="10"/>
  <c r="B137" i="10"/>
  <c r="B138" i="9"/>
  <c r="P137" i="10"/>
  <c r="N137" i="10"/>
  <c r="R137" i="10"/>
  <c r="Q137" i="10"/>
  <c r="O137" i="10"/>
  <c r="R149" i="10"/>
  <c r="Q149" i="10"/>
  <c r="B149" i="10"/>
  <c r="O149" i="10"/>
  <c r="N149" i="10"/>
  <c r="B162" i="9"/>
  <c r="B161" i="10"/>
  <c r="Q161" i="10"/>
  <c r="R161" i="10"/>
  <c r="P161" i="10"/>
  <c r="O161" i="10"/>
  <c r="B174" i="9"/>
  <c r="B173" i="10"/>
  <c r="N173" i="10"/>
  <c r="P173" i="10"/>
  <c r="Q173" i="10"/>
  <c r="O173" i="10"/>
  <c r="R185" i="10"/>
  <c r="B185" i="10"/>
  <c r="B186" i="9"/>
  <c r="O185" i="10"/>
  <c r="Q185" i="10"/>
  <c r="P185" i="10"/>
  <c r="P197" i="10"/>
  <c r="B197" i="10"/>
  <c r="Q197" i="10"/>
  <c r="O197" i="10"/>
  <c r="R197" i="10"/>
  <c r="B198" i="9"/>
  <c r="G180" i="8"/>
  <c r="G151" i="8"/>
  <c r="G109" i="8"/>
  <c r="G71" i="8"/>
  <c r="G23" i="8"/>
  <c r="K118" i="8"/>
  <c r="K66" i="8"/>
  <c r="O59" i="8"/>
  <c r="S154" i="8"/>
  <c r="S102" i="8"/>
  <c r="S48" i="8"/>
  <c r="B188" i="10"/>
  <c r="B84" i="10"/>
  <c r="N110" i="10"/>
  <c r="O190" i="10"/>
  <c r="O123" i="10"/>
  <c r="Q123" i="10"/>
  <c r="Q38" i="10"/>
  <c r="R26" i="10"/>
  <c r="B99" i="9"/>
  <c r="X47" i="8"/>
  <c r="K47" i="8"/>
  <c r="W47" i="8"/>
  <c r="X119" i="8"/>
  <c r="W119" i="8"/>
  <c r="O119" i="8"/>
  <c r="K119" i="8"/>
  <c r="C167" i="8"/>
  <c r="S167" i="8"/>
  <c r="O167" i="8"/>
  <c r="G167" i="8"/>
  <c r="F191" i="8"/>
  <c r="W191" i="8"/>
  <c r="O191" i="8"/>
  <c r="G191" i="8"/>
  <c r="B17" i="9"/>
  <c r="B16" i="10"/>
  <c r="R16" i="10"/>
  <c r="P16" i="10"/>
  <c r="N16" i="10"/>
  <c r="B29" i="9"/>
  <c r="R28" i="10"/>
  <c r="B28" i="10"/>
  <c r="Q28" i="10"/>
  <c r="O28" i="10"/>
  <c r="P28" i="10"/>
  <c r="N28" i="10"/>
  <c r="B41" i="9"/>
  <c r="B40" i="10"/>
  <c r="O40" i="10"/>
  <c r="Q40" i="10"/>
  <c r="R40" i="10"/>
  <c r="P40" i="10"/>
  <c r="B53" i="9"/>
  <c r="P52" i="10"/>
  <c r="B52" i="10"/>
  <c r="Q52" i="10"/>
  <c r="N52" i="10"/>
  <c r="R52" i="10"/>
  <c r="B65" i="9"/>
  <c r="R64" i="10"/>
  <c r="B64" i="10"/>
  <c r="Q64" i="10"/>
  <c r="P64" i="10"/>
  <c r="O64" i="10"/>
  <c r="B77" i="9"/>
  <c r="R76" i="10"/>
  <c r="B76" i="10"/>
  <c r="Q76" i="10"/>
  <c r="O76" i="10"/>
  <c r="P76" i="10"/>
  <c r="B89" i="9"/>
  <c r="B88" i="10"/>
  <c r="N88" i="10"/>
  <c r="P88" i="10"/>
  <c r="O88" i="10"/>
  <c r="R88" i="10"/>
  <c r="Q88" i="10"/>
  <c r="B101" i="9"/>
  <c r="B100" i="10"/>
  <c r="P100" i="10"/>
  <c r="R100" i="10"/>
  <c r="N100" i="10"/>
  <c r="O100" i="10"/>
  <c r="Q100" i="10"/>
  <c r="B113" i="9"/>
  <c r="B112" i="10"/>
  <c r="O112" i="10"/>
  <c r="Q112" i="10"/>
  <c r="P112" i="10"/>
  <c r="N112" i="10"/>
  <c r="B125" i="9"/>
  <c r="P124" i="10"/>
  <c r="B124" i="10"/>
  <c r="O124" i="10"/>
  <c r="N124" i="10"/>
  <c r="Q124" i="10"/>
  <c r="B137" i="9"/>
  <c r="B136" i="10"/>
  <c r="Q136" i="10"/>
  <c r="P136" i="10"/>
  <c r="N136" i="10"/>
  <c r="R136" i="10"/>
  <c r="O136" i="10"/>
  <c r="B149" i="9"/>
  <c r="R148" i="10"/>
  <c r="B148" i="10"/>
  <c r="O148" i="10"/>
  <c r="N148" i="10"/>
  <c r="Q148" i="10"/>
  <c r="B161" i="9"/>
  <c r="B160" i="10"/>
  <c r="Q160" i="10"/>
  <c r="R160" i="10"/>
  <c r="N160" i="10"/>
  <c r="O160" i="10"/>
  <c r="P160" i="10"/>
  <c r="B173" i="9"/>
  <c r="B172" i="10"/>
  <c r="P172" i="10"/>
  <c r="N172" i="10"/>
  <c r="R172" i="10"/>
  <c r="Q172" i="10"/>
  <c r="O172" i="10"/>
  <c r="B185" i="9"/>
  <c r="R184" i="10"/>
  <c r="B184" i="10"/>
  <c r="O184" i="10"/>
  <c r="Q184" i="10"/>
  <c r="P184" i="10"/>
  <c r="B197" i="9"/>
  <c r="P196" i="10"/>
  <c r="B196" i="10"/>
  <c r="Q196" i="10"/>
  <c r="O196" i="10"/>
  <c r="R196" i="10"/>
  <c r="C13" i="8"/>
  <c r="K13" i="8"/>
  <c r="G13" i="8"/>
  <c r="O13" i="8"/>
  <c r="C25" i="8"/>
  <c r="K25" i="8"/>
  <c r="O25" i="8"/>
  <c r="S25" i="8"/>
  <c r="G25" i="8"/>
  <c r="W25" i="8"/>
  <c r="Y37" i="8"/>
  <c r="G37" i="10" s="1"/>
  <c r="N38" i="9" s="1"/>
  <c r="K37" i="8"/>
  <c r="S37" i="8"/>
  <c r="W37" i="8"/>
  <c r="O37" i="8"/>
  <c r="C49" i="8"/>
  <c r="K49" i="8"/>
  <c r="W49" i="8"/>
  <c r="O49" i="8"/>
  <c r="G49" i="8"/>
  <c r="S49" i="8"/>
  <c r="F61" i="8"/>
  <c r="K61" i="8"/>
  <c r="O61" i="8"/>
  <c r="S61" i="8"/>
  <c r="C73" i="8"/>
  <c r="K73" i="8"/>
  <c r="G73" i="8"/>
  <c r="S73" i="8"/>
  <c r="W73" i="8"/>
  <c r="O73" i="8"/>
  <c r="C85" i="8"/>
  <c r="K85" i="8"/>
  <c r="W85" i="8"/>
  <c r="O85" i="8"/>
  <c r="G85" i="8"/>
  <c r="S85" i="8"/>
  <c r="C97" i="8"/>
  <c r="K97" i="8"/>
  <c r="O97" i="8"/>
  <c r="G97" i="8"/>
  <c r="W97" i="8"/>
  <c r="X109" i="8"/>
  <c r="K109" i="8"/>
  <c r="S109" i="8"/>
  <c r="W109" i="8"/>
  <c r="F121" i="8"/>
  <c r="K121" i="8"/>
  <c r="W121" i="8"/>
  <c r="O121" i="8"/>
  <c r="G121" i="8"/>
  <c r="Y133" i="8"/>
  <c r="E133" i="10" s="1"/>
  <c r="H134" i="9" s="1"/>
  <c r="K133" i="8"/>
  <c r="S133" i="8"/>
  <c r="C145" i="8"/>
  <c r="K145" i="8"/>
  <c r="S145" i="8"/>
  <c r="G145" i="8"/>
  <c r="O145" i="8"/>
  <c r="Z157" i="8"/>
  <c r="K157" i="8"/>
  <c r="W157" i="8"/>
  <c r="O157" i="8"/>
  <c r="G157" i="8"/>
  <c r="S157" i="8"/>
  <c r="Y169" i="8"/>
  <c r="G169" i="10" s="1"/>
  <c r="N170" i="9" s="1"/>
  <c r="K169" i="8"/>
  <c r="O169" i="8"/>
  <c r="G169" i="8"/>
  <c r="Z181" i="8"/>
  <c r="K181" i="8"/>
  <c r="S181" i="8"/>
  <c r="W181" i="8"/>
  <c r="X193" i="8"/>
  <c r="K193" i="8"/>
  <c r="W193" i="8"/>
  <c r="S193" i="8"/>
  <c r="O193" i="8"/>
  <c r="R18" i="10"/>
  <c r="B19" i="9"/>
  <c r="B18" i="10"/>
  <c r="N18" i="10"/>
  <c r="P18" i="10"/>
  <c r="P30" i="10"/>
  <c r="B31" i="9"/>
  <c r="N30" i="10"/>
  <c r="Q30" i="10"/>
  <c r="O30" i="10"/>
  <c r="R30" i="10"/>
  <c r="Q42" i="10"/>
  <c r="O42" i="10"/>
  <c r="B42" i="10"/>
  <c r="R42" i="10"/>
  <c r="P42" i="10"/>
  <c r="B43" i="9"/>
  <c r="B55" i="9"/>
  <c r="O54" i="10"/>
  <c r="R54" i="10"/>
  <c r="Q54" i="10"/>
  <c r="N54" i="10"/>
  <c r="P66" i="10"/>
  <c r="N66" i="10"/>
  <c r="O66" i="10"/>
  <c r="B66" i="10"/>
  <c r="B67" i="9"/>
  <c r="Q78" i="10"/>
  <c r="R78" i="10"/>
  <c r="B78" i="10"/>
  <c r="P78" i="10"/>
  <c r="R90" i="10"/>
  <c r="B91" i="9"/>
  <c r="Q90" i="10"/>
  <c r="B90" i="10"/>
  <c r="P90" i="10"/>
  <c r="O90" i="10"/>
  <c r="N90" i="10"/>
  <c r="P102" i="10"/>
  <c r="N102" i="10"/>
  <c r="R102" i="10"/>
  <c r="Q102" i="10"/>
  <c r="B103" i="9"/>
  <c r="O102" i="10"/>
  <c r="R114" i="10"/>
  <c r="B115" i="9"/>
  <c r="P114" i="10"/>
  <c r="B114" i="10"/>
  <c r="O114" i="10"/>
  <c r="N114" i="10"/>
  <c r="B127" i="9"/>
  <c r="O126" i="10"/>
  <c r="Q126" i="10"/>
  <c r="P126" i="10"/>
  <c r="P138" i="10"/>
  <c r="O138" i="10"/>
  <c r="R138" i="10"/>
  <c r="B139" i="9"/>
  <c r="N138" i="10"/>
  <c r="Q138" i="10"/>
  <c r="R150" i="10"/>
  <c r="O150" i="10"/>
  <c r="Q150" i="10"/>
  <c r="B150" i="10"/>
  <c r="P150" i="10"/>
  <c r="N150" i="10"/>
  <c r="R162" i="10"/>
  <c r="B163" i="9"/>
  <c r="O162" i="10"/>
  <c r="B162" i="10"/>
  <c r="Q162" i="10"/>
  <c r="P162" i="10"/>
  <c r="B175" i="9"/>
  <c r="O174" i="10"/>
  <c r="N174" i="10"/>
  <c r="Q174" i="10"/>
  <c r="B174" i="10"/>
  <c r="O186" i="10"/>
  <c r="B187" i="9"/>
  <c r="N186" i="10"/>
  <c r="Q186" i="10"/>
  <c r="P186" i="10"/>
  <c r="O198" i="10"/>
  <c r="R198" i="10"/>
  <c r="Q198" i="10"/>
  <c r="B198" i="10"/>
  <c r="N198" i="10"/>
  <c r="P198" i="10"/>
  <c r="B199" i="9"/>
  <c r="G179" i="8"/>
  <c r="G139" i="8"/>
  <c r="G108" i="8"/>
  <c r="G70" i="8"/>
  <c r="G22" i="8"/>
  <c r="K167" i="8"/>
  <c r="K117" i="8"/>
  <c r="K11" i="8"/>
  <c r="O108" i="8"/>
  <c r="O58" i="8"/>
  <c r="S151" i="8"/>
  <c r="S47" i="8"/>
  <c r="W144" i="8"/>
  <c r="W90" i="8"/>
  <c r="B135" i="10"/>
  <c r="B83" i="10"/>
  <c r="N109" i="10"/>
  <c r="O122" i="10"/>
  <c r="P178" i="10"/>
  <c r="Q120" i="10"/>
  <c r="Q37" i="10"/>
  <c r="R126" i="10"/>
  <c r="R25" i="10"/>
  <c r="Z95" i="8"/>
  <c r="S95" i="8"/>
  <c r="K95" i="8"/>
  <c r="O95" i="8"/>
  <c r="C2" i="8"/>
  <c r="S2" i="8"/>
  <c r="G2" i="8"/>
  <c r="W2" i="8"/>
  <c r="K2" i="8"/>
  <c r="C14" i="8"/>
  <c r="S14" i="8"/>
  <c r="K14" i="8"/>
  <c r="W14" i="8"/>
  <c r="O14" i="8"/>
  <c r="G14" i="8"/>
  <c r="Z26" i="8"/>
  <c r="S26" i="8"/>
  <c r="O26" i="8"/>
  <c r="K26" i="8"/>
  <c r="G26" i="8"/>
  <c r="W26" i="8"/>
  <c r="F38" i="8"/>
  <c r="S38" i="8"/>
  <c r="O38" i="8"/>
  <c r="C50" i="8"/>
  <c r="S50" i="8"/>
  <c r="W50" i="8"/>
  <c r="O50" i="8"/>
  <c r="G50" i="8"/>
  <c r="K50" i="8"/>
  <c r="F62" i="8"/>
  <c r="S62" i="8"/>
  <c r="K62" i="8"/>
  <c r="O62" i="8"/>
  <c r="F74" i="8"/>
  <c r="S74" i="8"/>
  <c r="G74" i="8"/>
  <c r="W74" i="8"/>
  <c r="K74" i="8"/>
  <c r="C86" i="8"/>
  <c r="S86" i="8"/>
  <c r="K86" i="8"/>
  <c r="W86" i="8"/>
  <c r="O86" i="8"/>
  <c r="G86" i="8"/>
  <c r="F98" i="8"/>
  <c r="S98" i="8"/>
  <c r="O98" i="8"/>
  <c r="G98" i="8"/>
  <c r="K98" i="8"/>
  <c r="W98" i="8"/>
  <c r="C110" i="8"/>
  <c r="S110" i="8"/>
  <c r="G110" i="8"/>
  <c r="K110" i="8"/>
  <c r="O110" i="8"/>
  <c r="Z122" i="8"/>
  <c r="S122" i="8"/>
  <c r="W122" i="8"/>
  <c r="K122" i="8"/>
  <c r="G122" i="8"/>
  <c r="O122" i="8"/>
  <c r="C134" i="8"/>
  <c r="S134" i="8"/>
  <c r="W134" i="8"/>
  <c r="O134" i="8"/>
  <c r="K134" i="8"/>
  <c r="X146" i="8"/>
  <c r="S146" i="8"/>
  <c r="K146" i="8"/>
  <c r="W146" i="8"/>
  <c r="G146" i="8"/>
  <c r="O146" i="8"/>
  <c r="X158" i="8"/>
  <c r="S158" i="8"/>
  <c r="K158" i="8"/>
  <c r="W158" i="8"/>
  <c r="C170" i="8"/>
  <c r="S170" i="8"/>
  <c r="O170" i="8"/>
  <c r="W170" i="8"/>
  <c r="G170" i="8"/>
  <c r="X182" i="8"/>
  <c r="S182" i="8"/>
  <c r="G182" i="8"/>
  <c r="K182" i="8"/>
  <c r="W182" i="8"/>
  <c r="C194" i="8"/>
  <c r="S194" i="8"/>
  <c r="W194" i="8"/>
  <c r="O194" i="8"/>
  <c r="Q7" i="10"/>
  <c r="O7" i="10"/>
  <c r="B8" i="9"/>
  <c r="B7" i="10"/>
  <c r="P7" i="10"/>
  <c r="R7" i="10"/>
  <c r="O19" i="10"/>
  <c r="R19" i="10"/>
  <c r="B20" i="9"/>
  <c r="Q19" i="10"/>
  <c r="B19" i="10"/>
  <c r="N19" i="10"/>
  <c r="B32" i="9"/>
  <c r="O31" i="10"/>
  <c r="P31" i="10"/>
  <c r="Q31" i="10"/>
  <c r="B31" i="10"/>
  <c r="R31" i="10"/>
  <c r="N31" i="10"/>
  <c r="O43" i="10"/>
  <c r="N43" i="10"/>
  <c r="B43" i="10"/>
  <c r="R43" i="10"/>
  <c r="Q43" i="10"/>
  <c r="B44" i="9"/>
  <c r="P43" i="10"/>
  <c r="O55" i="10"/>
  <c r="B56" i="9"/>
  <c r="Q55" i="10"/>
  <c r="R55" i="10"/>
  <c r="N55" i="10"/>
  <c r="O67" i="10"/>
  <c r="P67" i="10"/>
  <c r="N67" i="10"/>
  <c r="B67" i="10"/>
  <c r="B68" i="9"/>
  <c r="O79" i="10"/>
  <c r="R79" i="10"/>
  <c r="Q79" i="10"/>
  <c r="B79" i="10"/>
  <c r="N79" i="10"/>
  <c r="O91" i="10"/>
  <c r="R91" i="10"/>
  <c r="B92" i="9"/>
  <c r="Q91" i="10"/>
  <c r="B91" i="10"/>
  <c r="P91" i="10"/>
  <c r="N91" i="10"/>
  <c r="B104" i="9"/>
  <c r="O103" i="10"/>
  <c r="P103" i="10"/>
  <c r="R103" i="10"/>
  <c r="N103" i="10"/>
  <c r="Q103" i="10"/>
  <c r="O115" i="10"/>
  <c r="R115" i="10"/>
  <c r="N115" i="10"/>
  <c r="P115" i="10"/>
  <c r="B115" i="10"/>
  <c r="B116" i="9"/>
  <c r="O127" i="10"/>
  <c r="Q127" i="10"/>
  <c r="B128" i="9"/>
  <c r="B127" i="10"/>
  <c r="P127" i="10"/>
  <c r="B140" i="9"/>
  <c r="P139" i="10"/>
  <c r="O139" i="10"/>
  <c r="R139" i="10"/>
  <c r="N139" i="10"/>
  <c r="B139" i="10"/>
  <c r="Q139" i="10"/>
  <c r="R151" i="10"/>
  <c r="O151" i="10"/>
  <c r="P151" i="10"/>
  <c r="B151" i="10"/>
  <c r="R163" i="10"/>
  <c r="Q163" i="10"/>
  <c r="O163" i="10"/>
  <c r="B164" i="9"/>
  <c r="B163" i="10"/>
  <c r="P163" i="10"/>
  <c r="B176" i="9"/>
  <c r="O175" i="10"/>
  <c r="Q175" i="10"/>
  <c r="N175" i="10"/>
  <c r="O187" i="10"/>
  <c r="B188" i="9"/>
  <c r="N187" i="10"/>
  <c r="Q187" i="10"/>
  <c r="P187" i="10"/>
  <c r="O199" i="10"/>
  <c r="R199" i="10"/>
  <c r="B199" i="10"/>
  <c r="N199" i="10"/>
  <c r="P199" i="10"/>
  <c r="G178" i="8"/>
  <c r="G138" i="8"/>
  <c r="G107" i="8"/>
  <c r="G21" i="8"/>
  <c r="K166" i="8"/>
  <c r="K116" i="8"/>
  <c r="K10" i="8"/>
  <c r="O107" i="8"/>
  <c r="O57" i="8"/>
  <c r="S150" i="8"/>
  <c r="S46" i="8"/>
  <c r="W143" i="8"/>
  <c r="B186" i="10"/>
  <c r="B134" i="10"/>
  <c r="N163" i="10"/>
  <c r="N99" i="10"/>
  <c r="N42" i="10"/>
  <c r="O121" i="10"/>
  <c r="O52" i="10"/>
  <c r="P97" i="10"/>
  <c r="P5" i="10"/>
  <c r="Q119" i="10"/>
  <c r="R125" i="10"/>
  <c r="R24" i="10"/>
  <c r="B80" i="9"/>
  <c r="F3" i="8"/>
  <c r="S3" i="8"/>
  <c r="G3" i="8"/>
  <c r="W3" i="8"/>
  <c r="Y15" i="8"/>
  <c r="E15" i="10" s="1"/>
  <c r="H16" i="9" s="1"/>
  <c r="S15" i="8"/>
  <c r="G15" i="8"/>
  <c r="K15" i="8"/>
  <c r="W15" i="8"/>
  <c r="O15" i="8"/>
  <c r="Y27" i="8"/>
  <c r="D27" i="10" s="1"/>
  <c r="E28" i="9" s="1"/>
  <c r="S27" i="8"/>
  <c r="G27" i="8"/>
  <c r="K27" i="8"/>
  <c r="W27" i="8"/>
  <c r="Z39" i="8"/>
  <c r="S39" i="8"/>
  <c r="O39" i="8"/>
  <c r="K39" i="8"/>
  <c r="C51" i="8"/>
  <c r="S51" i="8"/>
  <c r="W51" i="8"/>
  <c r="O51" i="8"/>
  <c r="G51" i="8"/>
  <c r="K51" i="8"/>
  <c r="C63" i="8"/>
  <c r="S63" i="8"/>
  <c r="W63" i="8"/>
  <c r="O63" i="8"/>
  <c r="F75" i="8"/>
  <c r="S75" i="8"/>
  <c r="K75" i="8"/>
  <c r="W75" i="8"/>
  <c r="Y87" i="8"/>
  <c r="E87" i="10" s="1"/>
  <c r="H88" i="9" s="1"/>
  <c r="S87" i="8"/>
  <c r="G87" i="8"/>
  <c r="K87" i="8"/>
  <c r="W87" i="8"/>
  <c r="O87" i="8"/>
  <c r="C99" i="8"/>
  <c r="S99" i="8"/>
  <c r="G99" i="8"/>
  <c r="K99" i="8"/>
  <c r="W99" i="8"/>
  <c r="Z111" i="8"/>
  <c r="S111" i="8"/>
  <c r="O111" i="8"/>
  <c r="G111" i="8"/>
  <c r="K111" i="8"/>
  <c r="C123" i="8"/>
  <c r="S123" i="8"/>
  <c r="G123" i="8"/>
  <c r="W123" i="8"/>
  <c r="K123" i="8"/>
  <c r="O123" i="8"/>
  <c r="F135" i="8"/>
  <c r="S135" i="8"/>
  <c r="W135" i="8"/>
  <c r="G135" i="8"/>
  <c r="O135" i="8"/>
  <c r="Z147" i="8"/>
  <c r="S147" i="8"/>
  <c r="G147" i="8"/>
  <c r="K147" i="8"/>
  <c r="W147" i="8"/>
  <c r="O147" i="8"/>
  <c r="X159" i="8"/>
  <c r="S159" i="8"/>
  <c r="G159" i="8"/>
  <c r="K159" i="8"/>
  <c r="W159" i="8"/>
  <c r="Y171" i="8"/>
  <c r="D171" i="10" s="1"/>
  <c r="E172" i="9" s="1"/>
  <c r="S171" i="8"/>
  <c r="G171" i="8"/>
  <c r="W171" i="8"/>
  <c r="O171" i="8"/>
  <c r="K171" i="8"/>
  <c r="Y183" i="8"/>
  <c r="D183" i="10" s="1"/>
  <c r="E184" i="9" s="1"/>
  <c r="S183" i="8"/>
  <c r="O183" i="8"/>
  <c r="G183" i="8"/>
  <c r="K183" i="8"/>
  <c r="W183" i="8"/>
  <c r="F195" i="8"/>
  <c r="S195" i="8"/>
  <c r="G195" i="8"/>
  <c r="K195" i="8"/>
  <c r="O195" i="8"/>
  <c r="R8" i="10"/>
  <c r="Q8" i="10"/>
  <c r="O8" i="10"/>
  <c r="P8" i="10"/>
  <c r="B9" i="9"/>
  <c r="B8" i="10"/>
  <c r="R20" i="10"/>
  <c r="O20" i="10"/>
  <c r="B21" i="9"/>
  <c r="Q20" i="10"/>
  <c r="N20" i="10"/>
  <c r="R32" i="10"/>
  <c r="B33" i="9"/>
  <c r="O32" i="10"/>
  <c r="P32" i="10"/>
  <c r="B32" i="10"/>
  <c r="N32" i="10"/>
  <c r="R44" i="10"/>
  <c r="O44" i="10"/>
  <c r="N44" i="10"/>
  <c r="B44" i="10"/>
  <c r="Q44" i="10"/>
  <c r="B45" i="9"/>
  <c r="R56" i="10"/>
  <c r="O56" i="10"/>
  <c r="B57" i="9"/>
  <c r="Q56" i="10"/>
  <c r="B56" i="10"/>
  <c r="N56" i="10"/>
  <c r="R68" i="10"/>
  <c r="O68" i="10"/>
  <c r="P68" i="10"/>
  <c r="N68" i="10"/>
  <c r="B68" i="10"/>
  <c r="R80" i="10"/>
  <c r="O80" i="10"/>
  <c r="P80" i="10"/>
  <c r="Q80" i="10"/>
  <c r="B80" i="10"/>
  <c r="N80" i="10"/>
  <c r="R92" i="10"/>
  <c r="O92" i="10"/>
  <c r="B93" i="9"/>
  <c r="Q92" i="10"/>
  <c r="P92" i="10"/>
  <c r="B92" i="10"/>
  <c r="N92" i="10"/>
  <c r="R104" i="10"/>
  <c r="B105" i="9"/>
  <c r="O104" i="10"/>
  <c r="B104" i="10"/>
  <c r="N104" i="10"/>
  <c r="Q104" i="10"/>
  <c r="R116" i="10"/>
  <c r="O116" i="10"/>
  <c r="P116" i="10"/>
  <c r="N116" i="10"/>
  <c r="B116" i="10"/>
  <c r="B117" i="9"/>
  <c r="R128" i="10"/>
  <c r="O128" i="10"/>
  <c r="Q128" i="10"/>
  <c r="B129" i="9"/>
  <c r="B128" i="10"/>
  <c r="P128" i="10"/>
  <c r="R140" i="10"/>
  <c r="B141" i="9"/>
  <c r="P140" i="10"/>
  <c r="N140" i="10"/>
  <c r="B140" i="10"/>
  <c r="Q140" i="10"/>
  <c r="O140" i="10"/>
  <c r="R152" i="10"/>
  <c r="P152" i="10"/>
  <c r="N152" i="10"/>
  <c r="B152" i="10"/>
  <c r="R164" i="10"/>
  <c r="Q164" i="10"/>
  <c r="B165" i="9"/>
  <c r="O164" i="10"/>
  <c r="B164" i="10"/>
  <c r="P164" i="10"/>
  <c r="R176" i="10"/>
  <c r="B177" i="9"/>
  <c r="Q176" i="10"/>
  <c r="B176" i="10"/>
  <c r="N176" i="10"/>
  <c r="R188" i="10"/>
  <c r="P188" i="10"/>
  <c r="B189" i="9"/>
  <c r="N188" i="10"/>
  <c r="Q188" i="10"/>
  <c r="R200" i="10"/>
  <c r="O200" i="10"/>
  <c r="B200" i="10"/>
  <c r="N200" i="10"/>
  <c r="P200" i="10"/>
  <c r="G177" i="8"/>
  <c r="G95" i="8"/>
  <c r="G20" i="8"/>
  <c r="K165" i="8"/>
  <c r="K63" i="8"/>
  <c r="K9" i="8"/>
  <c r="O106" i="8"/>
  <c r="S149" i="8"/>
  <c r="S97" i="8"/>
  <c r="S45" i="8"/>
  <c r="W192" i="8"/>
  <c r="W140" i="8"/>
  <c r="B183" i="10"/>
  <c r="B131" i="10"/>
  <c r="B20" i="10"/>
  <c r="N162" i="10"/>
  <c r="N98" i="10"/>
  <c r="N41" i="10"/>
  <c r="O178" i="10"/>
  <c r="O120" i="10"/>
  <c r="O51" i="10"/>
  <c r="P176" i="10"/>
  <c r="P96" i="10"/>
  <c r="P4" i="10"/>
  <c r="Q116" i="10"/>
  <c r="Q18" i="10"/>
  <c r="R124" i="10"/>
  <c r="R23" i="10"/>
  <c r="B79" i="9"/>
  <c r="X4" i="8"/>
  <c r="G4" i="8"/>
  <c r="S4" i="8"/>
  <c r="C16" i="8"/>
  <c r="G16" i="8"/>
  <c r="W16" i="8"/>
  <c r="O16" i="8"/>
  <c r="C28" i="8"/>
  <c r="K28" i="8"/>
  <c r="G28" i="8"/>
  <c r="S28" i="8"/>
  <c r="C40" i="8"/>
  <c r="O40" i="8"/>
  <c r="K40" i="8"/>
  <c r="Y52" i="8"/>
  <c r="G52" i="10" s="1"/>
  <c r="N53" i="9" s="1"/>
  <c r="S52" i="8"/>
  <c r="W52" i="8"/>
  <c r="G52" i="8"/>
  <c r="K52" i="8"/>
  <c r="C64" i="8"/>
  <c r="W64" i="8"/>
  <c r="O64" i="8"/>
  <c r="G64" i="8"/>
  <c r="S64" i="8"/>
  <c r="C76" i="8"/>
  <c r="S76" i="8"/>
  <c r="K76" i="8"/>
  <c r="G76" i="8"/>
  <c r="W76" i="8"/>
  <c r="C88" i="8"/>
  <c r="G88" i="8"/>
  <c r="O88" i="8"/>
  <c r="S88" i="8"/>
  <c r="C100" i="8"/>
  <c r="K100" i="8"/>
  <c r="G100" i="8"/>
  <c r="W100" i="8"/>
  <c r="O100" i="8"/>
  <c r="Y112" i="8"/>
  <c r="D112" i="10" s="1"/>
  <c r="E113" i="9" s="1"/>
  <c r="O112" i="8"/>
  <c r="G112" i="8"/>
  <c r="S112" i="8"/>
  <c r="K112" i="8"/>
  <c r="Y124" i="8"/>
  <c r="F124" i="10" s="1"/>
  <c r="K125" i="9" s="1"/>
  <c r="S124" i="8"/>
  <c r="G124" i="8"/>
  <c r="W124" i="8"/>
  <c r="K124" i="8"/>
  <c r="F136" i="8"/>
  <c r="W136" i="8"/>
  <c r="G136" i="8"/>
  <c r="O136" i="8"/>
  <c r="S136" i="8"/>
  <c r="C148" i="8"/>
  <c r="G148" i="8"/>
  <c r="S148" i="8"/>
  <c r="K148" i="8"/>
  <c r="W148" i="8"/>
  <c r="C160" i="8"/>
  <c r="G160" i="8"/>
  <c r="S160" i="8"/>
  <c r="C172" i="8"/>
  <c r="K172" i="8"/>
  <c r="G172" i="8"/>
  <c r="W172" i="8"/>
  <c r="O172" i="8"/>
  <c r="C184" i="8"/>
  <c r="O184" i="8"/>
  <c r="G184" i="8"/>
  <c r="S184" i="8"/>
  <c r="K184" i="8"/>
  <c r="C196" i="8"/>
  <c r="S196" i="8"/>
  <c r="G196" i="8"/>
  <c r="K196" i="8"/>
  <c r="O196" i="8"/>
  <c r="Q2" i="10"/>
  <c r="P2" i="10"/>
  <c r="B3" i="9"/>
  <c r="B2" i="10"/>
  <c r="N2" i="10"/>
  <c r="R2" i="10"/>
  <c r="O2" i="10"/>
  <c r="R9" i="10"/>
  <c r="P9" i="10"/>
  <c r="B10" i="9"/>
  <c r="B9" i="10"/>
  <c r="O9" i="10"/>
  <c r="Q9" i="10"/>
  <c r="R21" i="10"/>
  <c r="Q21" i="10"/>
  <c r="B22" i="9"/>
  <c r="P21" i="10"/>
  <c r="O21" i="10"/>
  <c r="R33" i="10"/>
  <c r="Q33" i="10"/>
  <c r="B34" i="9"/>
  <c r="P33" i="10"/>
  <c r="B33" i="10"/>
  <c r="N33" i="10"/>
  <c r="O33" i="10"/>
  <c r="R45" i="10"/>
  <c r="B46" i="9"/>
  <c r="Q45" i="10"/>
  <c r="B45" i="10"/>
  <c r="R57" i="10"/>
  <c r="Q57" i="10"/>
  <c r="B58" i="9"/>
  <c r="N57" i="10"/>
  <c r="B57" i="10"/>
  <c r="R69" i="10"/>
  <c r="Q69" i="10"/>
  <c r="B70" i="9"/>
  <c r="O69" i="10"/>
  <c r="P69" i="10"/>
  <c r="N69" i="10"/>
  <c r="B69" i="10"/>
  <c r="R81" i="10"/>
  <c r="Q81" i="10"/>
  <c r="P81" i="10"/>
  <c r="B82" i="9"/>
  <c r="N81" i="10"/>
  <c r="R93" i="10"/>
  <c r="Q93" i="10"/>
  <c r="O93" i="10"/>
  <c r="B94" i="9"/>
  <c r="B93" i="10"/>
  <c r="N93" i="10"/>
  <c r="R105" i="10"/>
  <c r="Q105" i="10"/>
  <c r="B106" i="9"/>
  <c r="B105" i="10"/>
  <c r="N105" i="10"/>
  <c r="O105" i="10"/>
  <c r="R117" i="10"/>
  <c r="B118" i="9"/>
  <c r="Q117" i="10"/>
  <c r="P117" i="10"/>
  <c r="B117" i="10"/>
  <c r="N117" i="10"/>
  <c r="O117" i="10"/>
  <c r="R129" i="10"/>
  <c r="Q129" i="10"/>
  <c r="N129" i="10"/>
  <c r="O129" i="10"/>
  <c r="B130" i="9"/>
  <c r="B129" i="10"/>
  <c r="R141" i="10"/>
  <c r="Q141" i="10"/>
  <c r="B142" i="9"/>
  <c r="P141" i="10"/>
  <c r="N141" i="10"/>
  <c r="B141" i="10"/>
  <c r="O141" i="10"/>
  <c r="R153" i="10"/>
  <c r="Q153" i="10"/>
  <c r="P153" i="10"/>
  <c r="N153" i="10"/>
  <c r="R165" i="10"/>
  <c r="Q165" i="10"/>
  <c r="B166" i="9"/>
  <c r="O165" i="10"/>
  <c r="B165" i="10"/>
  <c r="P165" i="10"/>
  <c r="R177" i="10"/>
  <c r="Q177" i="10"/>
  <c r="B178" i="9"/>
  <c r="B177" i="10"/>
  <c r="N177" i="10"/>
  <c r="R189" i="10"/>
  <c r="B190" i="9"/>
  <c r="Q189" i="10"/>
  <c r="P189" i="10"/>
  <c r="N189" i="10"/>
  <c r="B189" i="10"/>
  <c r="G176" i="8"/>
  <c r="G134" i="8"/>
  <c r="G94" i="8"/>
  <c r="G61" i="8"/>
  <c r="G11" i="8"/>
  <c r="K160" i="8"/>
  <c r="K106" i="8"/>
  <c r="K54" i="8"/>
  <c r="K4" i="8"/>
  <c r="O99" i="8"/>
  <c r="O47" i="8"/>
  <c r="S192" i="8"/>
  <c r="S142" i="8"/>
  <c r="S90" i="8"/>
  <c r="S40" i="8"/>
  <c r="W133" i="8"/>
  <c r="W83" i="8"/>
  <c r="B126" i="10"/>
  <c r="B72" i="10"/>
  <c r="B15" i="10"/>
  <c r="N161" i="10"/>
  <c r="N97" i="10"/>
  <c r="N40" i="10"/>
  <c r="O177" i="10"/>
  <c r="O119" i="10"/>
  <c r="O45" i="10"/>
  <c r="P175" i="10"/>
  <c r="P93" i="10"/>
  <c r="Q200" i="10"/>
  <c r="Q115" i="10"/>
  <c r="Q17" i="10"/>
  <c r="R113" i="10"/>
  <c r="B201" i="9"/>
  <c r="B78" i="9"/>
  <c r="X5" i="8"/>
  <c r="G5" i="8"/>
  <c r="W5" i="8"/>
  <c r="S5" i="8"/>
  <c r="K5" i="8"/>
  <c r="Z17" i="8"/>
  <c r="G17" i="8"/>
  <c r="W17" i="8"/>
  <c r="O17" i="8"/>
  <c r="K17" i="8"/>
  <c r="F29" i="8"/>
  <c r="G29" i="8"/>
  <c r="K29" i="8"/>
  <c r="S29" i="8"/>
  <c r="Z41" i="8"/>
  <c r="G41" i="8"/>
  <c r="S41" i="8"/>
  <c r="K41" i="8"/>
  <c r="O41" i="8"/>
  <c r="X53" i="8"/>
  <c r="G53" i="8"/>
  <c r="O53" i="8"/>
  <c r="S53" i="8"/>
  <c r="W53" i="8"/>
  <c r="F65" i="8"/>
  <c r="G65" i="8"/>
  <c r="O65" i="8"/>
  <c r="Y77" i="8"/>
  <c r="F77" i="10" s="1"/>
  <c r="K78" i="9" s="1"/>
  <c r="G77" i="8"/>
  <c r="W77" i="8"/>
  <c r="S77" i="8"/>
  <c r="K77" i="8"/>
  <c r="Z89" i="8"/>
  <c r="O89" i="8"/>
  <c r="X101" i="11"/>
  <c r="K101" i="8"/>
  <c r="W101" i="8"/>
  <c r="O101" i="8"/>
  <c r="G101" i="8"/>
  <c r="F113" i="8"/>
  <c r="G113" i="8"/>
  <c r="S113" i="8"/>
  <c r="O113" i="8"/>
  <c r="Z125" i="8"/>
  <c r="O125" i="8"/>
  <c r="S125" i="8"/>
  <c r="K125" i="8"/>
  <c r="W125" i="8"/>
  <c r="G125" i="8"/>
  <c r="X137" i="11"/>
  <c r="W137" i="8"/>
  <c r="O137" i="8"/>
  <c r="S137" i="8"/>
  <c r="Y149" i="8"/>
  <c r="F149" i="10" s="1"/>
  <c r="K150" i="9" s="1"/>
  <c r="W149" i="8"/>
  <c r="K149" i="8"/>
  <c r="G149" i="8"/>
  <c r="Y161" i="8"/>
  <c r="F161" i="10" s="1"/>
  <c r="K162" i="9" s="1"/>
  <c r="S161" i="8"/>
  <c r="K161" i="8"/>
  <c r="Y173" i="8"/>
  <c r="F173" i="10" s="1"/>
  <c r="K174" i="9" s="1"/>
  <c r="K173" i="8"/>
  <c r="W173" i="8"/>
  <c r="O173" i="8"/>
  <c r="G173" i="8"/>
  <c r="Y185" i="8"/>
  <c r="F185" i="10" s="1"/>
  <c r="K186" i="9" s="1"/>
  <c r="G185" i="8"/>
  <c r="S185" i="8"/>
  <c r="X197" i="8"/>
  <c r="O197" i="8"/>
  <c r="S197" i="8"/>
  <c r="K197" i="8"/>
  <c r="R10" i="10"/>
  <c r="B11" i="9"/>
  <c r="P10" i="10"/>
  <c r="B10" i="10"/>
  <c r="O10" i="10"/>
  <c r="Q10" i="10"/>
  <c r="Q22" i="10"/>
  <c r="P22" i="10"/>
  <c r="B23" i="9"/>
  <c r="O22" i="10"/>
  <c r="R22" i="10"/>
  <c r="N22" i="10"/>
  <c r="R34" i="10"/>
  <c r="Q34" i="10"/>
  <c r="B35" i="9"/>
  <c r="P34" i="10"/>
  <c r="N34" i="10"/>
  <c r="B34" i="10"/>
  <c r="O34" i="10"/>
  <c r="B47" i="9"/>
  <c r="Q46" i="10"/>
  <c r="R46" i="10"/>
  <c r="P46" i="10"/>
  <c r="B46" i="10"/>
  <c r="O46" i="10"/>
  <c r="Q58" i="10"/>
  <c r="B59" i="9"/>
  <c r="R58" i="10"/>
  <c r="N58" i="10"/>
  <c r="P58" i="10"/>
  <c r="B58" i="10"/>
  <c r="Q70" i="10"/>
  <c r="B71" i="9"/>
  <c r="O70" i="10"/>
  <c r="R70" i="10"/>
  <c r="P70" i="10"/>
  <c r="N70" i="10"/>
  <c r="B70" i="10"/>
  <c r="Q82" i="10"/>
  <c r="R82" i="10"/>
  <c r="P82" i="10"/>
  <c r="B83" i="9"/>
  <c r="N82" i="10"/>
  <c r="Q94" i="10"/>
  <c r="P94" i="10"/>
  <c r="O94" i="10"/>
  <c r="B95" i="9"/>
  <c r="B94" i="10"/>
  <c r="R94" i="10"/>
  <c r="R106" i="10"/>
  <c r="Q106" i="10"/>
  <c r="B107" i="9"/>
  <c r="O106" i="10"/>
  <c r="N106" i="10"/>
  <c r="P106" i="10"/>
  <c r="B119" i="9"/>
  <c r="Q118" i="10"/>
  <c r="R118" i="10"/>
  <c r="P118" i="10"/>
  <c r="B118" i="10"/>
  <c r="N118" i="10"/>
  <c r="Q130" i="10"/>
  <c r="N130" i="10"/>
  <c r="R130" i="10"/>
  <c r="O130" i="10"/>
  <c r="B131" i="9"/>
  <c r="B130" i="10"/>
  <c r="Q142" i="10"/>
  <c r="B143" i="9"/>
  <c r="R142" i="10"/>
  <c r="O142" i="10"/>
  <c r="P142" i="10"/>
  <c r="N142" i="10"/>
  <c r="B142" i="10"/>
  <c r="Q154" i="10"/>
  <c r="P154" i="10"/>
  <c r="N154" i="10"/>
  <c r="B155" i="9"/>
  <c r="R154" i="10"/>
  <c r="Q166" i="10"/>
  <c r="P166" i="10"/>
  <c r="B167" i="9"/>
  <c r="R166" i="10"/>
  <c r="O166" i="10"/>
  <c r="B166" i="10"/>
  <c r="N166" i="10"/>
  <c r="R178" i="10"/>
  <c r="Q178" i="10"/>
  <c r="B179" i="9"/>
  <c r="N178" i="10"/>
  <c r="B191" i="9"/>
  <c r="Q190" i="10"/>
  <c r="B190" i="10"/>
  <c r="N190" i="10"/>
  <c r="R190" i="10"/>
  <c r="G175" i="8"/>
  <c r="G133" i="8"/>
  <c r="G93" i="8"/>
  <c r="G47" i="8"/>
  <c r="G10" i="8"/>
  <c r="K155" i="8"/>
  <c r="K105" i="8"/>
  <c r="K53" i="8"/>
  <c r="K3" i="8"/>
  <c r="O148" i="8"/>
  <c r="O96" i="8"/>
  <c r="O46" i="8"/>
  <c r="S191" i="8"/>
  <c r="S141" i="8"/>
  <c r="S89" i="8"/>
  <c r="S35" i="8"/>
  <c r="W184" i="8"/>
  <c r="W132" i="8"/>
  <c r="W80" i="8"/>
  <c r="W28" i="8"/>
  <c r="B175" i="10"/>
  <c r="B123" i="10"/>
  <c r="B71" i="10"/>
  <c r="B14" i="10"/>
  <c r="N151" i="10"/>
  <c r="N94" i="10"/>
  <c r="N39" i="10"/>
  <c r="O176" i="10"/>
  <c r="O118" i="10"/>
  <c r="O38" i="10"/>
  <c r="P174" i="10"/>
  <c r="P79" i="10"/>
  <c r="Q199" i="10"/>
  <c r="Q114" i="10"/>
  <c r="Q16" i="10"/>
  <c r="R112" i="10"/>
  <c r="B200" i="9"/>
  <c r="B69" i="9"/>
  <c r="Z175" i="8"/>
  <c r="Z127" i="8"/>
  <c r="Z79" i="8"/>
  <c r="Z31" i="8"/>
  <c r="Z173" i="8"/>
  <c r="Z77" i="8"/>
  <c r="Z29" i="8"/>
  <c r="Z164" i="8"/>
  <c r="Z163" i="8"/>
  <c r="Z115" i="8"/>
  <c r="Z67" i="8"/>
  <c r="Z19" i="8"/>
  <c r="Z161" i="8"/>
  <c r="Z113" i="8"/>
  <c r="Z65" i="8"/>
  <c r="Z200" i="8"/>
  <c r="Z104" i="8"/>
  <c r="Z8" i="8"/>
  <c r="Z199" i="8"/>
  <c r="Z151" i="8"/>
  <c r="Z103" i="8"/>
  <c r="Z55" i="8"/>
  <c r="Z7" i="8"/>
  <c r="Z197" i="8"/>
  <c r="Z149" i="8"/>
  <c r="Z101" i="8"/>
  <c r="Z53" i="8"/>
  <c r="Z5" i="8"/>
  <c r="Z188" i="8"/>
  <c r="Z92" i="8"/>
  <c r="Z44" i="8"/>
  <c r="Z187" i="8"/>
  <c r="Z139" i="8"/>
  <c r="Z91" i="8"/>
  <c r="Z43" i="8"/>
  <c r="Z185" i="8"/>
  <c r="Z137" i="8"/>
  <c r="Z176" i="8"/>
  <c r="Z128" i="8"/>
  <c r="Z80" i="8"/>
  <c r="Z32" i="8"/>
  <c r="Z45" i="8"/>
  <c r="Z196" i="8"/>
  <c r="Z184" i="8"/>
  <c r="Z172" i="8"/>
  <c r="Z160" i="8"/>
  <c r="Z148" i="8"/>
  <c r="Z136" i="8"/>
  <c r="Z124" i="8"/>
  <c r="Z112" i="8"/>
  <c r="Z100" i="8"/>
  <c r="Z88" i="8"/>
  <c r="Z76" i="8"/>
  <c r="Z64" i="8"/>
  <c r="Z52" i="8"/>
  <c r="Z40" i="8"/>
  <c r="Z28" i="8"/>
  <c r="Z16" i="8"/>
  <c r="Z4" i="8"/>
  <c r="Z189" i="8"/>
  <c r="Z165" i="8"/>
  <c r="Z153" i="8"/>
  <c r="Z129" i="8"/>
  <c r="Z105" i="8"/>
  <c r="Z93" i="8"/>
  <c r="Z81" i="8"/>
  <c r="Z186" i="8"/>
  <c r="Z150" i="8"/>
  <c r="Z102" i="8"/>
  <c r="Z30" i="8"/>
  <c r="Z195" i="8"/>
  <c r="Z183" i="8"/>
  <c r="Z171" i="8"/>
  <c r="Z159" i="8"/>
  <c r="Z135" i="8"/>
  <c r="Z123" i="8"/>
  <c r="Z99" i="8"/>
  <c r="Z87" i="8"/>
  <c r="Z75" i="8"/>
  <c r="Z63" i="8"/>
  <c r="Z51" i="8"/>
  <c r="Z27" i="8"/>
  <c r="Z15" i="8"/>
  <c r="Z3" i="8"/>
  <c r="Z177" i="8"/>
  <c r="Z141" i="8"/>
  <c r="Z117" i="8"/>
  <c r="Z69" i="8"/>
  <c r="Z174" i="8"/>
  <c r="Z138" i="8"/>
  <c r="Z114" i="8"/>
  <c r="Z90" i="8"/>
  <c r="Z66" i="8"/>
  <c r="Z194" i="8"/>
  <c r="Z182" i="8"/>
  <c r="Z170" i="8"/>
  <c r="Z158" i="8"/>
  <c r="Z146" i="8"/>
  <c r="Z134" i="8"/>
  <c r="Z110" i="8"/>
  <c r="Z98" i="8"/>
  <c r="Z86" i="8"/>
  <c r="Z74" i="8"/>
  <c r="Z62" i="8"/>
  <c r="Z50" i="8"/>
  <c r="Z38" i="8"/>
  <c r="Z14" i="8"/>
  <c r="Z2" i="8"/>
  <c r="Z6" i="8"/>
  <c r="Z193" i="8"/>
  <c r="Z169" i="8"/>
  <c r="Z145" i="8"/>
  <c r="Z133" i="8"/>
  <c r="Z121" i="8"/>
  <c r="Z109" i="8"/>
  <c r="Z97" i="8"/>
  <c r="Z85" i="8"/>
  <c r="Z73" i="8"/>
  <c r="Z61" i="8"/>
  <c r="Z49" i="8"/>
  <c r="Z37" i="8"/>
  <c r="Z25" i="8"/>
  <c r="Z13" i="8"/>
  <c r="Z192" i="8"/>
  <c r="Z168" i="8"/>
  <c r="Z156" i="8"/>
  <c r="Z144" i="8"/>
  <c r="Z132" i="8"/>
  <c r="Z120" i="8"/>
  <c r="Z108" i="8"/>
  <c r="Z96" i="8"/>
  <c r="Z84" i="8"/>
  <c r="Z72" i="8"/>
  <c r="Z48" i="8"/>
  <c r="Z36" i="8"/>
  <c r="Z24" i="8"/>
  <c r="Z12" i="8"/>
  <c r="Z33" i="8"/>
  <c r="Z191" i="8"/>
  <c r="Z167" i="8"/>
  <c r="Z155" i="8"/>
  <c r="Z131" i="8"/>
  <c r="Z119" i="8"/>
  <c r="Z83" i="8"/>
  <c r="Z59" i="8"/>
  <c r="Z47" i="8"/>
  <c r="Z35" i="8"/>
  <c r="Z23" i="8"/>
  <c r="Z11" i="8"/>
  <c r="Z190" i="8"/>
  <c r="Z178" i="8"/>
  <c r="Z166" i="8"/>
  <c r="Z154" i="8"/>
  <c r="Z142" i="8"/>
  <c r="Z130" i="8"/>
  <c r="Z118" i="8"/>
  <c r="Z106" i="8"/>
  <c r="Z94" i="8"/>
  <c r="Z82" i="8"/>
  <c r="Z70" i="8"/>
  <c r="Z46" i="8"/>
  <c r="Z34" i="8"/>
  <c r="Z22" i="8"/>
  <c r="C135" i="8"/>
  <c r="C137" i="8"/>
  <c r="C191" i="12"/>
  <c r="C97" i="12"/>
  <c r="C96" i="12"/>
  <c r="C95" i="12"/>
  <c r="C101" i="8"/>
  <c r="C73" i="12"/>
  <c r="C168" i="12"/>
  <c r="C72" i="12"/>
  <c r="C136" i="8"/>
  <c r="C167" i="12"/>
  <c r="C71" i="12"/>
  <c r="C65" i="8"/>
  <c r="C49" i="12"/>
  <c r="C144" i="12"/>
  <c r="C48" i="12"/>
  <c r="C143" i="12"/>
  <c r="C47" i="12"/>
  <c r="C173" i="8"/>
  <c r="C29" i="8"/>
  <c r="C120" i="12"/>
  <c r="C24" i="12"/>
  <c r="C171" i="8"/>
  <c r="C27" i="8"/>
  <c r="C119" i="12"/>
  <c r="C23" i="12"/>
  <c r="C169" i="8"/>
  <c r="C133" i="8"/>
  <c r="C61" i="8"/>
  <c r="C142" i="12"/>
  <c r="C118" i="12"/>
  <c r="C94" i="12"/>
  <c r="C46" i="12"/>
  <c r="C22" i="12"/>
  <c r="C197" i="8"/>
  <c r="C161" i="8"/>
  <c r="C125" i="8"/>
  <c r="C89" i="8"/>
  <c r="C53" i="8"/>
  <c r="C17" i="8"/>
  <c r="C189" i="12"/>
  <c r="C141" i="12"/>
  <c r="C117" i="12"/>
  <c r="C93" i="12"/>
  <c r="C45" i="12"/>
  <c r="C21" i="12"/>
  <c r="C124" i="8"/>
  <c r="C52" i="8"/>
  <c r="C188" i="12"/>
  <c r="C164" i="12"/>
  <c r="C116" i="12"/>
  <c r="C92" i="12"/>
  <c r="C44" i="12"/>
  <c r="C20" i="12"/>
  <c r="C195" i="8"/>
  <c r="C159" i="8"/>
  <c r="C87" i="8"/>
  <c r="C15" i="8"/>
  <c r="C193" i="8"/>
  <c r="C157" i="8"/>
  <c r="C121" i="8"/>
  <c r="C180" i="12"/>
  <c r="C156" i="12"/>
  <c r="C108" i="12"/>
  <c r="C36" i="12"/>
  <c r="C12" i="12"/>
  <c r="C185" i="8"/>
  <c r="C149" i="8"/>
  <c r="C113" i="8"/>
  <c r="C77" i="8"/>
  <c r="C41" i="8"/>
  <c r="C5" i="8"/>
  <c r="C179" i="12"/>
  <c r="C107" i="12"/>
  <c r="C11" i="12"/>
  <c r="C112" i="8"/>
  <c r="C4" i="8"/>
  <c r="C178" i="12"/>
  <c r="C154" i="12"/>
  <c r="C82" i="12"/>
  <c r="C183" i="8"/>
  <c r="C147" i="8"/>
  <c r="C111" i="8"/>
  <c r="C75" i="8"/>
  <c r="C39" i="8"/>
  <c r="C3" i="8"/>
  <c r="C181" i="8"/>
  <c r="C109" i="8"/>
  <c r="C37" i="8"/>
  <c r="C200" i="12"/>
  <c r="C176" i="12"/>
  <c r="C152" i="12"/>
  <c r="C128" i="12"/>
  <c r="C80" i="12"/>
  <c r="C32" i="12"/>
  <c r="C8" i="12"/>
  <c r="C198" i="8"/>
  <c r="C162" i="8"/>
  <c r="C138" i="8"/>
  <c r="C42" i="8"/>
  <c r="C18" i="8"/>
  <c r="C182" i="8"/>
  <c r="C158" i="8"/>
  <c r="C146" i="8"/>
  <c r="C122" i="8"/>
  <c r="C98" i="8"/>
  <c r="C74" i="8"/>
  <c r="C62" i="8"/>
  <c r="C38" i="8"/>
  <c r="C26" i="8"/>
  <c r="C180" i="8"/>
  <c r="C168" i="8"/>
  <c r="C156" i="8"/>
  <c r="C132" i="8"/>
  <c r="C96" i="8"/>
  <c r="C84" i="8"/>
  <c r="C72" i="8"/>
  <c r="C60" i="8"/>
  <c r="C36" i="8"/>
  <c r="C24" i="8"/>
  <c r="C115" i="12"/>
  <c r="C186" i="8"/>
  <c r="C174" i="8"/>
  <c r="C150" i="8"/>
  <c r="C126" i="8"/>
  <c r="C102" i="8"/>
  <c r="C78" i="8"/>
  <c r="C54" i="8"/>
  <c r="C30" i="8"/>
  <c r="C6" i="8"/>
  <c r="C191" i="8"/>
  <c r="C179" i="8"/>
  <c r="C143" i="8"/>
  <c r="C131" i="8"/>
  <c r="C119" i="8"/>
  <c r="C107" i="8"/>
  <c r="C95" i="8"/>
  <c r="C71" i="8"/>
  <c r="C47" i="8"/>
  <c r="C35" i="8"/>
  <c r="C23" i="8"/>
  <c r="C186" i="12"/>
  <c r="C174" i="12"/>
  <c r="C162" i="12"/>
  <c r="C138" i="12"/>
  <c r="C102" i="12"/>
  <c r="C78" i="12"/>
  <c r="C54" i="12"/>
  <c r="C30" i="12"/>
  <c r="C18" i="12"/>
  <c r="C6" i="12"/>
  <c r="C190" i="8"/>
  <c r="C178" i="8"/>
  <c r="C154" i="8"/>
  <c r="C118" i="8"/>
  <c r="C106" i="8"/>
  <c r="C94" i="8"/>
  <c r="C82" i="8"/>
  <c r="C58" i="8"/>
  <c r="C46" i="8"/>
  <c r="C34" i="8"/>
  <c r="C22" i="8"/>
  <c r="C10" i="8"/>
  <c r="C185" i="12"/>
  <c r="C161" i="12"/>
  <c r="C65" i="12"/>
  <c r="C5" i="12"/>
  <c r="C177" i="8"/>
  <c r="C165" i="8"/>
  <c r="C141" i="8"/>
  <c r="C129" i="8"/>
  <c r="C105" i="8"/>
  <c r="C93" i="8"/>
  <c r="C81" i="8"/>
  <c r="C69" i="8"/>
  <c r="C57" i="8"/>
  <c r="C45" i="8"/>
  <c r="C33" i="8"/>
  <c r="C21" i="8"/>
  <c r="C9" i="8"/>
  <c r="C196" i="12"/>
  <c r="C184" i="12"/>
  <c r="C136" i="12"/>
  <c r="C112" i="12"/>
  <c r="C16" i="12"/>
  <c r="C4" i="12"/>
  <c r="C200" i="8"/>
  <c r="C188" i="8"/>
  <c r="C176" i="8"/>
  <c r="C164" i="8"/>
  <c r="C152" i="8"/>
  <c r="C140" i="8"/>
  <c r="C128" i="8"/>
  <c r="C116" i="8"/>
  <c r="C104" i="8"/>
  <c r="C92" i="8"/>
  <c r="C80" i="8"/>
  <c r="C68" i="8"/>
  <c r="C56" i="8"/>
  <c r="C44" i="8"/>
  <c r="C32" i="8"/>
  <c r="C20" i="8"/>
  <c r="C8" i="8"/>
  <c r="C195" i="12"/>
  <c r="C123" i="12"/>
  <c r="C63" i="12"/>
  <c r="C51" i="12"/>
  <c r="C3" i="12"/>
  <c r="C199" i="8"/>
  <c r="C187" i="8"/>
  <c r="C175" i="8"/>
  <c r="C163" i="8"/>
  <c r="C151" i="8"/>
  <c r="C139" i="8"/>
  <c r="C127" i="8"/>
  <c r="C115" i="8"/>
  <c r="C103" i="8"/>
  <c r="C91" i="8"/>
  <c r="C79" i="8"/>
  <c r="C67" i="8"/>
  <c r="C55" i="8"/>
  <c r="C43" i="8"/>
  <c r="C31" i="8"/>
  <c r="C19" i="8"/>
  <c r="C7" i="8"/>
  <c r="Y53" i="8"/>
  <c r="G53" i="10" s="1"/>
  <c r="N54" i="9" s="1"/>
  <c r="F92" i="8"/>
  <c r="F17" i="8"/>
  <c r="X173" i="11"/>
  <c r="X92" i="8"/>
  <c r="F65" i="12"/>
  <c r="X20" i="8"/>
  <c r="X29" i="11"/>
  <c r="Y113" i="8"/>
  <c r="E113" i="10" s="1"/>
  <c r="H114" i="9" s="1"/>
  <c r="F149" i="8"/>
  <c r="F5" i="8"/>
  <c r="X143" i="8"/>
  <c r="X80" i="8"/>
  <c r="X161" i="11"/>
  <c r="X20" i="11"/>
  <c r="Y181" i="8"/>
  <c r="D181" i="10" s="1"/>
  <c r="E182" i="9" s="1"/>
  <c r="F151" i="8"/>
  <c r="Y164" i="8"/>
  <c r="E164" i="10" s="1"/>
  <c r="H165" i="9" s="1"/>
  <c r="Y29" i="8"/>
  <c r="F29" i="10" s="1"/>
  <c r="K30" i="9" s="1"/>
  <c r="F139" i="8"/>
  <c r="F80" i="8"/>
  <c r="X139" i="8"/>
  <c r="X79" i="8"/>
  <c r="F180" i="12"/>
  <c r="F29" i="12"/>
  <c r="Y163" i="8"/>
  <c r="D163" i="10" s="1"/>
  <c r="E164" i="9" s="1"/>
  <c r="Y109" i="8"/>
  <c r="E109" i="10" s="1"/>
  <c r="H110" i="9" s="1"/>
  <c r="Y19" i="8"/>
  <c r="D19" i="10" s="1"/>
  <c r="E20" i="9" s="1"/>
  <c r="F137" i="8"/>
  <c r="F79" i="8"/>
  <c r="X187" i="8"/>
  <c r="X137" i="8"/>
  <c r="X77" i="8"/>
  <c r="F176" i="12"/>
  <c r="F6" i="12"/>
  <c r="Y152" i="8"/>
  <c r="F152" i="10" s="1"/>
  <c r="K153" i="9" s="1"/>
  <c r="F77" i="8"/>
  <c r="X129" i="8"/>
  <c r="X67" i="8"/>
  <c r="X129" i="11"/>
  <c r="Y151" i="8"/>
  <c r="D151" i="10" s="1"/>
  <c r="E152" i="9" s="1"/>
  <c r="Y9" i="8"/>
  <c r="G9" i="10" s="1"/>
  <c r="N10" i="9" s="1"/>
  <c r="X57" i="8"/>
  <c r="X113" i="11"/>
  <c r="F162" i="12"/>
  <c r="Y91" i="8"/>
  <c r="D91" i="10" s="1"/>
  <c r="E92" i="9" s="1"/>
  <c r="Y8" i="8"/>
  <c r="D8" i="10" s="1"/>
  <c r="E9" i="9" s="1"/>
  <c r="F133" i="8"/>
  <c r="F55" i="8"/>
  <c r="X179" i="8"/>
  <c r="X125" i="8"/>
  <c r="X56" i="8"/>
  <c r="X91" i="11"/>
  <c r="F193" i="8"/>
  <c r="X116" i="8"/>
  <c r="X80" i="11"/>
  <c r="Y140" i="8"/>
  <c r="G140" i="10" s="1"/>
  <c r="N141" i="9" s="1"/>
  <c r="F188" i="8"/>
  <c r="F103" i="8"/>
  <c r="F44" i="8"/>
  <c r="X176" i="8"/>
  <c r="X65" i="11"/>
  <c r="Y190" i="8"/>
  <c r="D190" i="10" s="1"/>
  <c r="E191" i="9" s="1"/>
  <c r="Y67" i="8"/>
  <c r="G67" i="10" s="1"/>
  <c r="N68" i="9" s="1"/>
  <c r="F101" i="8"/>
  <c r="X35" i="11"/>
  <c r="F108" i="12"/>
  <c r="Y187" i="8"/>
  <c r="E187" i="10" s="1"/>
  <c r="H188" i="9" s="1"/>
  <c r="Y127" i="8"/>
  <c r="G127" i="10" s="1"/>
  <c r="N128" i="9" s="1"/>
  <c r="Y65" i="8"/>
  <c r="E65" i="10" s="1"/>
  <c r="H66" i="9" s="1"/>
  <c r="F176" i="8"/>
  <c r="X164" i="8"/>
  <c r="X101" i="8"/>
  <c r="X31" i="8"/>
  <c r="X33" i="11"/>
  <c r="F80" i="12"/>
  <c r="Y125" i="8"/>
  <c r="E125" i="10" s="1"/>
  <c r="H126" i="9" s="1"/>
  <c r="F175" i="8"/>
  <c r="F94" i="8"/>
  <c r="F20" i="8"/>
  <c r="X163" i="8"/>
  <c r="X94" i="8"/>
  <c r="X29" i="8"/>
  <c r="X32" i="11"/>
  <c r="F78" i="12"/>
  <c r="F144" i="8"/>
  <c r="X144" i="11"/>
  <c r="W11" i="10"/>
  <c r="K121" i="12"/>
  <c r="F121" i="12"/>
  <c r="X110" i="8"/>
  <c r="Y110" i="8"/>
  <c r="F110" i="10" s="1"/>
  <c r="K111" i="9" s="1"/>
  <c r="X110" i="11"/>
  <c r="T121" i="10"/>
  <c r="L59" i="12"/>
  <c r="F59" i="12"/>
  <c r="V167" i="10"/>
  <c r="D169" i="12"/>
  <c r="F169" i="12"/>
  <c r="E37" i="12"/>
  <c r="F37" i="12"/>
  <c r="X134" i="11"/>
  <c r="Y134" i="8"/>
  <c r="D134" i="10" s="1"/>
  <c r="E135" i="9" s="1"/>
  <c r="X134" i="8"/>
  <c r="F134" i="8"/>
  <c r="X51" i="8"/>
  <c r="X51" i="11"/>
  <c r="F51" i="8"/>
  <c r="Y51" i="8"/>
  <c r="D51" i="10" s="1"/>
  <c r="E52" i="9" s="1"/>
  <c r="K190" i="12"/>
  <c r="F190" i="12"/>
  <c r="E130" i="12"/>
  <c r="F130" i="12"/>
  <c r="D70" i="12"/>
  <c r="F70" i="12"/>
  <c r="Y4" i="8"/>
  <c r="D4" i="10" s="1"/>
  <c r="E5" i="9" s="1"/>
  <c r="X4" i="11"/>
  <c r="X16" i="11"/>
  <c r="Y16" i="8"/>
  <c r="E16" i="10" s="1"/>
  <c r="H17" i="9" s="1"/>
  <c r="X16" i="8"/>
  <c r="X28" i="8"/>
  <c r="X28" i="11"/>
  <c r="Y28" i="8"/>
  <c r="F28" i="10" s="1"/>
  <c r="K29" i="9" s="1"/>
  <c r="F28" i="8"/>
  <c r="X40" i="11"/>
  <c r="X40" i="8"/>
  <c r="Y40" i="8"/>
  <c r="F40" i="10" s="1"/>
  <c r="K41" i="9" s="1"/>
  <c r="X52" i="8"/>
  <c r="X52" i="11"/>
  <c r="X64" i="8"/>
  <c r="F64" i="8"/>
  <c r="Y64" i="8"/>
  <c r="D64" i="10" s="1"/>
  <c r="E65" i="9" s="1"/>
  <c r="X76" i="11"/>
  <c r="X76" i="8"/>
  <c r="F76" i="8"/>
  <c r="X88" i="11"/>
  <c r="X88" i="8"/>
  <c r="Y88" i="8"/>
  <c r="F88" i="10" s="1"/>
  <c r="K89" i="9" s="1"/>
  <c r="F88" i="8"/>
  <c r="X100" i="11"/>
  <c r="X100" i="8"/>
  <c r="Y100" i="8"/>
  <c r="F100" i="10" s="1"/>
  <c r="K101" i="9" s="1"/>
  <c r="F100" i="8"/>
  <c r="X112" i="8"/>
  <c r="X124" i="8"/>
  <c r="X124" i="11"/>
  <c r="F124" i="8"/>
  <c r="X136" i="11"/>
  <c r="X136" i="8"/>
  <c r="Y136" i="8"/>
  <c r="X148" i="11"/>
  <c r="X148" i="8"/>
  <c r="F148" i="8"/>
  <c r="Y148" i="8"/>
  <c r="G148" i="10" s="1"/>
  <c r="N149" i="9" s="1"/>
  <c r="X160" i="8"/>
  <c r="Y160" i="8"/>
  <c r="G160" i="10" s="1"/>
  <c r="N161" i="9" s="1"/>
  <c r="X172" i="8"/>
  <c r="Y172" i="8"/>
  <c r="E172" i="10" s="1"/>
  <c r="H173" i="9" s="1"/>
  <c r="F172" i="8"/>
  <c r="X184" i="11"/>
  <c r="X184" i="8"/>
  <c r="F184" i="8"/>
  <c r="Y184" i="8"/>
  <c r="D184" i="10" s="1"/>
  <c r="E185" i="9" s="1"/>
  <c r="X196" i="11"/>
  <c r="X196" i="8"/>
  <c r="Y196" i="8"/>
  <c r="F196" i="10" s="1"/>
  <c r="K197" i="9" s="1"/>
  <c r="W51" i="10"/>
  <c r="W87" i="10"/>
  <c r="S123" i="10"/>
  <c r="A211" i="11"/>
  <c r="E211" i="11" s="1"/>
  <c r="A223" i="11"/>
  <c r="E223" i="11" s="1"/>
  <c r="W183" i="10"/>
  <c r="G183" i="10"/>
  <c r="N184" i="9" s="1"/>
  <c r="T195" i="10"/>
  <c r="D177" i="12"/>
  <c r="F177" i="12"/>
  <c r="L165" i="12"/>
  <c r="F165" i="12"/>
  <c r="F153" i="12"/>
  <c r="K129" i="12"/>
  <c r="F129" i="12"/>
  <c r="F105" i="12"/>
  <c r="E81" i="12"/>
  <c r="F81" i="12"/>
  <c r="D69" i="12"/>
  <c r="F69" i="12"/>
  <c r="L57" i="12"/>
  <c r="F57" i="12"/>
  <c r="E33" i="12"/>
  <c r="F33" i="12"/>
  <c r="D9" i="12"/>
  <c r="F9" i="12"/>
  <c r="Y111" i="8"/>
  <c r="G111" i="10" s="1"/>
  <c r="N112" i="9" s="1"/>
  <c r="Y76" i="8"/>
  <c r="G76" i="10" s="1"/>
  <c r="N77" i="9" s="1"/>
  <c r="F196" i="8"/>
  <c r="F168" i="8"/>
  <c r="F52" i="8"/>
  <c r="F16" i="8"/>
  <c r="F124" i="12"/>
  <c r="F4" i="12"/>
  <c r="X120" i="11"/>
  <c r="X120" i="8"/>
  <c r="Y120" i="8"/>
  <c r="E120" i="10" s="1"/>
  <c r="H121" i="9" s="1"/>
  <c r="W119" i="10"/>
  <c r="X37" i="11"/>
  <c r="X37" i="8"/>
  <c r="F37" i="8"/>
  <c r="X2" i="8"/>
  <c r="Y2" i="8"/>
  <c r="E2" i="10" s="1"/>
  <c r="H3" i="9" s="1"/>
  <c r="X2" i="11"/>
  <c r="X194" i="11"/>
  <c r="Y194" i="8"/>
  <c r="F194" i="10" s="1"/>
  <c r="K195" i="9" s="1"/>
  <c r="F18" i="8"/>
  <c r="X18" i="11"/>
  <c r="X18" i="8"/>
  <c r="F119" i="8"/>
  <c r="F40" i="8"/>
  <c r="F195" i="12"/>
  <c r="X12" i="11"/>
  <c r="X12" i="8"/>
  <c r="F12" i="8"/>
  <c r="X48" i="8"/>
  <c r="X48" i="11"/>
  <c r="F48" i="8"/>
  <c r="X84" i="8"/>
  <c r="F84" i="8"/>
  <c r="X132" i="11"/>
  <c r="Y132" i="8"/>
  <c r="E132" i="10" s="1"/>
  <c r="H133" i="9" s="1"/>
  <c r="X132" i="8"/>
  <c r="X180" i="11"/>
  <c r="X180" i="8"/>
  <c r="F180" i="8"/>
  <c r="Y180" i="8"/>
  <c r="E180" i="10" s="1"/>
  <c r="H181" i="9" s="1"/>
  <c r="V3" i="10"/>
  <c r="A207" i="11"/>
  <c r="H207" i="11" s="1"/>
  <c r="W191" i="10"/>
  <c r="D193" i="12"/>
  <c r="F193" i="12"/>
  <c r="D157" i="12"/>
  <c r="F157" i="12"/>
  <c r="K133" i="12"/>
  <c r="F133" i="12"/>
  <c r="D109" i="12"/>
  <c r="F109" i="12"/>
  <c r="E85" i="12"/>
  <c r="F85" i="12"/>
  <c r="X36" i="11"/>
  <c r="X49" i="8"/>
  <c r="X49" i="11"/>
  <c r="F49" i="8"/>
  <c r="Y12" i="8"/>
  <c r="F12" i="10" s="1"/>
  <c r="K13" i="9" s="1"/>
  <c r="X144" i="8"/>
  <c r="X14" i="11"/>
  <c r="X14" i="8"/>
  <c r="Y14" i="8"/>
  <c r="E14" i="10" s="1"/>
  <c r="H15" i="9" s="1"/>
  <c r="F14" i="8"/>
  <c r="X50" i="11"/>
  <c r="X50" i="8"/>
  <c r="Y50" i="8"/>
  <c r="F50" i="10" s="1"/>
  <c r="K51" i="9" s="1"/>
  <c r="F50" i="8"/>
  <c r="X86" i="11"/>
  <c r="X86" i="8"/>
  <c r="Y86" i="8"/>
  <c r="D86" i="10" s="1"/>
  <c r="E87" i="9" s="1"/>
  <c r="F86" i="8"/>
  <c r="Y146" i="8"/>
  <c r="D146" i="10" s="1"/>
  <c r="E147" i="9" s="1"/>
  <c r="F146" i="8"/>
  <c r="X146" i="11"/>
  <c r="T85" i="10"/>
  <c r="L131" i="12"/>
  <c r="F131" i="12"/>
  <c r="Y84" i="8"/>
  <c r="D84" i="10" s="1"/>
  <c r="E85" i="9" s="1"/>
  <c r="Y49" i="8"/>
  <c r="G49" i="10" s="1"/>
  <c r="N50" i="9" s="1"/>
  <c r="Y3" i="8"/>
  <c r="E3" i="10" s="1"/>
  <c r="H4" i="9" s="1"/>
  <c r="X3" i="11"/>
  <c r="X135" i="11"/>
  <c r="X135" i="8"/>
  <c r="A174" i="11"/>
  <c r="E174" i="11" s="1"/>
  <c r="V134" i="10"/>
  <c r="W146" i="10"/>
  <c r="Y48" i="8"/>
  <c r="D48" i="10" s="1"/>
  <c r="E49" i="9" s="1"/>
  <c r="X3" i="8"/>
  <c r="F160" i="8"/>
  <c r="X112" i="11"/>
  <c r="F6" i="8"/>
  <c r="X6" i="11"/>
  <c r="Y6" i="8"/>
  <c r="G6" i="10" s="1"/>
  <c r="N7" i="9" s="1"/>
  <c r="F30" i="8"/>
  <c r="Y30" i="8"/>
  <c r="E30" i="10" s="1"/>
  <c r="H31" i="9" s="1"/>
  <c r="X30" i="11"/>
  <c r="F42" i="8"/>
  <c r="X42" i="11"/>
  <c r="Y42" i="8"/>
  <c r="F42" i="10" s="1"/>
  <c r="K43" i="9" s="1"/>
  <c r="X42" i="8"/>
  <c r="X54" i="11"/>
  <c r="F54" i="8"/>
  <c r="X54" i="8"/>
  <c r="X66" i="11"/>
  <c r="F66" i="8"/>
  <c r="X66" i="8"/>
  <c r="F78" i="8"/>
  <c r="Y78" i="8"/>
  <c r="F78" i="10" s="1"/>
  <c r="K79" i="9" s="1"/>
  <c r="X78" i="11"/>
  <c r="F90" i="8"/>
  <c r="X90" i="11"/>
  <c r="X90" i="8"/>
  <c r="Y90" i="8"/>
  <c r="F90" i="10" s="1"/>
  <c r="K91" i="9" s="1"/>
  <c r="X102" i="11"/>
  <c r="F102" i="8"/>
  <c r="Y102" i="8"/>
  <c r="E102" i="10" s="1"/>
  <c r="H103" i="9" s="1"/>
  <c r="F114" i="8"/>
  <c r="Y114" i="8"/>
  <c r="E114" i="10" s="1"/>
  <c r="H115" i="9" s="1"/>
  <c r="X114" i="8"/>
  <c r="X114" i="11"/>
  <c r="F126" i="8"/>
  <c r="X126" i="11"/>
  <c r="X126" i="8"/>
  <c r="Y126" i="8"/>
  <c r="D126" i="10" s="1"/>
  <c r="E127" i="9" s="1"/>
  <c r="F138" i="8"/>
  <c r="X138" i="8"/>
  <c r="Y138" i="8"/>
  <c r="D138" i="10" s="1"/>
  <c r="E139" i="9" s="1"/>
  <c r="F150" i="8"/>
  <c r="X150" i="11"/>
  <c r="X150" i="8"/>
  <c r="F162" i="8"/>
  <c r="X162" i="11"/>
  <c r="Y162" i="8"/>
  <c r="E162" i="10" s="1"/>
  <c r="H163" i="9" s="1"/>
  <c r="F186" i="8"/>
  <c r="Y186" i="8"/>
  <c r="F186" i="10" s="1"/>
  <c r="K187" i="9" s="1"/>
  <c r="X186" i="11"/>
  <c r="F198" i="8"/>
  <c r="X198" i="11"/>
  <c r="X198" i="8"/>
  <c r="Y198" i="8"/>
  <c r="F198" i="10" s="1"/>
  <c r="K199" i="9" s="1"/>
  <c r="F194" i="8"/>
  <c r="F159" i="8"/>
  <c r="F120" i="8"/>
  <c r="F4" i="8"/>
  <c r="F196" i="12"/>
  <c r="Y135" i="8"/>
  <c r="D135" i="10" s="1"/>
  <c r="E136" i="9" s="1"/>
  <c r="Y66" i="8"/>
  <c r="D66" i="10" s="1"/>
  <c r="E67" i="9" s="1"/>
  <c r="F2" i="8"/>
  <c r="X162" i="8"/>
  <c r="X78" i="8"/>
  <c r="K25" i="12"/>
  <c r="F25" i="12"/>
  <c r="X15" i="8"/>
  <c r="X15" i="11"/>
  <c r="F15" i="8"/>
  <c r="X99" i="8"/>
  <c r="F99" i="8"/>
  <c r="X99" i="11"/>
  <c r="Y99" i="8"/>
  <c r="E99" i="10" s="1"/>
  <c r="H100" i="9" s="1"/>
  <c r="X171" i="11"/>
  <c r="F171" i="8"/>
  <c r="X171" i="8"/>
  <c r="S158" i="10"/>
  <c r="D10" i="12"/>
  <c r="F10" i="12"/>
  <c r="F9" i="8"/>
  <c r="X9" i="11"/>
  <c r="X9" i="8"/>
  <c r="X21" i="11"/>
  <c r="F21" i="8"/>
  <c r="Y21" i="8"/>
  <c r="G21" i="10" s="1"/>
  <c r="N22" i="9" s="1"/>
  <c r="F33" i="8"/>
  <c r="X33" i="8"/>
  <c r="F45" i="8"/>
  <c r="X45" i="11"/>
  <c r="Y45" i="8"/>
  <c r="F45" i="10" s="1"/>
  <c r="K46" i="9" s="1"/>
  <c r="X57" i="11"/>
  <c r="F57" i="8"/>
  <c r="Y57" i="8"/>
  <c r="F57" i="10" s="1"/>
  <c r="K58" i="9" s="1"/>
  <c r="X69" i="11"/>
  <c r="F69" i="8"/>
  <c r="F81" i="8"/>
  <c r="X81" i="8"/>
  <c r="Y81" i="8"/>
  <c r="F81" i="10" s="1"/>
  <c r="K82" i="9" s="1"/>
  <c r="F93" i="8"/>
  <c r="X93" i="11"/>
  <c r="X105" i="11"/>
  <c r="F105" i="8"/>
  <c r="X105" i="8"/>
  <c r="X117" i="11"/>
  <c r="F117" i="8"/>
  <c r="Y117" i="8"/>
  <c r="E117" i="10" s="1"/>
  <c r="H118" i="9" s="1"/>
  <c r="X141" i="11"/>
  <c r="F141" i="8"/>
  <c r="X141" i="8"/>
  <c r="F153" i="8"/>
  <c r="X153" i="11"/>
  <c r="Y153" i="8"/>
  <c r="G153" i="10" s="1"/>
  <c r="N154" i="9" s="1"/>
  <c r="X153" i="8"/>
  <c r="X165" i="11"/>
  <c r="F165" i="8"/>
  <c r="Y165" i="8"/>
  <c r="D165" i="10" s="1"/>
  <c r="E166" i="9" s="1"/>
  <c r="F177" i="8"/>
  <c r="X177" i="11"/>
  <c r="Y177" i="8"/>
  <c r="G177" i="10" s="1"/>
  <c r="N178" i="9" s="1"/>
  <c r="F189" i="8"/>
  <c r="Y189" i="8"/>
  <c r="G189" i="10" s="1"/>
  <c r="N190" i="9" s="1"/>
  <c r="X189" i="11"/>
  <c r="X189" i="8"/>
  <c r="V8" i="10"/>
  <c r="S56" i="10"/>
  <c r="T116" i="10"/>
  <c r="U164" i="10"/>
  <c r="T176" i="10"/>
  <c r="F172" i="12"/>
  <c r="K160" i="12"/>
  <c r="F160" i="12"/>
  <c r="L148" i="12"/>
  <c r="F148" i="12"/>
  <c r="D100" i="12"/>
  <c r="F100" i="12"/>
  <c r="D88" i="12"/>
  <c r="F88" i="12"/>
  <c r="F76" i="12"/>
  <c r="K64" i="12"/>
  <c r="F64" i="12"/>
  <c r="D52" i="12"/>
  <c r="F52" i="12"/>
  <c r="L40" i="12"/>
  <c r="F40" i="12"/>
  <c r="F28" i="12"/>
  <c r="Y94" i="8"/>
  <c r="D94" i="10" s="1"/>
  <c r="E95" i="9" s="1"/>
  <c r="F112" i="8"/>
  <c r="F36" i="8"/>
  <c r="X117" i="8"/>
  <c r="X172" i="11"/>
  <c r="F179" i="12"/>
  <c r="F71" i="12"/>
  <c r="X24" i="11"/>
  <c r="Y24" i="8"/>
  <c r="E24" i="10" s="1"/>
  <c r="H25" i="9" s="1"/>
  <c r="X72" i="11"/>
  <c r="F72" i="8"/>
  <c r="X72" i="8"/>
  <c r="X108" i="8"/>
  <c r="X108" i="11"/>
  <c r="F108" i="8"/>
  <c r="Y108" i="8"/>
  <c r="E108" i="10" s="1"/>
  <c r="H109" i="9" s="1"/>
  <c r="X168" i="11"/>
  <c r="X168" i="8"/>
  <c r="X192" i="11"/>
  <c r="X192" i="8"/>
  <c r="F192" i="8"/>
  <c r="E13" i="12"/>
  <c r="F13" i="12"/>
  <c r="X25" i="8"/>
  <c r="X25" i="11"/>
  <c r="F25" i="8"/>
  <c r="Y25" i="8"/>
  <c r="D25" i="10" s="1"/>
  <c r="E26" i="9" s="1"/>
  <c r="Y170" i="8"/>
  <c r="G170" i="10" s="1"/>
  <c r="N171" i="9" s="1"/>
  <c r="X170" i="8"/>
  <c r="X170" i="11"/>
  <c r="U37" i="10"/>
  <c r="F155" i="12"/>
  <c r="X39" i="11"/>
  <c r="X39" i="8"/>
  <c r="F39" i="8"/>
  <c r="Y39" i="8"/>
  <c r="D39" i="10" s="1"/>
  <c r="E40" i="9" s="1"/>
  <c r="X183" i="11"/>
  <c r="F183" i="8"/>
  <c r="X183" i="8"/>
  <c r="F166" i="12"/>
  <c r="L58" i="12"/>
  <c r="F58" i="12"/>
  <c r="E34" i="12"/>
  <c r="F34" i="12"/>
  <c r="X10" i="11"/>
  <c r="X10" i="8"/>
  <c r="F10" i="8"/>
  <c r="Y10" i="8"/>
  <c r="G10" i="10" s="1"/>
  <c r="N11" i="9" s="1"/>
  <c r="X22" i="11"/>
  <c r="Y22" i="8"/>
  <c r="G22" i="10" s="1"/>
  <c r="N23" i="9" s="1"/>
  <c r="X22" i="8"/>
  <c r="X34" i="11"/>
  <c r="X34" i="8"/>
  <c r="F34" i="8"/>
  <c r="X46" i="11"/>
  <c r="Y46" i="8"/>
  <c r="G46" i="10" s="1"/>
  <c r="N47" i="9" s="1"/>
  <c r="X46" i="8"/>
  <c r="X58" i="11"/>
  <c r="Y58" i="8"/>
  <c r="D58" i="10" s="1"/>
  <c r="E59" i="9" s="1"/>
  <c r="F58" i="8"/>
  <c r="X58" i="8"/>
  <c r="X70" i="11"/>
  <c r="Y70" i="8"/>
  <c r="E70" i="10" s="1"/>
  <c r="H71" i="9" s="1"/>
  <c r="X70" i="8"/>
  <c r="F70" i="8"/>
  <c r="X82" i="11"/>
  <c r="X82" i="8"/>
  <c r="Y82" i="8"/>
  <c r="E82" i="10" s="1"/>
  <c r="H83" i="9" s="1"/>
  <c r="X106" i="11"/>
  <c r="X106" i="8"/>
  <c r="F106" i="8"/>
  <c r="X118" i="11"/>
  <c r="Y118" i="8"/>
  <c r="G118" i="10" s="1"/>
  <c r="N119" i="9" s="1"/>
  <c r="X118" i="8"/>
  <c r="X130" i="11"/>
  <c r="Y130" i="8"/>
  <c r="E130" i="10" s="1"/>
  <c r="H131" i="9" s="1"/>
  <c r="F130" i="8"/>
  <c r="X130" i="8"/>
  <c r="X142" i="11"/>
  <c r="Y142" i="8"/>
  <c r="F142" i="10" s="1"/>
  <c r="K143" i="9" s="1"/>
  <c r="F142" i="8"/>
  <c r="X142" i="8"/>
  <c r="X154" i="11"/>
  <c r="X154" i="8"/>
  <c r="Y154" i="8"/>
  <c r="F154" i="10" s="1"/>
  <c r="K155" i="9" s="1"/>
  <c r="X166" i="11"/>
  <c r="X166" i="8"/>
  <c r="F166" i="8"/>
  <c r="X178" i="11"/>
  <c r="Y178" i="8"/>
  <c r="F178" i="10" s="1"/>
  <c r="K179" i="9" s="1"/>
  <c r="X178" i="8"/>
  <c r="X190" i="11"/>
  <c r="X190" i="8"/>
  <c r="S9" i="10"/>
  <c r="T33" i="10"/>
  <c r="T81" i="10"/>
  <c r="A205" i="11"/>
  <c r="H205" i="11" s="1"/>
  <c r="S165" i="10"/>
  <c r="V177" i="10"/>
  <c r="L183" i="12"/>
  <c r="F183" i="12"/>
  <c r="F171" i="12"/>
  <c r="K159" i="12"/>
  <c r="F159" i="12"/>
  <c r="L147" i="12"/>
  <c r="F147" i="12"/>
  <c r="D135" i="12"/>
  <c r="F135" i="12"/>
  <c r="L111" i="12"/>
  <c r="F111" i="12"/>
  <c r="K99" i="12"/>
  <c r="F99" i="12"/>
  <c r="D87" i="12"/>
  <c r="F87" i="12"/>
  <c r="F75" i="12"/>
  <c r="L39" i="12"/>
  <c r="F39" i="12"/>
  <c r="F27" i="12"/>
  <c r="F15" i="12"/>
  <c r="Y166" i="8"/>
  <c r="G166" i="10" s="1"/>
  <c r="N167" i="9" s="1"/>
  <c r="Y129" i="8"/>
  <c r="E129" i="10" s="1"/>
  <c r="H130" i="9" s="1"/>
  <c r="Y93" i="8"/>
  <c r="F93" i="10" s="1"/>
  <c r="K94" i="9" s="1"/>
  <c r="F110" i="8"/>
  <c r="X194" i="8"/>
  <c r="X69" i="8"/>
  <c r="X21" i="8"/>
  <c r="Y60" i="8"/>
  <c r="D60" i="10" s="1"/>
  <c r="E61" i="9" s="1"/>
  <c r="X60" i="11"/>
  <c r="X60" i="8"/>
  <c r="X96" i="11"/>
  <c r="Y96" i="8"/>
  <c r="D96" i="10" s="1"/>
  <c r="E97" i="9" s="1"/>
  <c r="X156" i="11"/>
  <c r="Y156" i="8"/>
  <c r="G156" i="10" s="1"/>
  <c r="N157" i="9" s="1"/>
  <c r="X156" i="8"/>
  <c r="W131" i="10"/>
  <c r="D181" i="12"/>
  <c r="F181" i="12"/>
  <c r="K145" i="12"/>
  <c r="F145" i="12"/>
  <c r="E61" i="12"/>
  <c r="F61" i="12"/>
  <c r="X13" i="8"/>
  <c r="Y13" i="8"/>
  <c r="D13" i="10" s="1"/>
  <c r="E14" i="9" s="1"/>
  <c r="F13" i="8"/>
  <c r="X13" i="11"/>
  <c r="X61" i="8"/>
  <c r="Y61" i="8"/>
  <c r="D61" i="10" s="1"/>
  <c r="E62" i="9" s="1"/>
  <c r="X61" i="11"/>
  <c r="Y192" i="8"/>
  <c r="D192" i="10" s="1"/>
  <c r="E193" i="9" s="1"/>
  <c r="X26" i="8"/>
  <c r="X26" i="11"/>
  <c r="Y26" i="8"/>
  <c r="E26" i="10" s="1"/>
  <c r="H27" i="9" s="1"/>
  <c r="F26" i="8"/>
  <c r="X38" i="11"/>
  <c r="X38" i="8"/>
  <c r="Y38" i="8"/>
  <c r="E38" i="10" s="1"/>
  <c r="H39" i="9" s="1"/>
  <c r="X62" i="8"/>
  <c r="Y62" i="8"/>
  <c r="E62" i="10" s="1"/>
  <c r="H63" i="9" s="1"/>
  <c r="X62" i="11"/>
  <c r="X74" i="8"/>
  <c r="Y74" i="8"/>
  <c r="D74" i="10" s="1"/>
  <c r="E75" i="9" s="1"/>
  <c r="X74" i="11"/>
  <c r="X98" i="8"/>
  <c r="Y98" i="8"/>
  <c r="G98" i="10" s="1"/>
  <c r="N99" i="9" s="1"/>
  <c r="X98" i="11"/>
  <c r="X122" i="8"/>
  <c r="Y122" i="8"/>
  <c r="D122" i="10" s="1"/>
  <c r="E123" i="9" s="1"/>
  <c r="X122" i="11"/>
  <c r="F122" i="8"/>
  <c r="X158" i="11"/>
  <c r="Y158" i="8"/>
  <c r="G158" i="10" s="1"/>
  <c r="N159" i="9" s="1"/>
  <c r="F158" i="8"/>
  <c r="X182" i="11"/>
  <c r="Y182" i="8"/>
  <c r="G182" i="10" s="1"/>
  <c r="N183" i="9" s="1"/>
  <c r="F182" i="8"/>
  <c r="V97" i="10"/>
  <c r="K83" i="12"/>
  <c r="F83" i="12"/>
  <c r="E35" i="12"/>
  <c r="F35" i="12"/>
  <c r="F60" i="8"/>
  <c r="X96" i="8"/>
  <c r="X27" i="11"/>
  <c r="X27" i="8"/>
  <c r="F27" i="8"/>
  <c r="X63" i="11"/>
  <c r="X63" i="8"/>
  <c r="Y63" i="8"/>
  <c r="E63" i="10" s="1"/>
  <c r="H64" i="9" s="1"/>
  <c r="X75" i="8"/>
  <c r="X75" i="11"/>
  <c r="Y75" i="8"/>
  <c r="G75" i="10" s="1"/>
  <c r="N76" i="9" s="1"/>
  <c r="X87" i="11"/>
  <c r="X87" i="8"/>
  <c r="F87" i="8"/>
  <c r="X111" i="8"/>
  <c r="F111" i="8"/>
  <c r="X111" i="11"/>
  <c r="X123" i="8"/>
  <c r="F123" i="8"/>
  <c r="Y123" i="8"/>
  <c r="D123" i="10" s="1"/>
  <c r="E124" i="9" s="1"/>
  <c r="X147" i="11"/>
  <c r="Y147" i="8"/>
  <c r="F147" i="10" s="1"/>
  <c r="K148" i="9" s="1"/>
  <c r="F147" i="8"/>
  <c r="Y159" i="8"/>
  <c r="E159" i="10" s="1"/>
  <c r="H160" i="9" s="1"/>
  <c r="X159" i="11"/>
  <c r="X195" i="11"/>
  <c r="X195" i="8"/>
  <c r="Y195" i="8"/>
  <c r="E195" i="10" s="1"/>
  <c r="H196" i="9" s="1"/>
  <c r="V14" i="10"/>
  <c r="S74" i="10"/>
  <c r="F106" i="12"/>
  <c r="F170" i="8"/>
  <c r="X123" i="11"/>
  <c r="Y144" i="8"/>
  <c r="D144" i="10" s="1"/>
  <c r="E145" i="9" s="1"/>
  <c r="Y36" i="8"/>
  <c r="D36" i="10" s="1"/>
  <c r="E37" i="9" s="1"/>
  <c r="F174" i="8"/>
  <c r="Y174" i="8"/>
  <c r="D174" i="10" s="1"/>
  <c r="E175" i="9" s="1"/>
  <c r="X174" i="8"/>
  <c r="X11" i="11"/>
  <c r="X11" i="8"/>
  <c r="Y11" i="8"/>
  <c r="G11" i="10" s="1"/>
  <c r="N12" i="9" s="1"/>
  <c r="F11" i="8"/>
  <c r="X23" i="8"/>
  <c r="Y23" i="8"/>
  <c r="E23" i="10" s="1"/>
  <c r="H24" i="9" s="1"/>
  <c r="X23" i="11"/>
  <c r="Y35" i="8"/>
  <c r="F35" i="10" s="1"/>
  <c r="K36" i="9" s="1"/>
  <c r="X35" i="8"/>
  <c r="Y47" i="8"/>
  <c r="F47" i="10" s="1"/>
  <c r="K48" i="9" s="1"/>
  <c r="X47" i="11"/>
  <c r="F47" i="8"/>
  <c r="Y59" i="8"/>
  <c r="F59" i="10" s="1"/>
  <c r="K60" i="9" s="1"/>
  <c r="X59" i="11"/>
  <c r="X59" i="8"/>
  <c r="F59" i="8"/>
  <c r="Y71" i="8"/>
  <c r="G71" i="10" s="1"/>
  <c r="N72" i="9" s="1"/>
  <c r="X71" i="11"/>
  <c r="F71" i="8"/>
  <c r="X71" i="8"/>
  <c r="Y83" i="8"/>
  <c r="F83" i="10" s="1"/>
  <c r="K84" i="9" s="1"/>
  <c r="F83" i="8"/>
  <c r="X83" i="11"/>
  <c r="X83" i="8"/>
  <c r="Y95" i="8"/>
  <c r="E95" i="10" s="1"/>
  <c r="H96" i="9" s="1"/>
  <c r="X95" i="11"/>
  <c r="X95" i="8"/>
  <c r="F95" i="8"/>
  <c r="Y107" i="8"/>
  <c r="E107" i="10" s="1"/>
  <c r="H108" i="9" s="1"/>
  <c r="X107" i="11"/>
  <c r="X107" i="8"/>
  <c r="F107" i="8"/>
  <c r="X119" i="11"/>
  <c r="Y119" i="8"/>
  <c r="F119" i="10" s="1"/>
  <c r="K120" i="9" s="1"/>
  <c r="Y131" i="8"/>
  <c r="D131" i="10" s="1"/>
  <c r="E132" i="9" s="1"/>
  <c r="X131" i="8"/>
  <c r="F131" i="8"/>
  <c r="Y143" i="8"/>
  <c r="D143" i="10" s="1"/>
  <c r="E144" i="9" s="1"/>
  <c r="F143" i="8"/>
  <c r="X143" i="11"/>
  <c r="X155" i="11"/>
  <c r="Y155" i="8"/>
  <c r="F155" i="10" s="1"/>
  <c r="K156" i="9" s="1"/>
  <c r="F155" i="8"/>
  <c r="X155" i="8"/>
  <c r="Y167" i="8"/>
  <c r="E167" i="10" s="1"/>
  <c r="H168" i="9" s="1"/>
  <c r="X167" i="11"/>
  <c r="X167" i="8"/>
  <c r="F167" i="8"/>
  <c r="X179" i="11"/>
  <c r="Y179" i="8"/>
  <c r="D179" i="10" s="1"/>
  <c r="E180" i="9" s="1"/>
  <c r="Y191" i="8"/>
  <c r="F191" i="10" s="1"/>
  <c r="K192" i="9" s="1"/>
  <c r="X191" i="11"/>
  <c r="X191" i="8"/>
  <c r="T22" i="10"/>
  <c r="A146" i="11"/>
  <c r="H146" i="11" s="1"/>
  <c r="T106" i="10"/>
  <c r="E106" i="10"/>
  <c r="H107" i="9" s="1"/>
  <c r="U118" i="10"/>
  <c r="T154" i="10"/>
  <c r="A218" i="11"/>
  <c r="D218" i="11" s="1"/>
  <c r="D194" i="12"/>
  <c r="F194" i="12"/>
  <c r="K182" i="12"/>
  <c r="F182" i="12"/>
  <c r="L170" i="12"/>
  <c r="F170" i="12"/>
  <c r="E158" i="12"/>
  <c r="F158" i="12"/>
  <c r="L146" i="12"/>
  <c r="F146" i="12"/>
  <c r="K134" i="12"/>
  <c r="F134" i="12"/>
  <c r="L122" i="12"/>
  <c r="F122" i="12"/>
  <c r="D110" i="12"/>
  <c r="F110" i="12"/>
  <c r="K98" i="12"/>
  <c r="F98" i="12"/>
  <c r="L86" i="12"/>
  <c r="F86" i="12"/>
  <c r="L74" i="12"/>
  <c r="F74" i="12"/>
  <c r="D62" i="12"/>
  <c r="F62" i="12"/>
  <c r="L50" i="12"/>
  <c r="F50" i="12"/>
  <c r="D38" i="12"/>
  <c r="F38" i="12"/>
  <c r="L26" i="12"/>
  <c r="F26" i="12"/>
  <c r="L14" i="12"/>
  <c r="F14" i="12"/>
  <c r="K2" i="12"/>
  <c r="F2" i="12"/>
  <c r="Y54" i="8"/>
  <c r="D54" i="10" s="1"/>
  <c r="E55" i="9" s="1"/>
  <c r="Y18" i="8"/>
  <c r="G18" i="10" s="1"/>
  <c r="N19" i="9" s="1"/>
  <c r="F179" i="8"/>
  <c r="F63" i="8"/>
  <c r="F24" i="8"/>
  <c r="X147" i="8"/>
  <c r="X160" i="11"/>
  <c r="X64" i="11"/>
  <c r="X73" i="8"/>
  <c r="X73" i="11"/>
  <c r="Y73" i="8"/>
  <c r="D73" i="10" s="1"/>
  <c r="E74" i="9" s="1"/>
  <c r="X85" i="11"/>
  <c r="X85" i="8"/>
  <c r="Y85" i="8"/>
  <c r="G85" i="10" s="1"/>
  <c r="N86" i="9" s="1"/>
  <c r="F85" i="8"/>
  <c r="X97" i="8"/>
  <c r="F97" i="8"/>
  <c r="X97" i="11"/>
  <c r="X121" i="8"/>
  <c r="X121" i="11"/>
  <c r="X133" i="11"/>
  <c r="X133" i="8"/>
  <c r="X145" i="11"/>
  <c r="X145" i="8"/>
  <c r="Y145" i="8"/>
  <c r="F145" i="10" s="1"/>
  <c r="K146" i="9" s="1"/>
  <c r="X157" i="8"/>
  <c r="Y157" i="8"/>
  <c r="E157" i="10" s="1"/>
  <c r="H158" i="9" s="1"/>
  <c r="F157" i="8"/>
  <c r="X157" i="11"/>
  <c r="X169" i="8"/>
  <c r="X169" i="11"/>
  <c r="F169" i="8"/>
  <c r="X181" i="11"/>
  <c r="X181" i="8"/>
  <c r="T36" i="10"/>
  <c r="S72" i="10"/>
  <c r="S84" i="10"/>
  <c r="V144" i="10"/>
  <c r="U192" i="10"/>
  <c r="F192" i="12"/>
  <c r="E132" i="12"/>
  <c r="F132" i="12"/>
  <c r="D84" i="12"/>
  <c r="F84" i="12"/>
  <c r="L60" i="12"/>
  <c r="F60" i="12"/>
  <c r="Y68" i="8"/>
  <c r="D68" i="10" s="1"/>
  <c r="E69" i="9" s="1"/>
  <c r="Y32" i="8"/>
  <c r="G32" i="10" s="1"/>
  <c r="N33" i="9" s="1"/>
  <c r="F173" i="8"/>
  <c r="F152" i="8"/>
  <c r="F116" i="8"/>
  <c r="F19" i="8"/>
  <c r="X161" i="8"/>
  <c r="F109" i="8"/>
  <c r="F73" i="8"/>
  <c r="X43" i="8"/>
  <c r="X5" i="11"/>
  <c r="X17" i="11"/>
  <c r="X17" i="8"/>
  <c r="Y17" i="8"/>
  <c r="G17" i="10" s="1"/>
  <c r="N18" i="9" s="1"/>
  <c r="X41" i="11"/>
  <c r="F41" i="8"/>
  <c r="X53" i="11"/>
  <c r="F53" i="8"/>
  <c r="X77" i="11"/>
  <c r="X89" i="11"/>
  <c r="Y89" i="8"/>
  <c r="E89" i="10" s="1"/>
  <c r="H90" i="9" s="1"/>
  <c r="F125" i="8"/>
  <c r="X125" i="11"/>
  <c r="X149" i="11"/>
  <c r="X185" i="11"/>
  <c r="F185" i="8"/>
  <c r="X185" i="8"/>
  <c r="X197" i="11"/>
  <c r="F197" i="8"/>
  <c r="A68" i="11"/>
  <c r="G68" i="11" s="1"/>
  <c r="V40" i="10"/>
  <c r="V64" i="10"/>
  <c r="A164" i="11"/>
  <c r="F164" i="11" s="1"/>
  <c r="S124" i="10"/>
  <c r="D124" i="10"/>
  <c r="E125" i="9" s="1"/>
  <c r="U136" i="10"/>
  <c r="W148" i="10"/>
  <c r="T160" i="10"/>
  <c r="A224" i="11"/>
  <c r="F224" i="11" s="1"/>
  <c r="U196" i="10"/>
  <c r="K140" i="12"/>
  <c r="F140" i="12"/>
  <c r="D104" i="12"/>
  <c r="F104" i="12"/>
  <c r="D68" i="12"/>
  <c r="F68" i="12"/>
  <c r="F56" i="12"/>
  <c r="Y197" i="8"/>
  <c r="D197" i="10" s="1"/>
  <c r="E198" i="9" s="1"/>
  <c r="Y121" i="8"/>
  <c r="E121" i="10" s="1"/>
  <c r="H122" i="9" s="1"/>
  <c r="Y101" i="8"/>
  <c r="E101" i="10" s="1"/>
  <c r="H102" i="9" s="1"/>
  <c r="F89" i="8"/>
  <c r="F32" i="8"/>
  <c r="X89" i="8"/>
  <c r="X65" i="8"/>
  <c r="X193" i="11"/>
  <c r="X109" i="11"/>
  <c r="F161" i="12"/>
  <c r="F102" i="12"/>
  <c r="T17" i="10"/>
  <c r="U77" i="10"/>
  <c r="T89" i="10"/>
  <c r="U101" i="10"/>
  <c r="A165" i="11"/>
  <c r="E165" i="11" s="1"/>
  <c r="D199" i="12"/>
  <c r="F199" i="12"/>
  <c r="D187" i="12"/>
  <c r="F187" i="12"/>
  <c r="K175" i="12"/>
  <c r="F175" i="12"/>
  <c r="F163" i="12"/>
  <c r="D151" i="12"/>
  <c r="F151" i="12"/>
  <c r="F139" i="12"/>
  <c r="F127" i="12"/>
  <c r="D103" i="12"/>
  <c r="F103" i="12"/>
  <c r="K91" i="12"/>
  <c r="F91" i="12"/>
  <c r="K79" i="12"/>
  <c r="F79" i="12"/>
  <c r="F67" i="12"/>
  <c r="D55" i="12"/>
  <c r="F55" i="12"/>
  <c r="F43" i="12"/>
  <c r="K31" i="12"/>
  <c r="F31" i="12"/>
  <c r="K19" i="12"/>
  <c r="F19" i="12"/>
  <c r="D7" i="12"/>
  <c r="F7" i="12"/>
  <c r="Y41" i="8"/>
  <c r="E41" i="10" s="1"/>
  <c r="H42" i="9" s="1"/>
  <c r="Y5" i="8"/>
  <c r="D5" i="10" s="1"/>
  <c r="E6" i="9" s="1"/>
  <c r="X173" i="8"/>
  <c r="X113" i="8"/>
  <c r="X41" i="8"/>
  <c r="F101" i="12"/>
  <c r="F44" i="12"/>
  <c r="Y31" i="8"/>
  <c r="D31" i="10" s="1"/>
  <c r="E32" i="9" s="1"/>
  <c r="X31" i="11"/>
  <c r="X91" i="8"/>
  <c r="X139" i="11"/>
  <c r="X175" i="11"/>
  <c r="Y175" i="8"/>
  <c r="D175" i="10" s="1"/>
  <c r="E176" i="9" s="1"/>
  <c r="X199" i="11"/>
  <c r="X199" i="8"/>
  <c r="F198" i="12"/>
  <c r="F114" i="12"/>
  <c r="Y176" i="8"/>
  <c r="F176" i="10" s="1"/>
  <c r="K177" i="9" s="1"/>
  <c r="Y137" i="8"/>
  <c r="E137" i="10" s="1"/>
  <c r="H138" i="9" s="1"/>
  <c r="Y97" i="8"/>
  <c r="G97" i="10" s="1"/>
  <c r="N98" i="9" s="1"/>
  <c r="F181" i="8"/>
  <c r="F145" i="8"/>
  <c r="F8" i="8"/>
  <c r="X8" i="8"/>
  <c r="X7" i="11"/>
  <c r="X19" i="11"/>
  <c r="X43" i="11"/>
  <c r="F43" i="8"/>
  <c r="X55" i="11"/>
  <c r="X55" i="8"/>
  <c r="X67" i="11"/>
  <c r="X79" i="11"/>
  <c r="X103" i="11"/>
  <c r="Y103" i="8"/>
  <c r="D103" i="10" s="1"/>
  <c r="E104" i="9" s="1"/>
  <c r="X115" i="11"/>
  <c r="F115" i="8"/>
  <c r="X127" i="11"/>
  <c r="X127" i="8"/>
  <c r="X151" i="11"/>
  <c r="X163" i="11"/>
  <c r="F187" i="8"/>
  <c r="S54" i="10"/>
  <c r="U66" i="10"/>
  <c r="T114" i="10"/>
  <c r="V150" i="10"/>
  <c r="F150" i="12"/>
  <c r="L126" i="12"/>
  <c r="F126" i="12"/>
  <c r="L90" i="12"/>
  <c r="F90" i="12"/>
  <c r="K66" i="12"/>
  <c r="F66" i="12"/>
  <c r="D42" i="12"/>
  <c r="F42" i="12"/>
  <c r="X44" i="11"/>
  <c r="Y44" i="8"/>
  <c r="F44" i="10" s="1"/>
  <c r="K45" i="9" s="1"/>
  <c r="X56" i="11"/>
  <c r="Y56" i="8"/>
  <c r="F56" i="10" s="1"/>
  <c r="K57" i="9" s="1"/>
  <c r="F56" i="8"/>
  <c r="X68" i="8"/>
  <c r="F68" i="8"/>
  <c r="X68" i="11"/>
  <c r="X92" i="11"/>
  <c r="X104" i="11"/>
  <c r="X104" i="8"/>
  <c r="X116" i="11"/>
  <c r="Y116" i="8"/>
  <c r="E116" i="10" s="1"/>
  <c r="H117" i="9" s="1"/>
  <c r="X128" i="11"/>
  <c r="Y128" i="8"/>
  <c r="E128" i="10" s="1"/>
  <c r="H129" i="9" s="1"/>
  <c r="F128" i="8"/>
  <c r="F140" i="8"/>
  <c r="X140" i="8"/>
  <c r="X152" i="11"/>
  <c r="X152" i="8"/>
  <c r="X164" i="11"/>
  <c r="X200" i="11"/>
  <c r="Y200" i="8"/>
  <c r="G200" i="10" s="1"/>
  <c r="N201" i="9" s="1"/>
  <c r="F200" i="8"/>
  <c r="U7" i="10"/>
  <c r="V43" i="10"/>
  <c r="G43" i="10"/>
  <c r="N44" i="9" s="1"/>
  <c r="S55" i="10"/>
  <c r="G55" i="10"/>
  <c r="N56" i="9" s="1"/>
  <c r="S67" i="10"/>
  <c r="W79" i="10"/>
  <c r="A167" i="11"/>
  <c r="G167" i="11" s="1"/>
  <c r="V151" i="10"/>
  <c r="L197" i="12"/>
  <c r="F197" i="12"/>
  <c r="F173" i="12"/>
  <c r="E149" i="12"/>
  <c r="F149" i="12"/>
  <c r="F137" i="12"/>
  <c r="K125" i="12"/>
  <c r="F125" i="12"/>
  <c r="K113" i="12"/>
  <c r="F113" i="12"/>
  <c r="L89" i="12"/>
  <c r="F89" i="12"/>
  <c r="K77" i="12"/>
  <c r="F77" i="12"/>
  <c r="L53" i="12"/>
  <c r="F53" i="12"/>
  <c r="F41" i="12"/>
  <c r="L17" i="12"/>
  <c r="F17" i="12"/>
  <c r="Y193" i="8"/>
  <c r="E193" i="10" s="1"/>
  <c r="H194" i="9" s="1"/>
  <c r="Y115" i="8"/>
  <c r="G115" i="10" s="1"/>
  <c r="N116" i="9" s="1"/>
  <c r="Y20" i="8"/>
  <c r="E20" i="10" s="1"/>
  <c r="H21" i="9" s="1"/>
  <c r="F199" i="8"/>
  <c r="F161" i="8"/>
  <c r="F104" i="8"/>
  <c r="F7" i="8"/>
  <c r="X188" i="8"/>
  <c r="X149" i="8"/>
  <c r="X7" i="8"/>
  <c r="X188" i="11"/>
  <c r="X140" i="11"/>
  <c r="F200" i="12"/>
  <c r="Y30" i="11"/>
  <c r="B110" i="15"/>
  <c r="Y108" i="11"/>
  <c r="Y25" i="11"/>
  <c r="Y50" i="11"/>
  <c r="B29" i="15"/>
  <c r="Y27" i="11"/>
  <c r="B43" i="15"/>
  <c r="Y41" i="11"/>
  <c r="Y149" i="11"/>
  <c r="Y19" i="11"/>
  <c r="Y15" i="11"/>
  <c r="Y24" i="11"/>
  <c r="Y60" i="11"/>
  <c r="A86" i="15"/>
  <c r="Y84" i="11"/>
  <c r="Y120" i="11"/>
  <c r="Y168" i="11"/>
  <c r="Y49" i="11"/>
  <c r="B4" i="15"/>
  <c r="Y2" i="11"/>
  <c r="Y26" i="11"/>
  <c r="B76" i="15"/>
  <c r="Y74" i="11"/>
  <c r="Y98" i="11"/>
  <c r="Y122" i="11"/>
  <c r="Y134" i="11"/>
  <c r="B160" i="15"/>
  <c r="Y158" i="11"/>
  <c r="Y170" i="11"/>
  <c r="Y182" i="11"/>
  <c r="A53" i="15"/>
  <c r="Y51" i="11"/>
  <c r="B89" i="15"/>
  <c r="Y87" i="11"/>
  <c r="Y111" i="11"/>
  <c r="B137" i="15"/>
  <c r="Y135" i="11"/>
  <c r="B185" i="15"/>
  <c r="Y183" i="11"/>
  <c r="B6" i="15"/>
  <c r="Y4" i="11"/>
  <c r="A30" i="15"/>
  <c r="Y28" i="11"/>
  <c r="Y64" i="11"/>
  <c r="Y88" i="11"/>
  <c r="B126" i="15"/>
  <c r="Y124" i="11"/>
  <c r="B150" i="15"/>
  <c r="Y148" i="11"/>
  <c r="Y160" i="11"/>
  <c r="B198" i="15"/>
  <c r="Y196" i="11"/>
  <c r="Y5" i="11"/>
  <c r="Y29" i="11"/>
  <c r="Y65" i="11"/>
  <c r="Y101" i="11"/>
  <c r="Y125" i="11"/>
  <c r="Y161" i="11"/>
  <c r="Y185" i="11"/>
  <c r="Y36" i="11"/>
  <c r="Y144" i="11"/>
  <c r="B123" i="15"/>
  <c r="Y121" i="11"/>
  <c r="Y38" i="11"/>
  <c r="B112" i="15"/>
  <c r="Y110" i="11"/>
  <c r="B196" i="15"/>
  <c r="Y194" i="11"/>
  <c r="A65" i="15"/>
  <c r="Y63" i="11"/>
  <c r="Y159" i="11"/>
  <c r="B42" i="15"/>
  <c r="Y40" i="11"/>
  <c r="A114" i="15"/>
  <c r="Y112" i="11"/>
  <c r="A186" i="15"/>
  <c r="Y184" i="11"/>
  <c r="Y12" i="11"/>
  <c r="Y48" i="11"/>
  <c r="B74" i="15"/>
  <c r="Y72" i="11"/>
  <c r="B98" i="15"/>
  <c r="Y96" i="11"/>
  <c r="Y132" i="11"/>
  <c r="Y156" i="11"/>
  <c r="A182" i="15"/>
  <c r="Y180" i="11"/>
  <c r="Y192" i="11"/>
  <c r="C262" i="11"/>
  <c r="E23" i="17"/>
  <c r="D23" i="17"/>
  <c r="C23" i="17"/>
  <c r="B23" i="17"/>
  <c r="A23" i="17"/>
  <c r="Y13" i="11"/>
  <c r="Y37" i="11"/>
  <c r="Y61" i="11"/>
  <c r="Y73" i="11"/>
  <c r="Y85" i="11"/>
  <c r="B99" i="15"/>
  <c r="Y97" i="11"/>
  <c r="B111" i="15"/>
  <c r="Y109" i="11"/>
  <c r="Y133" i="11"/>
  <c r="B147" i="15"/>
  <c r="Y145" i="11"/>
  <c r="Y157" i="11"/>
  <c r="Y169" i="11"/>
  <c r="Y181" i="11"/>
  <c r="B195" i="15"/>
  <c r="Y193" i="11"/>
  <c r="N6" i="6"/>
  <c r="P4" i="6"/>
  <c r="R2" i="6"/>
  <c r="T5" i="6"/>
  <c r="O4" i="6"/>
  <c r="Q2" i="6"/>
  <c r="S5" i="6"/>
  <c r="N4" i="6"/>
  <c r="P2" i="6"/>
  <c r="R5" i="6"/>
  <c r="T3" i="6"/>
  <c r="O2" i="6"/>
  <c r="Q5" i="6"/>
  <c r="S3" i="6"/>
  <c r="N2" i="6"/>
  <c r="S4" i="6"/>
  <c r="R4" i="6"/>
  <c r="T6" i="6"/>
  <c r="Q4" i="6"/>
  <c r="S6" i="6"/>
  <c r="R3" i="6"/>
  <c r="O3" i="6"/>
  <c r="N3" i="6"/>
  <c r="R6" i="6"/>
  <c r="T2" i="6"/>
  <c r="P6" i="6"/>
  <c r="N5" i="6"/>
  <c r="Q3" i="6"/>
  <c r="P3" i="6"/>
  <c r="P5" i="6"/>
  <c r="O5" i="6"/>
  <c r="T4" i="6"/>
  <c r="S2" i="6"/>
  <c r="O6" i="6"/>
  <c r="Q6" i="6"/>
  <c r="E2" i="6"/>
  <c r="F2" i="6" s="1"/>
  <c r="Y14" i="11"/>
  <c r="Y62" i="11"/>
  <c r="B88" i="15"/>
  <c r="Y86" i="11"/>
  <c r="B148" i="15"/>
  <c r="Y146" i="11"/>
  <c r="Y201" i="11"/>
  <c r="T26" i="11"/>
  <c r="Y3" i="11"/>
  <c r="A41" i="15"/>
  <c r="Y39" i="11"/>
  <c r="Y75" i="11"/>
  <c r="B101" i="15"/>
  <c r="Y99" i="11"/>
  <c r="Y123" i="11"/>
  <c r="A149" i="15"/>
  <c r="Y147" i="11"/>
  <c r="B173" i="15"/>
  <c r="Y171" i="11"/>
  <c r="A197" i="15"/>
  <c r="Y195" i="11"/>
  <c r="Y16" i="11"/>
  <c r="Y52" i="11"/>
  <c r="Y76" i="11"/>
  <c r="Y100" i="11"/>
  <c r="Y136" i="11"/>
  <c r="A174" i="15"/>
  <c r="Y172" i="11"/>
  <c r="Y17" i="11"/>
  <c r="Y53" i="11"/>
  <c r="Y77" i="11"/>
  <c r="Y89" i="11"/>
  <c r="A115" i="15"/>
  <c r="Y113" i="11"/>
  <c r="Y137" i="11"/>
  <c r="B175" i="15"/>
  <c r="Y173" i="11"/>
  <c r="A199" i="15"/>
  <c r="Y197" i="11"/>
  <c r="Y102" i="11"/>
  <c r="A9" i="15"/>
  <c r="Y31" i="11"/>
  <c r="Y43" i="11"/>
  <c r="A57" i="15"/>
  <c r="Y55" i="11"/>
  <c r="A69" i="15"/>
  <c r="Y67" i="11"/>
  <c r="A81" i="15"/>
  <c r="Y79" i="11"/>
  <c r="Y91" i="11"/>
  <c r="Y103" i="11"/>
  <c r="Y115" i="11"/>
  <c r="Y127" i="11"/>
  <c r="A141" i="15"/>
  <c r="Y139" i="11"/>
  <c r="Y151" i="11"/>
  <c r="Y163" i="11"/>
  <c r="Y175" i="11"/>
  <c r="Y187" i="11"/>
  <c r="A201" i="15"/>
  <c r="Y199" i="11"/>
  <c r="Y7" i="11"/>
  <c r="A56" i="15"/>
  <c r="Y54" i="11"/>
  <c r="Y90" i="11"/>
  <c r="A140" i="15"/>
  <c r="Y138" i="11"/>
  <c r="Y32" i="11"/>
  <c r="A70" i="15"/>
  <c r="Y68" i="11"/>
  <c r="Y92" i="11"/>
  <c r="Y116" i="11"/>
  <c r="Y152" i="11"/>
  <c r="Y188" i="11"/>
  <c r="Y9" i="11"/>
  <c r="Y21" i="11"/>
  <c r="Y33" i="11"/>
  <c r="Y45" i="11"/>
  <c r="Y57" i="11"/>
  <c r="A71" i="15"/>
  <c r="Y69" i="11"/>
  <c r="Y81" i="11"/>
  <c r="Y93" i="11"/>
  <c r="Y105" i="11"/>
  <c r="Y117" i="11"/>
  <c r="Y129" i="11"/>
  <c r="Y141" i="11"/>
  <c r="A155" i="15"/>
  <c r="Y153" i="11"/>
  <c r="Y165" i="11"/>
  <c r="Y177" i="11"/>
  <c r="Y189" i="11"/>
  <c r="Y6" i="11"/>
  <c r="B44" i="15"/>
  <c r="Y42" i="11"/>
  <c r="A68" i="15"/>
  <c r="Y66" i="11"/>
  <c r="Y78" i="11"/>
  <c r="A116" i="15"/>
  <c r="Y114" i="11"/>
  <c r="A128" i="15"/>
  <c r="Y126" i="11"/>
  <c r="Y162" i="11"/>
  <c r="Y174" i="11"/>
  <c r="Y186" i="11"/>
  <c r="A200" i="15"/>
  <c r="Y198" i="11"/>
  <c r="A10" i="15"/>
  <c r="Y8" i="11"/>
  <c r="B46" i="15"/>
  <c r="Y44" i="11"/>
  <c r="Y80" i="11"/>
  <c r="Y128" i="11"/>
  <c r="Y176" i="11"/>
  <c r="A12" i="15"/>
  <c r="Y10" i="11"/>
  <c r="Y22" i="11"/>
  <c r="Y34" i="11"/>
  <c r="Y46" i="11"/>
  <c r="Y58" i="11"/>
  <c r="Y70" i="11"/>
  <c r="Y82" i="11"/>
  <c r="Y94" i="11"/>
  <c r="Y106" i="11"/>
  <c r="Y118" i="11"/>
  <c r="Y130" i="11"/>
  <c r="Y142" i="11"/>
  <c r="A156" i="15"/>
  <c r="Y154" i="11"/>
  <c r="Y166" i="11"/>
  <c r="Y178" i="11"/>
  <c r="Y190" i="11"/>
  <c r="Y18" i="11"/>
  <c r="Y150" i="11"/>
  <c r="Y20" i="11"/>
  <c r="Y56" i="11"/>
  <c r="Y104" i="11"/>
  <c r="Y140" i="11"/>
  <c r="Y164" i="11"/>
  <c r="Y200" i="11"/>
  <c r="Y11" i="11"/>
  <c r="B25" i="15"/>
  <c r="Y23" i="11"/>
  <c r="Y35" i="11"/>
  <c r="Y47" i="11"/>
  <c r="Y59" i="11"/>
  <c r="Y71" i="11"/>
  <c r="Y83" i="11"/>
  <c r="A97" i="15"/>
  <c r="Y95" i="11"/>
  <c r="Y107" i="11"/>
  <c r="Y119" i="11"/>
  <c r="Y131" i="11"/>
  <c r="Y143" i="11"/>
  <c r="Y155" i="11"/>
  <c r="A169" i="15"/>
  <c r="Y167" i="11"/>
  <c r="Y179" i="11"/>
  <c r="Y191" i="11"/>
  <c r="D44" i="11"/>
  <c r="B5" i="17"/>
  <c r="H5" i="17"/>
  <c r="D6" i="17" s="1"/>
  <c r="N263" i="11"/>
  <c r="C26" i="17"/>
  <c r="D26" i="17" s="1"/>
  <c r="C29" i="17"/>
  <c r="D29" i="17" s="1"/>
  <c r="C30" i="17"/>
  <c r="D30" i="17" s="1"/>
  <c r="O79" i="11"/>
  <c r="O91" i="11"/>
  <c r="O103" i="11"/>
  <c r="P115" i="11"/>
  <c r="Q115" i="1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H24" i="17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B75" i="15"/>
  <c r="F262" i="11"/>
  <c r="B159" i="15"/>
  <c r="B124" i="15"/>
  <c r="B87" i="15"/>
  <c r="A127" i="15"/>
  <c r="A67" i="15"/>
  <c r="A7" i="15"/>
  <c r="B162" i="15"/>
  <c r="B125" i="15"/>
  <c r="B7" i="15"/>
  <c r="A185" i="15"/>
  <c r="A126" i="15"/>
  <c r="B161" i="15"/>
  <c r="B77" i="15"/>
  <c r="A125" i="15"/>
  <c r="B197" i="15"/>
  <c r="B5" i="15"/>
  <c r="B115" i="15"/>
  <c r="A113" i="15"/>
  <c r="A44" i="15"/>
  <c r="B183" i="15"/>
  <c r="B149" i="15"/>
  <c r="B63" i="15"/>
  <c r="A153" i="15"/>
  <c r="A101" i="15"/>
  <c r="A43" i="15"/>
  <c r="B182" i="15"/>
  <c r="B51" i="15"/>
  <c r="A173" i="15"/>
  <c r="A98" i="15"/>
  <c r="A42" i="15"/>
  <c r="B177" i="15"/>
  <c r="B176" i="15"/>
  <c r="B135" i="15"/>
  <c r="A137" i="15"/>
  <c r="B128" i="15"/>
  <c r="B113" i="15"/>
  <c r="A129" i="15"/>
  <c r="B127" i="15"/>
  <c r="A8" i="15"/>
  <c r="B172" i="15"/>
  <c r="B8" i="15"/>
  <c r="B10" i="15"/>
  <c r="E80" i="8"/>
  <c r="E128" i="8"/>
  <c r="F177" i="9"/>
  <c r="A178" i="15"/>
  <c r="B69" i="8"/>
  <c r="B71" i="15"/>
  <c r="B119" i="15"/>
  <c r="A119" i="15"/>
  <c r="N177" i="8"/>
  <c r="B179" i="15"/>
  <c r="A179" i="15"/>
  <c r="D258" i="11"/>
  <c r="C258" i="11"/>
  <c r="A11" i="15"/>
  <c r="N68" i="8"/>
  <c r="B70" i="15"/>
  <c r="B94" i="15"/>
  <c r="A94" i="15"/>
  <c r="B106" i="15"/>
  <c r="A106" i="15"/>
  <c r="V140" i="8"/>
  <c r="C153" i="9"/>
  <c r="B154" i="15"/>
  <c r="P164" i="8"/>
  <c r="B166" i="15"/>
  <c r="A166" i="15"/>
  <c r="I189" i="9"/>
  <c r="A190" i="15"/>
  <c r="I200" i="8"/>
  <c r="B202" i="15"/>
  <c r="B130" i="15"/>
  <c r="R21" i="8"/>
  <c r="L82" i="9"/>
  <c r="B143" i="15"/>
  <c r="J154" i="8"/>
  <c r="B156" i="15"/>
  <c r="D262" i="11"/>
  <c r="A154" i="15"/>
  <c r="V20" i="8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B36" i="15"/>
  <c r="A36" i="15"/>
  <c r="B144" i="15"/>
  <c r="B21" i="16"/>
  <c r="B20" i="16"/>
  <c r="B190" i="15"/>
  <c r="R33" i="8"/>
  <c r="B35" i="15"/>
  <c r="A35" i="15"/>
  <c r="A59" i="15"/>
  <c r="Q93" i="8"/>
  <c r="B131" i="15"/>
  <c r="A131" i="15"/>
  <c r="I154" i="9"/>
  <c r="B155" i="15"/>
  <c r="B189" i="8"/>
  <c r="B191" i="15"/>
  <c r="A191" i="15"/>
  <c r="D10" i="8"/>
  <c r="B12" i="15"/>
  <c r="I47" i="9"/>
  <c r="B48" i="15"/>
  <c r="A48" i="15"/>
  <c r="D58" i="8"/>
  <c r="A60" i="15"/>
  <c r="B72" i="15"/>
  <c r="B84" i="15"/>
  <c r="U118" i="8"/>
  <c r="B120" i="15"/>
  <c r="A120" i="15"/>
  <c r="I130" i="8"/>
  <c r="B132" i="15"/>
  <c r="A132" i="15"/>
  <c r="B168" i="15"/>
  <c r="B180" i="15"/>
  <c r="A180" i="15"/>
  <c r="B192" i="15"/>
  <c r="A192" i="15"/>
  <c r="B108" i="15"/>
  <c r="A108" i="15"/>
  <c r="Q35" i="8"/>
  <c r="B37" i="15"/>
  <c r="B121" i="15"/>
  <c r="A121" i="15"/>
  <c r="A96" i="15"/>
  <c r="B178" i="15"/>
  <c r="N60" i="8"/>
  <c r="A62" i="15"/>
  <c r="M132" i="8"/>
  <c r="A134" i="15"/>
  <c r="B96" i="15"/>
  <c r="A143" i="15"/>
  <c r="A37" i="15"/>
  <c r="B95" i="15"/>
  <c r="B62" i="15"/>
  <c r="B30" i="15"/>
  <c r="B13" i="15"/>
  <c r="A13" i="15"/>
  <c r="M59" i="8"/>
  <c r="A61" i="15"/>
  <c r="B85" i="15"/>
  <c r="U131" i="8"/>
  <c r="B133" i="15"/>
  <c r="A133" i="15"/>
  <c r="V155" i="8"/>
  <c r="B157" i="15"/>
  <c r="L179" i="8"/>
  <c r="B181" i="15"/>
  <c r="B193" i="15"/>
  <c r="A193" i="15"/>
  <c r="H12" i="8"/>
  <c r="B14" i="15"/>
  <c r="A14" i="15"/>
  <c r="B50" i="15"/>
  <c r="A50" i="15"/>
  <c r="B86" i="15"/>
  <c r="V108" i="8"/>
  <c r="J120" i="8"/>
  <c r="B122" i="15"/>
  <c r="A122" i="15"/>
  <c r="L144" i="8"/>
  <c r="A146" i="15"/>
  <c r="B170" i="15"/>
  <c r="C193" i="9"/>
  <c r="A194" i="15"/>
  <c r="C259" i="11"/>
  <c r="A170" i="15"/>
  <c r="A142" i="15"/>
  <c r="A85" i="15"/>
  <c r="A58" i="15"/>
  <c r="B90" i="15"/>
  <c r="B61" i="15"/>
  <c r="B49" i="15"/>
  <c r="A49" i="15"/>
  <c r="O144" i="9"/>
  <c r="B145" i="15"/>
  <c r="A145" i="15"/>
  <c r="N24" i="8"/>
  <c r="B26" i="15"/>
  <c r="B72" i="8"/>
  <c r="A74" i="15"/>
  <c r="Q156" i="8"/>
  <c r="B158" i="15"/>
  <c r="A202" i="15"/>
  <c r="A144" i="15"/>
  <c r="A95" i="15"/>
  <c r="A38" i="15"/>
  <c r="B38" i="15"/>
  <c r="D259" i="11"/>
  <c r="A84" i="15"/>
  <c r="A26" i="15"/>
  <c r="B60" i="15"/>
  <c r="J23" i="8"/>
  <c r="I72" i="9"/>
  <c r="A73" i="15"/>
  <c r="B73" i="15"/>
  <c r="Q107" i="8"/>
  <c r="B109" i="15"/>
  <c r="F168" i="9"/>
  <c r="B169" i="15"/>
  <c r="A181" i="15"/>
  <c r="B97" i="15"/>
  <c r="L262" i="11"/>
  <c r="T24" i="11"/>
  <c r="A6" i="15"/>
  <c r="A18" i="15"/>
  <c r="B18" i="15"/>
  <c r="B28" i="8"/>
  <c r="B54" i="15"/>
  <c r="F65" i="9"/>
  <c r="B66" i="15"/>
  <c r="A66" i="15"/>
  <c r="B78" i="15"/>
  <c r="A78" i="15"/>
  <c r="A90" i="15"/>
  <c r="B102" i="15"/>
  <c r="H112" i="8"/>
  <c r="T124" i="8"/>
  <c r="J136" i="8"/>
  <c r="B138" i="15"/>
  <c r="A138" i="15"/>
  <c r="J148" i="8"/>
  <c r="A150" i="15"/>
  <c r="A162" i="15"/>
  <c r="B174" i="15"/>
  <c r="B186" i="15"/>
  <c r="C260" i="11"/>
  <c r="A25" i="15"/>
  <c r="B146" i="15"/>
  <c r="B24" i="15"/>
  <c r="Q5" i="8"/>
  <c r="P17" i="8"/>
  <c r="A19" i="15"/>
  <c r="B19" i="15"/>
  <c r="D29" i="8"/>
  <c r="B31" i="15"/>
  <c r="A31" i="15"/>
  <c r="B55" i="15"/>
  <c r="B67" i="15"/>
  <c r="B79" i="15"/>
  <c r="A79" i="15"/>
  <c r="B91" i="15"/>
  <c r="A91" i="15"/>
  <c r="A103" i="15"/>
  <c r="B103" i="15"/>
  <c r="C114" i="9"/>
  <c r="P125" i="8"/>
  <c r="B139" i="15"/>
  <c r="B151" i="15"/>
  <c r="A151" i="15"/>
  <c r="A163" i="15"/>
  <c r="L173" i="8"/>
  <c r="A175" i="15"/>
  <c r="H185" i="8"/>
  <c r="B187" i="15"/>
  <c r="B199" i="15"/>
  <c r="D260" i="11"/>
  <c r="A167" i="15"/>
  <c r="A139" i="15"/>
  <c r="A110" i="15"/>
  <c r="A82" i="15"/>
  <c r="A55" i="15"/>
  <c r="A24" i="15"/>
  <c r="B165" i="15"/>
  <c r="B142" i="15"/>
  <c r="B58" i="15"/>
  <c r="B23" i="15"/>
  <c r="A198" i="15"/>
  <c r="A168" i="15"/>
  <c r="A83" i="15"/>
  <c r="B114" i="15"/>
  <c r="B59" i="15"/>
  <c r="A20" i="15"/>
  <c r="B20" i="15"/>
  <c r="T30" i="8"/>
  <c r="B32" i="15"/>
  <c r="A32" i="15"/>
  <c r="H54" i="8"/>
  <c r="B56" i="15"/>
  <c r="B66" i="8"/>
  <c r="B68" i="15"/>
  <c r="P78" i="8"/>
  <c r="B80" i="15"/>
  <c r="A80" i="15"/>
  <c r="F91" i="9"/>
  <c r="B92" i="15"/>
  <c r="A92" i="15"/>
  <c r="L103" i="9"/>
  <c r="B104" i="15"/>
  <c r="A104" i="15"/>
  <c r="R114" i="8"/>
  <c r="B116" i="15"/>
  <c r="B140" i="15"/>
  <c r="V150" i="8"/>
  <c r="B152" i="15"/>
  <c r="A152" i="15"/>
  <c r="D162" i="8"/>
  <c r="A164" i="15"/>
  <c r="A176" i="15"/>
  <c r="B188" i="15"/>
  <c r="R198" i="8"/>
  <c r="B200" i="15"/>
  <c r="C261" i="11"/>
  <c r="A188" i="15"/>
  <c r="A158" i="15"/>
  <c r="A109" i="15"/>
  <c r="A54" i="15"/>
  <c r="A23" i="15"/>
  <c r="B164" i="15"/>
  <c r="B83" i="15"/>
  <c r="B22" i="15"/>
  <c r="P7" i="8"/>
  <c r="B9" i="15"/>
  <c r="B21" i="15"/>
  <c r="A21" i="15"/>
  <c r="T31" i="8"/>
  <c r="B33" i="15"/>
  <c r="A33" i="15"/>
  <c r="U43" i="8"/>
  <c r="B45" i="15"/>
  <c r="A45" i="15"/>
  <c r="B57" i="15"/>
  <c r="B69" i="15"/>
  <c r="B81" i="15"/>
  <c r="F92" i="9"/>
  <c r="B93" i="15"/>
  <c r="A93" i="15"/>
  <c r="M103" i="8"/>
  <c r="B105" i="15"/>
  <c r="A105" i="15"/>
  <c r="B117" i="15"/>
  <c r="A117" i="15"/>
  <c r="I128" i="9"/>
  <c r="B129" i="15"/>
  <c r="B139" i="8"/>
  <c r="B141" i="15"/>
  <c r="J151" i="8"/>
  <c r="B153" i="15"/>
  <c r="O164" i="9"/>
  <c r="A165" i="15"/>
  <c r="A177" i="15"/>
  <c r="A189" i="15"/>
  <c r="B189" i="15"/>
  <c r="B201" i="15"/>
  <c r="D261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A15" i="15"/>
  <c r="B15" i="15"/>
  <c r="N25" i="8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A135" i="15"/>
  <c r="E145" i="8"/>
  <c r="A147" i="15"/>
  <c r="A159" i="15"/>
  <c r="A171" i="15"/>
  <c r="R181" i="8"/>
  <c r="A183" i="15"/>
  <c r="A195" i="15"/>
  <c r="A77" i="15"/>
  <c r="B171" i="15"/>
  <c r="B17" i="15"/>
  <c r="E2" i="8"/>
  <c r="A4" i="15"/>
  <c r="L15" i="9"/>
  <c r="A16" i="15"/>
  <c r="V26" i="8"/>
  <c r="A28" i="15"/>
  <c r="B28" i="15"/>
  <c r="B38" i="8"/>
  <c r="B40" i="15"/>
  <c r="A40" i="15"/>
  <c r="U50" i="8"/>
  <c r="B52" i="15"/>
  <c r="A52" i="15"/>
  <c r="A64" i="15"/>
  <c r="A76" i="15"/>
  <c r="A88" i="15"/>
  <c r="U98" i="8"/>
  <c r="A100" i="15"/>
  <c r="H110" i="8"/>
  <c r="A112" i="15"/>
  <c r="B122" i="8"/>
  <c r="A124" i="15"/>
  <c r="A136" i="15"/>
  <c r="A148" i="15"/>
  <c r="A160" i="15"/>
  <c r="U170" i="8"/>
  <c r="A172" i="15"/>
  <c r="A184" i="15"/>
  <c r="A196" i="15"/>
  <c r="B16" i="15"/>
  <c r="A5" i="15"/>
  <c r="A17" i="15"/>
  <c r="A29" i="15"/>
  <c r="B41" i="15"/>
  <c r="B53" i="15"/>
  <c r="V63" i="8"/>
  <c r="B65" i="15"/>
  <c r="L123" i="8"/>
  <c r="N159" i="8"/>
  <c r="L172" i="9"/>
  <c r="H183" i="8"/>
  <c r="A161" i="15"/>
  <c r="A89" i="15"/>
  <c r="B184" i="15"/>
  <c r="B136" i="15"/>
  <c r="B100" i="15"/>
  <c r="B64" i="15"/>
  <c r="K172" i="12"/>
  <c r="K146" i="12"/>
  <c r="K62" i="12"/>
  <c r="K14" i="12"/>
  <c r="L198" i="12"/>
  <c r="D146" i="12"/>
  <c r="L110" i="12"/>
  <c r="L62" i="12"/>
  <c r="D98" i="12"/>
  <c r="L2" i="12"/>
  <c r="E194" i="12"/>
  <c r="E14" i="12"/>
  <c r="D2" i="12"/>
  <c r="D182" i="12"/>
  <c r="K110" i="12"/>
  <c r="E83" i="12"/>
  <c r="D195" i="12"/>
  <c r="N195" i="12" s="1"/>
  <c r="K67" i="12"/>
  <c r="L182" i="12"/>
  <c r="L42" i="12"/>
  <c r="L166" i="12"/>
  <c r="D170" i="12"/>
  <c r="K112" i="12"/>
  <c r="L162" i="12"/>
  <c r="D164" i="12"/>
  <c r="D39" i="12"/>
  <c r="L125" i="12"/>
  <c r="D133" i="12"/>
  <c r="D31" i="12"/>
  <c r="K80" i="12"/>
  <c r="L114" i="12"/>
  <c r="D127" i="12"/>
  <c r="D6" i="12"/>
  <c r="N6" i="12" s="1"/>
  <c r="K73" i="12"/>
  <c r="K173" i="12"/>
  <c r="L78" i="12"/>
  <c r="L75" i="12"/>
  <c r="K158" i="12"/>
  <c r="D25" i="12"/>
  <c r="D175" i="12"/>
  <c r="D115" i="12"/>
  <c r="D13" i="12"/>
  <c r="K169" i="12"/>
  <c r="K111" i="12"/>
  <c r="K65" i="12"/>
  <c r="L112" i="12"/>
  <c r="E80" i="12"/>
  <c r="D61" i="12"/>
  <c r="K157" i="12"/>
  <c r="K103" i="12"/>
  <c r="K55" i="12"/>
  <c r="D163" i="12"/>
  <c r="K151" i="12"/>
  <c r="K49" i="12"/>
  <c r="D196" i="12"/>
  <c r="N196" i="12" s="1"/>
  <c r="D49" i="12"/>
  <c r="K97" i="12"/>
  <c r="L76" i="12"/>
  <c r="D148" i="12"/>
  <c r="L160" i="12"/>
  <c r="D85" i="12"/>
  <c r="K193" i="12"/>
  <c r="K127" i="12"/>
  <c r="K17" i="12"/>
  <c r="D79" i="12"/>
  <c r="L129" i="12"/>
  <c r="D134" i="12"/>
  <c r="D37" i="12"/>
  <c r="K13" i="12"/>
  <c r="E84" i="12"/>
  <c r="E168" i="12"/>
  <c r="K168" i="12"/>
  <c r="D168" i="12"/>
  <c r="L168" i="12"/>
  <c r="K144" i="12"/>
  <c r="E144" i="12"/>
  <c r="D144" i="12"/>
  <c r="K120" i="12"/>
  <c r="L120" i="12"/>
  <c r="E120" i="12"/>
  <c r="E96" i="12"/>
  <c r="K96" i="12"/>
  <c r="D96" i="12"/>
  <c r="K72" i="12"/>
  <c r="E72" i="12"/>
  <c r="L72" i="12"/>
  <c r="K48" i="12"/>
  <c r="L48" i="12"/>
  <c r="E48" i="12"/>
  <c r="D48" i="12"/>
  <c r="E24" i="12"/>
  <c r="K24" i="12"/>
  <c r="D191" i="12"/>
  <c r="E191" i="12"/>
  <c r="L191" i="12"/>
  <c r="K167" i="12"/>
  <c r="E167" i="12"/>
  <c r="L167" i="12"/>
  <c r="E143" i="12"/>
  <c r="D143" i="12"/>
  <c r="E119" i="12"/>
  <c r="D119" i="12"/>
  <c r="L119" i="12"/>
  <c r="K119" i="12"/>
  <c r="E95" i="12"/>
  <c r="K95" i="12"/>
  <c r="D95" i="12"/>
  <c r="E71" i="12"/>
  <c r="K71" i="12"/>
  <c r="Q71" i="12" s="1"/>
  <c r="L71" i="12"/>
  <c r="N71" i="12" s="1"/>
  <c r="E47" i="12"/>
  <c r="D47" i="12"/>
  <c r="L47" i="12"/>
  <c r="E23" i="12"/>
  <c r="K23" i="12"/>
  <c r="L178" i="12"/>
  <c r="D178" i="12"/>
  <c r="K178" i="12"/>
  <c r="E178" i="12"/>
  <c r="E154" i="12"/>
  <c r="K154" i="12"/>
  <c r="D154" i="12"/>
  <c r="L154" i="12"/>
  <c r="E142" i="12"/>
  <c r="L142" i="12"/>
  <c r="D142" i="12"/>
  <c r="E118" i="12"/>
  <c r="L118" i="12"/>
  <c r="K118" i="12"/>
  <c r="E94" i="12"/>
  <c r="D94" i="12"/>
  <c r="E70" i="12"/>
  <c r="L70" i="12"/>
  <c r="K70" i="12"/>
  <c r="E46" i="12"/>
  <c r="L46" i="12"/>
  <c r="D46" i="12"/>
  <c r="K22" i="12"/>
  <c r="E22" i="12"/>
  <c r="E189" i="12"/>
  <c r="L189" i="12"/>
  <c r="D189" i="12"/>
  <c r="E165" i="12"/>
  <c r="D165" i="12"/>
  <c r="K165" i="12"/>
  <c r="K141" i="12"/>
  <c r="E141" i="12"/>
  <c r="D141" i="12"/>
  <c r="L141" i="12"/>
  <c r="E117" i="12"/>
  <c r="L117" i="12"/>
  <c r="K117" i="12"/>
  <c r="E93" i="12"/>
  <c r="D93" i="12"/>
  <c r="E69" i="12"/>
  <c r="K69" i="12"/>
  <c r="L69" i="12"/>
  <c r="E45" i="12"/>
  <c r="D45" i="12"/>
  <c r="K45" i="12"/>
  <c r="D21" i="12"/>
  <c r="L21" i="12"/>
  <c r="E21" i="12"/>
  <c r="K21" i="12"/>
  <c r="K35" i="12"/>
  <c r="L200" i="12"/>
  <c r="K200" i="12"/>
  <c r="D200" i="12"/>
  <c r="E188" i="12"/>
  <c r="L188" i="12"/>
  <c r="D188" i="12"/>
  <c r="E176" i="12"/>
  <c r="L176" i="12"/>
  <c r="D176" i="12"/>
  <c r="Q176" i="12" s="1"/>
  <c r="L164" i="12"/>
  <c r="E164" i="12"/>
  <c r="K164" i="12"/>
  <c r="D152" i="12"/>
  <c r="L152" i="12"/>
  <c r="K152" i="12"/>
  <c r="E140" i="12"/>
  <c r="D140" i="12"/>
  <c r="L140" i="12"/>
  <c r="K128" i="12"/>
  <c r="L128" i="12"/>
  <c r="E128" i="12"/>
  <c r="D128" i="12"/>
  <c r="E116" i="12"/>
  <c r="L116" i="12"/>
  <c r="K116" i="12"/>
  <c r="E104" i="12"/>
  <c r="K104" i="12"/>
  <c r="L104" i="12"/>
  <c r="L92" i="12"/>
  <c r="E92" i="12"/>
  <c r="D92" i="12"/>
  <c r="K92" i="12"/>
  <c r="D80" i="12"/>
  <c r="E68" i="12"/>
  <c r="K68" i="12"/>
  <c r="L68" i="12"/>
  <c r="E56" i="12"/>
  <c r="L56" i="12"/>
  <c r="K56" i="12"/>
  <c r="E44" i="12"/>
  <c r="D44" i="12"/>
  <c r="K44" i="12"/>
  <c r="E32" i="12"/>
  <c r="L32" i="12"/>
  <c r="D32" i="12"/>
  <c r="L20" i="12"/>
  <c r="E20" i="12"/>
  <c r="K20" i="12"/>
  <c r="E8" i="12"/>
  <c r="K8" i="12"/>
  <c r="D8" i="12"/>
  <c r="D130" i="12"/>
  <c r="D36" i="12"/>
  <c r="K130" i="12"/>
  <c r="K34" i="12"/>
  <c r="D162" i="12"/>
  <c r="K33" i="12"/>
  <c r="L24" i="12"/>
  <c r="E179" i="12"/>
  <c r="E198" i="12"/>
  <c r="D198" i="12"/>
  <c r="K198" i="12"/>
  <c r="E186" i="12"/>
  <c r="L186" i="12"/>
  <c r="D186" i="12"/>
  <c r="K186" i="12"/>
  <c r="E174" i="12"/>
  <c r="K174" i="12"/>
  <c r="D174" i="12"/>
  <c r="L174" i="12"/>
  <c r="E162" i="12"/>
  <c r="E150" i="12"/>
  <c r="L150" i="12"/>
  <c r="K150" i="12"/>
  <c r="E138" i="12"/>
  <c r="D138" i="12"/>
  <c r="L138" i="12"/>
  <c r="K138" i="12"/>
  <c r="E126" i="12"/>
  <c r="D126" i="12"/>
  <c r="E114" i="12"/>
  <c r="D114" i="12"/>
  <c r="K102" i="12"/>
  <c r="Q102" i="12" s="1"/>
  <c r="E102" i="12"/>
  <c r="L102" i="12"/>
  <c r="N102" i="12" s="1"/>
  <c r="E90" i="12"/>
  <c r="D90" i="12"/>
  <c r="K90" i="12"/>
  <c r="E78" i="12"/>
  <c r="D78" i="12"/>
  <c r="E66" i="12"/>
  <c r="L66" i="12"/>
  <c r="D66" i="12"/>
  <c r="E54" i="12"/>
  <c r="D54" i="12"/>
  <c r="K54" i="12"/>
  <c r="L54" i="12"/>
  <c r="E42" i="12"/>
  <c r="K42" i="12"/>
  <c r="K30" i="12"/>
  <c r="E30" i="12"/>
  <c r="L30" i="12"/>
  <c r="D30" i="12"/>
  <c r="K18" i="12"/>
  <c r="D18" i="12"/>
  <c r="D120" i="12"/>
  <c r="D57" i="12"/>
  <c r="K32" i="12"/>
  <c r="L23" i="12"/>
  <c r="E152" i="12"/>
  <c r="E197" i="12"/>
  <c r="D197" i="12"/>
  <c r="K197" i="12"/>
  <c r="D185" i="12"/>
  <c r="E185" i="12"/>
  <c r="L185" i="12"/>
  <c r="K185" i="12"/>
  <c r="D173" i="12"/>
  <c r="E173" i="12"/>
  <c r="L173" i="12"/>
  <c r="D118" i="12"/>
  <c r="D56" i="12"/>
  <c r="D24" i="12"/>
  <c r="K191" i="12"/>
  <c r="K126" i="12"/>
  <c r="K94" i="12"/>
  <c r="L22" i="12"/>
  <c r="E18" i="12"/>
  <c r="E196" i="12"/>
  <c r="K196" i="12"/>
  <c r="E184" i="12"/>
  <c r="D184" i="12"/>
  <c r="L184" i="12"/>
  <c r="K184" i="12"/>
  <c r="E172" i="12"/>
  <c r="L172" i="12"/>
  <c r="D172" i="12"/>
  <c r="E160" i="12"/>
  <c r="D160" i="12"/>
  <c r="E148" i="12"/>
  <c r="K148" i="12"/>
  <c r="E136" i="12"/>
  <c r="D136" i="12"/>
  <c r="L136" i="12"/>
  <c r="K136" i="12"/>
  <c r="E124" i="12"/>
  <c r="D124" i="12"/>
  <c r="L124" i="12"/>
  <c r="K124" i="12"/>
  <c r="E112" i="12"/>
  <c r="D112" i="12"/>
  <c r="E100" i="12"/>
  <c r="K100" i="12"/>
  <c r="L100" i="12"/>
  <c r="E88" i="12"/>
  <c r="K88" i="12"/>
  <c r="L88" i="12"/>
  <c r="E76" i="12"/>
  <c r="K76" i="12"/>
  <c r="D76" i="12"/>
  <c r="E64" i="12"/>
  <c r="L64" i="12"/>
  <c r="D64" i="12"/>
  <c r="E52" i="12"/>
  <c r="L52" i="12"/>
  <c r="E40" i="12"/>
  <c r="D40" i="12"/>
  <c r="K40" i="12"/>
  <c r="E28" i="12"/>
  <c r="L28" i="12"/>
  <c r="D28" i="12"/>
  <c r="K28" i="12"/>
  <c r="E16" i="12"/>
  <c r="D16" i="12"/>
  <c r="L16" i="12"/>
  <c r="E4" i="12"/>
  <c r="K4" i="12"/>
  <c r="D180" i="12"/>
  <c r="D150" i="12"/>
  <c r="D117" i="12"/>
  <c r="D23" i="12"/>
  <c r="K93" i="12"/>
  <c r="L144" i="12"/>
  <c r="L96" i="12"/>
  <c r="L18" i="12"/>
  <c r="E195" i="12"/>
  <c r="K195" i="12"/>
  <c r="E183" i="12"/>
  <c r="D183" i="12"/>
  <c r="K183" i="12"/>
  <c r="E171" i="12"/>
  <c r="L171" i="12"/>
  <c r="D171" i="12"/>
  <c r="K171" i="12"/>
  <c r="E159" i="12"/>
  <c r="D159" i="12"/>
  <c r="L159" i="12"/>
  <c r="E147" i="12"/>
  <c r="K147" i="12"/>
  <c r="E135" i="12"/>
  <c r="L135" i="12"/>
  <c r="K135" i="12"/>
  <c r="E123" i="12"/>
  <c r="D123" i="12"/>
  <c r="L123" i="12"/>
  <c r="K123" i="12"/>
  <c r="E111" i="12"/>
  <c r="D111" i="12"/>
  <c r="E99" i="12"/>
  <c r="D99" i="12"/>
  <c r="L99" i="12"/>
  <c r="E87" i="12"/>
  <c r="K87" i="12"/>
  <c r="L87" i="12"/>
  <c r="E75" i="12"/>
  <c r="D75" i="12"/>
  <c r="K75" i="12"/>
  <c r="E63" i="12"/>
  <c r="L63" i="12"/>
  <c r="K63" i="12"/>
  <c r="D63" i="12"/>
  <c r="E51" i="12"/>
  <c r="L51" i="12"/>
  <c r="E39" i="12"/>
  <c r="K39" i="12"/>
  <c r="E27" i="12"/>
  <c r="L27" i="12"/>
  <c r="D27" i="12"/>
  <c r="K27" i="12"/>
  <c r="E15" i="12"/>
  <c r="K15" i="12"/>
  <c r="D15" i="12"/>
  <c r="L15" i="12"/>
  <c r="E3" i="12"/>
  <c r="K3" i="12"/>
  <c r="D3" i="12"/>
  <c r="D179" i="12"/>
  <c r="D116" i="12"/>
  <c r="D83" i="12"/>
  <c r="D22" i="12"/>
  <c r="K189" i="12"/>
  <c r="L143" i="12"/>
  <c r="L95" i="12"/>
  <c r="L8" i="12"/>
  <c r="E131" i="12"/>
  <c r="D147" i="12"/>
  <c r="D51" i="12"/>
  <c r="D20" i="12"/>
  <c r="K188" i="12"/>
  <c r="K114" i="12"/>
  <c r="K52" i="12"/>
  <c r="L94" i="12"/>
  <c r="L4" i="12"/>
  <c r="N4" i="12" s="1"/>
  <c r="K192" i="12"/>
  <c r="L192" i="12"/>
  <c r="E192" i="12"/>
  <c r="D192" i="12"/>
  <c r="E180" i="12"/>
  <c r="K180" i="12"/>
  <c r="K156" i="12"/>
  <c r="L156" i="12"/>
  <c r="E156" i="12"/>
  <c r="D156" i="12"/>
  <c r="K132" i="12"/>
  <c r="D132" i="12"/>
  <c r="L132" i="12"/>
  <c r="K108" i="12"/>
  <c r="D108" i="12"/>
  <c r="N108" i="12" s="1"/>
  <c r="E108" i="12"/>
  <c r="K84" i="12"/>
  <c r="L84" i="12"/>
  <c r="K60" i="12"/>
  <c r="D60" i="12"/>
  <c r="E60" i="12"/>
  <c r="K36" i="12"/>
  <c r="E36" i="12"/>
  <c r="L36" i="12"/>
  <c r="K12" i="12"/>
  <c r="E12" i="12"/>
  <c r="L12" i="12"/>
  <c r="D12" i="12"/>
  <c r="K179" i="12"/>
  <c r="E155" i="12"/>
  <c r="D155" i="12"/>
  <c r="L155" i="12"/>
  <c r="K155" i="12"/>
  <c r="K131" i="12"/>
  <c r="D107" i="12"/>
  <c r="E107" i="12"/>
  <c r="L107" i="12"/>
  <c r="K107" i="12"/>
  <c r="L83" i="12"/>
  <c r="E59" i="12"/>
  <c r="D59" i="12"/>
  <c r="K59" i="12"/>
  <c r="L35" i="12"/>
  <c r="D35" i="12"/>
  <c r="D11" i="12"/>
  <c r="L11" i="12"/>
  <c r="E11" i="12"/>
  <c r="K11" i="12"/>
  <c r="D167" i="12"/>
  <c r="K143" i="12"/>
  <c r="K47" i="12"/>
  <c r="E190" i="12"/>
  <c r="L190" i="12"/>
  <c r="D190" i="12"/>
  <c r="E166" i="12"/>
  <c r="K166" i="12"/>
  <c r="E106" i="12"/>
  <c r="L106" i="12"/>
  <c r="D106" i="12"/>
  <c r="K106" i="12"/>
  <c r="E82" i="12"/>
  <c r="K82" i="12"/>
  <c r="L82" i="12"/>
  <c r="D82" i="12"/>
  <c r="D58" i="12"/>
  <c r="E58" i="12"/>
  <c r="K58" i="12"/>
  <c r="L34" i="12"/>
  <c r="D34" i="12"/>
  <c r="E10" i="12"/>
  <c r="L10" i="12"/>
  <c r="K10" i="12"/>
  <c r="D166" i="12"/>
  <c r="K142" i="12"/>
  <c r="K46" i="12"/>
  <c r="E177" i="12"/>
  <c r="E153" i="12"/>
  <c r="D153" i="12"/>
  <c r="L153" i="12"/>
  <c r="K153" i="12"/>
  <c r="E129" i="12"/>
  <c r="D129" i="12"/>
  <c r="D105" i="12"/>
  <c r="E105" i="12"/>
  <c r="K105" i="12"/>
  <c r="L105" i="12"/>
  <c r="L81" i="12"/>
  <c r="D81" i="12"/>
  <c r="E57" i="12"/>
  <c r="K57" i="12"/>
  <c r="L33" i="12"/>
  <c r="D33" i="12"/>
  <c r="E9" i="12"/>
  <c r="L9" i="12"/>
  <c r="K9" i="12"/>
  <c r="D131" i="12"/>
  <c r="D72" i="12"/>
  <c r="K177" i="12"/>
  <c r="K81" i="12"/>
  <c r="K51" i="12"/>
  <c r="K16" i="12"/>
  <c r="L177" i="12"/>
  <c r="L130" i="12"/>
  <c r="L93" i="12"/>
  <c r="L45" i="12"/>
  <c r="L3" i="12"/>
  <c r="L199" i="12"/>
  <c r="E199" i="12"/>
  <c r="L187" i="12"/>
  <c r="E187" i="12"/>
  <c r="K187" i="12"/>
  <c r="L175" i="12"/>
  <c r="L163" i="12"/>
  <c r="E163" i="12"/>
  <c r="L151" i="12"/>
  <c r="E151" i="12"/>
  <c r="L139" i="12"/>
  <c r="D139" i="12"/>
  <c r="E139" i="12"/>
  <c r="L127" i="12"/>
  <c r="E127" i="12"/>
  <c r="L115" i="12"/>
  <c r="K115" i="12"/>
  <c r="E115" i="12"/>
  <c r="E103" i="12"/>
  <c r="L103" i="12"/>
  <c r="L91" i="12"/>
  <c r="E91" i="12"/>
  <c r="L79" i="12"/>
  <c r="E79" i="12"/>
  <c r="L67" i="12"/>
  <c r="E67" i="12"/>
  <c r="D67" i="12"/>
  <c r="L55" i="12"/>
  <c r="L43" i="12"/>
  <c r="E43" i="12"/>
  <c r="K43" i="12"/>
  <c r="L31" i="12"/>
  <c r="E31" i="12"/>
  <c r="L19" i="12"/>
  <c r="E19" i="12"/>
  <c r="L7" i="12"/>
  <c r="D97" i="12"/>
  <c r="D50" i="12"/>
  <c r="D19" i="12"/>
  <c r="K139" i="12"/>
  <c r="K61" i="12"/>
  <c r="L194" i="12"/>
  <c r="L38" i="12"/>
  <c r="K170" i="12"/>
  <c r="L158" i="12"/>
  <c r="D161" i="12"/>
  <c r="E161" i="12"/>
  <c r="K161" i="12"/>
  <c r="D149" i="12"/>
  <c r="L149" i="12"/>
  <c r="D137" i="12"/>
  <c r="E137" i="12"/>
  <c r="D125" i="12"/>
  <c r="E125" i="12"/>
  <c r="D113" i="12"/>
  <c r="L113" i="12"/>
  <c r="D101" i="12"/>
  <c r="E101" i="12"/>
  <c r="D89" i="12"/>
  <c r="E89" i="12"/>
  <c r="K89" i="12"/>
  <c r="D77" i="12"/>
  <c r="L77" i="12"/>
  <c r="E77" i="12"/>
  <c r="D65" i="12"/>
  <c r="D53" i="12"/>
  <c r="E53" i="12"/>
  <c r="E41" i="12"/>
  <c r="D41" i="12"/>
  <c r="L41" i="12"/>
  <c r="D29" i="12"/>
  <c r="E29" i="12"/>
  <c r="K29" i="12"/>
  <c r="D17" i="12"/>
  <c r="E17" i="12"/>
  <c r="D5" i="12"/>
  <c r="L5" i="12"/>
  <c r="E5" i="12"/>
  <c r="K199" i="12"/>
  <c r="K137" i="12"/>
  <c r="K74" i="12"/>
  <c r="K26" i="12"/>
  <c r="E113" i="12"/>
  <c r="E7" i="12"/>
  <c r="K41" i="12"/>
  <c r="K7" i="12"/>
  <c r="L137" i="12"/>
  <c r="E175" i="12"/>
  <c r="K5" i="12"/>
  <c r="L101" i="12"/>
  <c r="E55" i="12"/>
  <c r="K194" i="12"/>
  <c r="E182" i="12"/>
  <c r="E170" i="12"/>
  <c r="D158" i="12"/>
  <c r="E146" i="12"/>
  <c r="E134" i="12"/>
  <c r="E122" i="12"/>
  <c r="K122" i="12"/>
  <c r="E110" i="12"/>
  <c r="E98" i="12"/>
  <c r="E86" i="12"/>
  <c r="D86" i="12"/>
  <c r="E74" i="12"/>
  <c r="E62" i="12"/>
  <c r="K50" i="12"/>
  <c r="E50" i="12"/>
  <c r="E38" i="12"/>
  <c r="E26" i="12"/>
  <c r="D14" i="12"/>
  <c r="E2" i="12"/>
  <c r="D122" i="12"/>
  <c r="D91" i="12"/>
  <c r="K149" i="12"/>
  <c r="K101" i="12"/>
  <c r="K86" i="12"/>
  <c r="L134" i="12"/>
  <c r="L65" i="12"/>
  <c r="L29" i="12"/>
  <c r="L193" i="12"/>
  <c r="E193" i="12"/>
  <c r="E181" i="12"/>
  <c r="L181" i="12"/>
  <c r="K181" i="12"/>
  <c r="E169" i="12"/>
  <c r="L169" i="12"/>
  <c r="E157" i="12"/>
  <c r="L157" i="12"/>
  <c r="L145" i="12"/>
  <c r="E145" i="12"/>
  <c r="D145" i="12"/>
  <c r="E133" i="12"/>
  <c r="L133" i="12"/>
  <c r="E121" i="12"/>
  <c r="L121" i="12"/>
  <c r="E109" i="12"/>
  <c r="L109" i="12"/>
  <c r="K109" i="12"/>
  <c r="L97" i="12"/>
  <c r="E97" i="12"/>
  <c r="L85" i="12"/>
  <c r="L73" i="12"/>
  <c r="D73" i="12"/>
  <c r="E73" i="12"/>
  <c r="L61" i="12"/>
  <c r="L49" i="12"/>
  <c r="E49" i="12"/>
  <c r="L37" i="12"/>
  <c r="K37" i="12"/>
  <c r="E25" i="12"/>
  <c r="L25" i="12"/>
  <c r="L13" i="12"/>
  <c r="D121" i="12"/>
  <c r="D74" i="12"/>
  <c r="D43" i="12"/>
  <c r="D26" i="12"/>
  <c r="K163" i="12"/>
  <c r="K85" i="12"/>
  <c r="K53" i="12"/>
  <c r="K38" i="12"/>
  <c r="L98" i="12"/>
  <c r="E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V95" i="8"/>
  <c r="R159" i="8"/>
  <c r="E151" i="8"/>
  <c r="J59" i="7"/>
  <c r="J71" i="7"/>
  <c r="V43" i="8"/>
  <c r="D113" i="8"/>
  <c r="H113" i="8"/>
  <c r="L143" i="8"/>
  <c r="J189" i="7"/>
  <c r="E43" i="8"/>
  <c r="V161" i="10"/>
  <c r="T19" i="8"/>
  <c r="J110" i="8"/>
  <c r="I131" i="8"/>
  <c r="U144" i="10"/>
  <c r="J109" i="7"/>
  <c r="Q102" i="8"/>
  <c r="Q143" i="8"/>
  <c r="I43" i="8"/>
  <c r="J149" i="7"/>
  <c r="P43" i="8"/>
  <c r="Q53" i="8"/>
  <c r="V105" i="8"/>
  <c r="M122" i="11"/>
  <c r="F15" i="2"/>
  <c r="B262" i="11" s="1"/>
  <c r="J138" i="7"/>
  <c r="D64" i="8"/>
  <c r="D24" i="8"/>
  <c r="V90" i="8"/>
  <c r="V98" i="8"/>
  <c r="U107" i="8"/>
  <c r="N200" i="11"/>
  <c r="H68" i="8"/>
  <c r="H98" i="8"/>
  <c r="J24" i="7"/>
  <c r="N53" i="8"/>
  <c r="J199" i="7"/>
  <c r="Q7" i="8"/>
  <c r="J156" i="8"/>
  <c r="H200" i="8"/>
  <c r="B183" i="8"/>
  <c r="T63" i="8"/>
  <c r="V129" i="8"/>
  <c r="N251" i="11"/>
  <c r="D57" i="8"/>
  <c r="H73" i="8"/>
  <c r="R81" i="8"/>
  <c r="U111" i="8"/>
  <c r="B132" i="8"/>
  <c r="H155" i="8"/>
  <c r="I183" i="8"/>
  <c r="N192" i="8"/>
  <c r="J70" i="7"/>
  <c r="J82" i="7"/>
  <c r="B90" i="8"/>
  <c r="E129" i="8"/>
  <c r="D132" i="8"/>
  <c r="I155" i="8"/>
  <c r="V183" i="8"/>
  <c r="J23" i="7"/>
  <c r="J39" i="7"/>
  <c r="J43" i="7"/>
  <c r="I44" i="8"/>
  <c r="H53" i="8"/>
  <c r="Q60" i="8"/>
  <c r="L90" i="8"/>
  <c r="E132" i="8"/>
  <c r="L155" i="8"/>
  <c r="R176" i="8"/>
  <c r="J106" i="7"/>
  <c r="N132" i="8"/>
  <c r="P155" i="8"/>
  <c r="J75" i="7"/>
  <c r="V132" i="8"/>
  <c r="Q155" i="8"/>
  <c r="H46" i="8"/>
  <c r="E85" i="8"/>
  <c r="V123" i="8"/>
  <c r="E162" i="8"/>
  <c r="K182" i="11"/>
  <c r="H43" i="8"/>
  <c r="D69" i="8"/>
  <c r="R78" i="8"/>
  <c r="B131" i="8"/>
  <c r="L187" i="8"/>
  <c r="S161" i="10"/>
  <c r="H85" i="8"/>
  <c r="F13" i="2"/>
  <c r="B260" i="11" s="1"/>
  <c r="M43" i="8"/>
  <c r="Q131" i="8"/>
  <c r="N152" i="8"/>
  <c r="H156" i="8"/>
  <c r="J173" i="8"/>
  <c r="N142" i="11"/>
  <c r="N230" i="11"/>
  <c r="V131" i="8"/>
  <c r="N164" i="8"/>
  <c r="U173" i="8"/>
  <c r="J57" i="7"/>
  <c r="J151" i="7"/>
  <c r="Q43" i="8"/>
  <c r="E81" i="8"/>
  <c r="L95" i="8"/>
  <c r="T110" i="8"/>
  <c r="K133" i="11"/>
  <c r="J103" i="8"/>
  <c r="Q108" i="8"/>
  <c r="V170" i="8"/>
  <c r="U198" i="8"/>
  <c r="N217" i="11"/>
  <c r="J12" i="7"/>
  <c r="J62" i="7"/>
  <c r="J94" i="7"/>
  <c r="J124" i="7"/>
  <c r="J128" i="7"/>
  <c r="J175" i="7"/>
  <c r="H14" i="8"/>
  <c r="T68" i="8"/>
  <c r="J85" i="8"/>
  <c r="U113" i="8"/>
  <c r="H132" i="8"/>
  <c r="P177" i="8"/>
  <c r="T84" i="10"/>
  <c r="W161" i="10"/>
  <c r="K169" i="11"/>
  <c r="N227" i="11"/>
  <c r="T14" i="8"/>
  <c r="U68" i="8"/>
  <c r="H81" i="8"/>
  <c r="L85" i="8"/>
  <c r="I132" i="8"/>
  <c r="Q177" i="8"/>
  <c r="V84" i="10"/>
  <c r="W89" i="10"/>
  <c r="S172" i="10"/>
  <c r="E14" i="8"/>
  <c r="J81" i="8"/>
  <c r="N85" i="8"/>
  <c r="R177" i="8"/>
  <c r="S121" i="10"/>
  <c r="U172" i="10"/>
  <c r="M161" i="11"/>
  <c r="J9" i="7"/>
  <c r="J125" i="7"/>
  <c r="J184" i="7"/>
  <c r="D43" i="8"/>
  <c r="J44" i="8"/>
  <c r="V50" i="8"/>
  <c r="N81" i="8"/>
  <c r="P98" i="8"/>
  <c r="T105" i="8"/>
  <c r="I110" i="8"/>
  <c r="H131" i="8"/>
  <c r="R132" i="8"/>
  <c r="J155" i="8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T113" i="10"/>
  <c r="U113" i="10"/>
  <c r="M66" i="11"/>
  <c r="J34" i="7"/>
  <c r="J77" i="7"/>
  <c r="J158" i="7"/>
  <c r="I46" i="8"/>
  <c r="I53" i="8"/>
  <c r="B81" i="8"/>
  <c r="Q95" i="8"/>
  <c r="V107" i="8"/>
  <c r="B162" i="8"/>
  <c r="T79" i="10"/>
  <c r="V113" i="10"/>
  <c r="M73" i="11"/>
  <c r="M84" i="11"/>
  <c r="A183" i="11"/>
  <c r="H183" i="11" s="1"/>
  <c r="J11" i="7"/>
  <c r="J166" i="7"/>
  <c r="J194" i="7"/>
  <c r="N46" i="8"/>
  <c r="M53" i="8"/>
  <c r="D81" i="8"/>
  <c r="T74" i="10"/>
  <c r="U79" i="10"/>
  <c r="V138" i="10"/>
  <c r="T138" i="10"/>
  <c r="S138" i="10"/>
  <c r="S149" i="10"/>
  <c r="V149" i="10"/>
  <c r="N108" i="11"/>
  <c r="M108" i="11"/>
  <c r="S100" i="10"/>
  <c r="T100" i="10"/>
  <c r="L66" i="8"/>
  <c r="R99" i="8"/>
  <c r="U99" i="8"/>
  <c r="T99" i="8"/>
  <c r="T166" i="8"/>
  <c r="U166" i="8"/>
  <c r="U50" i="10"/>
  <c r="T50" i="10"/>
  <c r="L78" i="11"/>
  <c r="C7" i="9"/>
  <c r="J6" i="8"/>
  <c r="Q6" i="8"/>
  <c r="P6" i="8"/>
  <c r="B23" i="8"/>
  <c r="U47" i="8"/>
  <c r="N47" i="8"/>
  <c r="R166" i="8"/>
  <c r="V82" i="10"/>
  <c r="U82" i="10"/>
  <c r="S82" i="10"/>
  <c r="I82" i="8"/>
  <c r="M82" i="8"/>
  <c r="J82" i="8"/>
  <c r="J112" i="7"/>
  <c r="A96" i="11"/>
  <c r="G96" i="11" s="1"/>
  <c r="V44" i="10"/>
  <c r="I47" i="8"/>
  <c r="N144" i="8"/>
  <c r="U144" i="8"/>
  <c r="P144" i="8"/>
  <c r="V194" i="8"/>
  <c r="E194" i="8"/>
  <c r="N194" i="8"/>
  <c r="L194" i="8"/>
  <c r="J194" i="8"/>
  <c r="H194" i="8"/>
  <c r="K132" i="11"/>
  <c r="L132" i="11"/>
  <c r="J164" i="7"/>
  <c r="U75" i="8"/>
  <c r="V75" i="8"/>
  <c r="W129" i="10"/>
  <c r="S129" i="10"/>
  <c r="L143" i="11"/>
  <c r="M143" i="11"/>
  <c r="M213" i="11"/>
  <c r="N213" i="11"/>
  <c r="T88" i="10"/>
  <c r="W166" i="10"/>
  <c r="V166" i="10"/>
  <c r="U166" i="10"/>
  <c r="N104" i="8"/>
  <c r="P104" i="8"/>
  <c r="M104" i="8"/>
  <c r="L104" i="8"/>
  <c r="J104" i="8"/>
  <c r="L157" i="8"/>
  <c r="Q157" i="8"/>
  <c r="N157" i="8"/>
  <c r="P199" i="8"/>
  <c r="F200" i="9"/>
  <c r="T199" i="8"/>
  <c r="Q199" i="8"/>
  <c r="M199" i="8"/>
  <c r="L199" i="8"/>
  <c r="J199" i="8"/>
  <c r="E199" i="8"/>
  <c r="D199" i="8"/>
  <c r="V57" i="10"/>
  <c r="T57" i="10"/>
  <c r="A192" i="11"/>
  <c r="B192" i="11" s="1"/>
  <c r="U140" i="10"/>
  <c r="W140" i="10"/>
  <c r="O59" i="9"/>
  <c r="L58" i="8"/>
  <c r="N58" i="8"/>
  <c r="M58" i="8"/>
  <c r="R190" i="8"/>
  <c r="O191" i="9"/>
  <c r="E190" i="8"/>
  <c r="T190" i="8"/>
  <c r="Q190" i="8"/>
  <c r="L190" i="8"/>
  <c r="J99" i="7"/>
  <c r="J103" i="7"/>
  <c r="J127" i="7"/>
  <c r="J131" i="7"/>
  <c r="M44" i="8"/>
  <c r="L71" i="8"/>
  <c r="D91" i="8"/>
  <c r="B116" i="8"/>
  <c r="V177" i="8"/>
  <c r="I185" i="8"/>
  <c r="C156" i="9"/>
  <c r="M93" i="11"/>
  <c r="A153" i="11"/>
  <c r="H153" i="11" s="1"/>
  <c r="M183" i="11"/>
  <c r="K225" i="11"/>
  <c r="J36" i="7"/>
  <c r="J66" i="7"/>
  <c r="J177" i="7"/>
  <c r="M30" i="8"/>
  <c r="E91" i="8"/>
  <c r="L185" i="8"/>
  <c r="C168" i="9"/>
  <c r="N86" i="11"/>
  <c r="N102" i="11"/>
  <c r="K161" i="11"/>
  <c r="M225" i="11"/>
  <c r="Q30" i="8"/>
  <c r="J91" i="8"/>
  <c r="H116" i="8"/>
  <c r="V185" i="8"/>
  <c r="I60" i="9"/>
  <c r="O168" i="9"/>
  <c r="T118" i="10"/>
  <c r="J29" i="7"/>
  <c r="J110" i="7"/>
  <c r="J113" i="7"/>
  <c r="B7" i="8"/>
  <c r="R30" i="8"/>
  <c r="N59" i="8"/>
  <c r="U63" i="8"/>
  <c r="L113" i="8"/>
  <c r="D131" i="8"/>
  <c r="H143" i="8"/>
  <c r="P152" i="8"/>
  <c r="H164" i="8"/>
  <c r="B167" i="8"/>
  <c r="B177" i="8"/>
  <c r="B179" i="8"/>
  <c r="V101" i="10"/>
  <c r="S153" i="10"/>
  <c r="S177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U30" i="8"/>
  <c r="U59" i="8"/>
  <c r="R68" i="8"/>
  <c r="B73" i="8"/>
  <c r="L81" i="8"/>
  <c r="L101" i="8"/>
  <c r="Q113" i="8"/>
  <c r="J143" i="8"/>
  <c r="Q152" i="8"/>
  <c r="P159" i="8"/>
  <c r="J164" i="8"/>
  <c r="D177" i="8"/>
  <c r="D179" i="8"/>
  <c r="F178" i="9"/>
  <c r="S17" i="10"/>
  <c r="U97" i="10"/>
  <c r="V122" i="10"/>
  <c r="T153" i="10"/>
  <c r="W177" i="10"/>
  <c r="N111" i="11"/>
  <c r="L140" i="11"/>
  <c r="N169" i="11"/>
  <c r="N179" i="11"/>
  <c r="J140" i="7"/>
  <c r="V59" i="8"/>
  <c r="E177" i="8"/>
  <c r="C74" i="9"/>
  <c r="I178" i="9"/>
  <c r="U17" i="10"/>
  <c r="V38" i="10"/>
  <c r="S112" i="10"/>
  <c r="S115" i="10"/>
  <c r="S146" i="10"/>
  <c r="V153" i="10"/>
  <c r="U158" i="10"/>
  <c r="V160" i="10"/>
  <c r="N202" i="11"/>
  <c r="N222" i="11"/>
  <c r="N234" i="11"/>
  <c r="J56" i="7"/>
  <c r="H7" i="8"/>
  <c r="I167" i="8"/>
  <c r="H179" i="8"/>
  <c r="O178" i="9"/>
  <c r="U27" i="10"/>
  <c r="T112" i="10"/>
  <c r="W115" i="10"/>
  <c r="U150" i="10"/>
  <c r="V158" i="10"/>
  <c r="S183" i="10"/>
  <c r="M76" i="11"/>
  <c r="N112" i="11"/>
  <c r="J7" i="8"/>
  <c r="D44" i="8"/>
  <c r="J46" i="8"/>
  <c r="N57" i="8"/>
  <c r="M60" i="8"/>
  <c r="M64" i="8"/>
  <c r="Q73" i="8"/>
  <c r="V81" i="8"/>
  <c r="D90" i="8"/>
  <c r="R110" i="8"/>
  <c r="U114" i="8"/>
  <c r="J131" i="8"/>
  <c r="L132" i="8"/>
  <c r="U143" i="8"/>
  <c r="I156" i="8"/>
  <c r="R164" i="8"/>
  <c r="L167" i="8"/>
  <c r="H177" i="8"/>
  <c r="J179" i="8"/>
  <c r="P183" i="8"/>
  <c r="U192" i="8"/>
  <c r="F132" i="9"/>
  <c r="I171" i="9"/>
  <c r="S43" i="10"/>
  <c r="S51" i="10"/>
  <c r="S89" i="10"/>
  <c r="S120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E90" i="8"/>
  <c r="V114" i="8"/>
  <c r="P131" i="8"/>
  <c r="V143" i="8"/>
  <c r="U167" i="8"/>
  <c r="I177" i="8"/>
  <c r="V192" i="8"/>
  <c r="U43" i="10"/>
  <c r="S77" i="10"/>
  <c r="N99" i="11"/>
  <c r="K134" i="11"/>
  <c r="N170" i="11"/>
  <c r="M197" i="11"/>
  <c r="J22" i="8"/>
  <c r="Q182" i="8"/>
  <c r="V182" i="8"/>
  <c r="U182" i="8"/>
  <c r="T182" i="8"/>
  <c r="R182" i="8"/>
  <c r="N182" i="8"/>
  <c r="D9" i="8"/>
  <c r="I22" i="8"/>
  <c r="P79" i="8"/>
  <c r="E79" i="8"/>
  <c r="D79" i="8"/>
  <c r="M79" i="8"/>
  <c r="L79" i="8"/>
  <c r="T118" i="8"/>
  <c r="L182" i="8"/>
  <c r="U68" i="10"/>
  <c r="V68" i="10"/>
  <c r="V107" i="10"/>
  <c r="U107" i="10"/>
  <c r="J119" i="7"/>
  <c r="H9" i="8"/>
  <c r="D20" i="8"/>
  <c r="M22" i="8"/>
  <c r="J26" i="8"/>
  <c r="I26" i="8"/>
  <c r="F27" i="9"/>
  <c r="U26" i="8"/>
  <c r="E27" i="8"/>
  <c r="U27" i="8"/>
  <c r="D40" i="8"/>
  <c r="B40" i="8"/>
  <c r="P40" i="8"/>
  <c r="P51" i="8"/>
  <c r="N51" i="8"/>
  <c r="I54" i="8"/>
  <c r="T77" i="8"/>
  <c r="I78" i="9"/>
  <c r="L77" i="8"/>
  <c r="J77" i="8"/>
  <c r="C78" i="9"/>
  <c r="D77" i="8"/>
  <c r="B77" i="8"/>
  <c r="M182" i="8"/>
  <c r="F23" i="9"/>
  <c r="T178" i="10"/>
  <c r="S178" i="10"/>
  <c r="J10" i="7"/>
  <c r="J21" i="7"/>
  <c r="J69" i="7"/>
  <c r="J90" i="7"/>
  <c r="V7" i="8"/>
  <c r="D7" i="8"/>
  <c r="M7" i="8"/>
  <c r="J9" i="8"/>
  <c r="H18" i="8"/>
  <c r="E20" i="8"/>
  <c r="N22" i="8"/>
  <c r="B26" i="8"/>
  <c r="B27" i="8"/>
  <c r="D34" i="8"/>
  <c r="Q51" i="8"/>
  <c r="P54" i="8"/>
  <c r="H79" i="8"/>
  <c r="I119" i="8"/>
  <c r="H119" i="8"/>
  <c r="O23" i="9"/>
  <c r="T68" i="10"/>
  <c r="M119" i="11"/>
  <c r="N119" i="11"/>
  <c r="L126" i="11"/>
  <c r="L192" i="11"/>
  <c r="K192" i="11"/>
  <c r="N232" i="11"/>
  <c r="M232" i="11"/>
  <c r="Q33" i="8"/>
  <c r="J28" i="7"/>
  <c r="Q2" i="8"/>
  <c r="P2" i="8"/>
  <c r="M9" i="8"/>
  <c r="J18" i="8"/>
  <c r="Q22" i="8"/>
  <c r="D26" i="8"/>
  <c r="D27" i="8"/>
  <c r="U54" i="8"/>
  <c r="J79" i="8"/>
  <c r="V137" i="8"/>
  <c r="U137" i="8"/>
  <c r="P137" i="8"/>
  <c r="H169" i="8"/>
  <c r="T169" i="8"/>
  <c r="L169" i="8"/>
  <c r="J169" i="8"/>
  <c r="D169" i="8"/>
  <c r="A151" i="11"/>
  <c r="H151" i="11" s="1"/>
  <c r="V99" i="10"/>
  <c r="W99" i="10"/>
  <c r="S99" i="10"/>
  <c r="U178" i="10"/>
  <c r="Z4" i="4"/>
  <c r="N9" i="8"/>
  <c r="I20" i="9"/>
  <c r="E19" i="8"/>
  <c r="D19" i="8"/>
  <c r="L20" i="9"/>
  <c r="R19" i="8"/>
  <c r="I20" i="8"/>
  <c r="T22" i="8"/>
  <c r="E26" i="8"/>
  <c r="I27" i="8"/>
  <c r="U34" i="8"/>
  <c r="H40" i="8"/>
  <c r="L64" i="9"/>
  <c r="I64" i="9"/>
  <c r="N63" i="8"/>
  <c r="L63" i="8"/>
  <c r="J63" i="8"/>
  <c r="F64" i="9"/>
  <c r="C64" i="9"/>
  <c r="E63" i="8"/>
  <c r="I77" i="8"/>
  <c r="V86" i="8"/>
  <c r="R115" i="8"/>
  <c r="U115" i="8"/>
  <c r="M115" i="8"/>
  <c r="B115" i="8"/>
  <c r="L137" i="8"/>
  <c r="B169" i="8"/>
  <c r="W4" i="10"/>
  <c r="U4" i="10"/>
  <c r="U13" i="10"/>
  <c r="T13" i="10"/>
  <c r="S13" i="10"/>
  <c r="J14" i="7"/>
  <c r="J105" i="7"/>
  <c r="M2" i="8"/>
  <c r="Q9" i="8"/>
  <c r="B19" i="8"/>
  <c r="J20" i="8"/>
  <c r="J27" i="8"/>
  <c r="I40" i="8"/>
  <c r="E56" i="8"/>
  <c r="P56" i="8"/>
  <c r="M56" i="8"/>
  <c r="B63" i="8"/>
  <c r="P65" i="8"/>
  <c r="V65" i="8"/>
  <c r="M77" i="8"/>
  <c r="N79" i="8"/>
  <c r="R84" i="8"/>
  <c r="E86" i="8"/>
  <c r="N108" i="8"/>
  <c r="C109" i="9"/>
  <c r="P108" i="8"/>
  <c r="M108" i="8"/>
  <c r="F109" i="9"/>
  <c r="L108" i="8"/>
  <c r="J108" i="8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U10" i="8"/>
  <c r="H10" i="8"/>
  <c r="M20" i="8"/>
  <c r="M27" i="8"/>
  <c r="Q40" i="8"/>
  <c r="Q49" i="8"/>
  <c r="R49" i="8"/>
  <c r="P49" i="8"/>
  <c r="U57" i="8"/>
  <c r="H57" i="8"/>
  <c r="D63" i="8"/>
  <c r="N77" i="8"/>
  <c r="T79" i="8"/>
  <c r="V84" i="8"/>
  <c r="N122" i="8"/>
  <c r="Q158" i="8"/>
  <c r="B158" i="8"/>
  <c r="V158" i="8"/>
  <c r="U158" i="8"/>
  <c r="R158" i="8"/>
  <c r="N158" i="8"/>
  <c r="M158" i="8"/>
  <c r="D158" i="8"/>
  <c r="D189" i="8"/>
  <c r="F190" i="9"/>
  <c r="T189" i="8"/>
  <c r="U189" i="8"/>
  <c r="R189" i="8"/>
  <c r="J189" i="8"/>
  <c r="I189" i="8"/>
  <c r="F11" i="9"/>
  <c r="O87" i="9"/>
  <c r="A83" i="11"/>
  <c r="F83" i="11" s="1"/>
  <c r="W31" i="10"/>
  <c r="V90" i="10"/>
  <c r="S90" i="10"/>
  <c r="U4" i="5"/>
  <c r="J52" i="5" s="1"/>
  <c r="P20" i="8"/>
  <c r="H26" i="8"/>
  <c r="Q27" i="8"/>
  <c r="T40" i="8"/>
  <c r="P77" i="8"/>
  <c r="V88" i="8"/>
  <c r="D88" i="8"/>
  <c r="R153" i="8"/>
  <c r="Q153" i="8"/>
  <c r="P153" i="8"/>
  <c r="L153" i="8"/>
  <c r="J153" i="8"/>
  <c r="I153" i="8"/>
  <c r="H153" i="8"/>
  <c r="U193" i="8"/>
  <c r="D193" i="8"/>
  <c r="R193" i="8"/>
  <c r="Q193" i="8"/>
  <c r="L194" i="9"/>
  <c r="M193" i="8"/>
  <c r="L193" i="8"/>
  <c r="A54" i="11"/>
  <c r="H54" i="11" s="1"/>
  <c r="W2" i="10"/>
  <c r="V2" i="10"/>
  <c r="J115" i="7"/>
  <c r="J121" i="7"/>
  <c r="M24" i="8"/>
  <c r="M26" i="8"/>
  <c r="V27" i="8"/>
  <c r="R32" i="8"/>
  <c r="Q32" i="8"/>
  <c r="E32" i="8"/>
  <c r="N37" i="8"/>
  <c r="V40" i="8"/>
  <c r="Q50" i="8"/>
  <c r="P50" i="8"/>
  <c r="D50" i="8"/>
  <c r="E57" i="8"/>
  <c r="H63" i="8"/>
  <c r="U67" i="8"/>
  <c r="I68" i="9"/>
  <c r="U77" i="8"/>
  <c r="E122" i="8"/>
  <c r="U154" i="8"/>
  <c r="T154" i="8"/>
  <c r="R154" i="8"/>
  <c r="N154" i="8"/>
  <c r="M154" i="8"/>
  <c r="L154" i="8"/>
  <c r="U176" i="8"/>
  <c r="N180" i="8"/>
  <c r="R180" i="8"/>
  <c r="M180" i="8"/>
  <c r="J180" i="8"/>
  <c r="I180" i="8"/>
  <c r="F80" i="9"/>
  <c r="Q20" i="8"/>
  <c r="H20" i="8"/>
  <c r="U20" i="8"/>
  <c r="J192" i="7"/>
  <c r="P19" i="8"/>
  <c r="Q26" i="8"/>
  <c r="R37" i="8"/>
  <c r="I57" i="8"/>
  <c r="I63" i="8"/>
  <c r="C69" i="9"/>
  <c r="M68" i="8"/>
  <c r="L68" i="8"/>
  <c r="J68" i="8"/>
  <c r="O69" i="9"/>
  <c r="F69" i="9"/>
  <c r="E68" i="8"/>
  <c r="V68" i="8"/>
  <c r="D68" i="8"/>
  <c r="H70" i="8"/>
  <c r="D70" i="8"/>
  <c r="R93" i="8"/>
  <c r="P93" i="8"/>
  <c r="N93" i="8"/>
  <c r="R109" i="8"/>
  <c r="J109" i="8"/>
  <c r="H109" i="8"/>
  <c r="D150" i="8"/>
  <c r="H154" i="8"/>
  <c r="V176" i="8"/>
  <c r="O80" i="9"/>
  <c r="L190" i="9"/>
  <c r="V31" i="10"/>
  <c r="W55" i="10"/>
  <c r="U55" i="10"/>
  <c r="V55" i="10"/>
  <c r="S186" i="10"/>
  <c r="N54" i="8"/>
  <c r="M54" i="8"/>
  <c r="J54" i="8"/>
  <c r="J107" i="7"/>
  <c r="G202" i="9"/>
  <c r="J20" i="7"/>
  <c r="J30" i="7"/>
  <c r="J116" i="7"/>
  <c r="J161" i="7"/>
  <c r="J179" i="7"/>
  <c r="T7" i="8"/>
  <c r="Q19" i="8"/>
  <c r="H21" i="8"/>
  <c r="E24" i="8"/>
  <c r="R26" i="8"/>
  <c r="R29" i="8"/>
  <c r="T32" i="8"/>
  <c r="F45" i="9"/>
  <c r="V44" i="8"/>
  <c r="U44" i="8"/>
  <c r="P44" i="8"/>
  <c r="T50" i="8"/>
  <c r="J57" i="8"/>
  <c r="U60" i="8"/>
  <c r="L60" i="8"/>
  <c r="I60" i="8"/>
  <c r="R63" i="8"/>
  <c r="B68" i="8"/>
  <c r="R82" i="8"/>
  <c r="N82" i="8"/>
  <c r="O83" i="9"/>
  <c r="I83" i="9"/>
  <c r="H82" i="8"/>
  <c r="D93" i="8"/>
  <c r="F118" i="9"/>
  <c r="V117" i="8"/>
  <c r="U117" i="8"/>
  <c r="T117" i="8"/>
  <c r="P117" i="8"/>
  <c r="N117" i="8"/>
  <c r="D117" i="8"/>
  <c r="B117" i="8"/>
  <c r="C143" i="9"/>
  <c r="V142" i="8"/>
  <c r="Q142" i="8"/>
  <c r="L143" i="9"/>
  <c r="N142" i="8"/>
  <c r="F143" i="9"/>
  <c r="J142" i="8"/>
  <c r="I142" i="8"/>
  <c r="H142" i="8"/>
  <c r="I154" i="8"/>
  <c r="V58" i="10"/>
  <c r="T58" i="10"/>
  <c r="S58" i="10"/>
  <c r="S85" i="10"/>
  <c r="N138" i="11"/>
  <c r="M138" i="11"/>
  <c r="U86" i="10"/>
  <c r="A138" i="11"/>
  <c r="F138" i="11" s="1"/>
  <c r="M186" i="11"/>
  <c r="J74" i="7"/>
  <c r="J101" i="7"/>
  <c r="J108" i="7"/>
  <c r="J114" i="7"/>
  <c r="J165" i="7"/>
  <c r="J183" i="7"/>
  <c r="P53" i="8"/>
  <c r="E105" i="8"/>
  <c r="V110" i="8"/>
  <c r="T113" i="8"/>
  <c r="C133" i="9"/>
  <c r="L133" i="9"/>
  <c r="U132" i="8"/>
  <c r="M155" i="8"/>
  <c r="N156" i="8"/>
  <c r="I179" i="8"/>
  <c r="C180" i="9"/>
  <c r="T179" i="8"/>
  <c r="O132" i="9"/>
  <c r="O156" i="9"/>
  <c r="A182" i="11"/>
  <c r="C182" i="11" s="1"/>
  <c r="N101" i="11"/>
  <c r="L101" i="11"/>
  <c r="K101" i="11"/>
  <c r="N186" i="11"/>
  <c r="N155" i="8"/>
  <c r="I114" i="9"/>
  <c r="V25" i="10"/>
  <c r="T32" i="10"/>
  <c r="S32" i="10"/>
  <c r="S50" i="10"/>
  <c r="T63" i="10"/>
  <c r="U63" i="10"/>
  <c r="T78" i="10"/>
  <c r="A130" i="11"/>
  <c r="H130" i="11" s="1"/>
  <c r="S197" i="10"/>
  <c r="F108" i="9"/>
  <c r="T21" i="10"/>
  <c r="A81" i="11"/>
  <c r="B81" i="11" s="1"/>
  <c r="U29" i="10"/>
  <c r="V59" i="10"/>
  <c r="K196" i="11"/>
  <c r="L114" i="8"/>
  <c r="V116" i="8"/>
  <c r="F117" i="9"/>
  <c r="I120" i="8"/>
  <c r="I121" i="9"/>
  <c r="D147" i="8"/>
  <c r="R157" i="8"/>
  <c r="O193" i="9"/>
  <c r="M192" i="8"/>
  <c r="T195" i="8"/>
  <c r="C100" i="9"/>
  <c r="O108" i="9"/>
  <c r="O158" i="9"/>
  <c r="S86" i="10"/>
  <c r="A232" i="11"/>
  <c r="D232" i="11" s="1"/>
  <c r="U180" i="10"/>
  <c r="T180" i="10"/>
  <c r="A250" i="11"/>
  <c r="C250" i="11" s="1"/>
  <c r="N75" i="11"/>
  <c r="D104" i="8"/>
  <c r="D110" i="8"/>
  <c r="M114" i="8"/>
  <c r="U133" i="8"/>
  <c r="V144" i="8"/>
  <c r="I145" i="9"/>
  <c r="E147" i="8"/>
  <c r="P165" i="8"/>
  <c r="C128" i="9"/>
  <c r="V11" i="10"/>
  <c r="S21" i="10"/>
  <c r="U59" i="10"/>
  <c r="S78" i="10"/>
  <c r="V86" i="10"/>
  <c r="A222" i="11"/>
  <c r="D222" i="11" s="1"/>
  <c r="W170" i="10"/>
  <c r="V170" i="10"/>
  <c r="S170" i="10"/>
  <c r="T193" i="10"/>
  <c r="M75" i="11"/>
  <c r="L130" i="11"/>
  <c r="Q91" i="8"/>
  <c r="P97" i="8"/>
  <c r="E104" i="8"/>
  <c r="N114" i="8"/>
  <c r="D116" i="8"/>
  <c r="P120" i="8"/>
  <c r="H123" i="8"/>
  <c r="E144" i="8"/>
  <c r="U156" i="8"/>
  <c r="P156" i="8"/>
  <c r="L157" i="9"/>
  <c r="I157" i="9"/>
  <c r="C157" i="9"/>
  <c r="M163" i="8"/>
  <c r="I182" i="9"/>
  <c r="D181" i="8"/>
  <c r="I192" i="8"/>
  <c r="I153" i="9"/>
  <c r="S7" i="10"/>
  <c r="S25" i="10"/>
  <c r="V29" i="10"/>
  <c r="U33" i="10"/>
  <c r="T46" i="10"/>
  <c r="S46" i="10"/>
  <c r="W59" i="10"/>
  <c r="U78" i="10"/>
  <c r="S87" i="10"/>
  <c r="V121" i="10"/>
  <c r="V180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H95" i="8"/>
  <c r="D101" i="8"/>
  <c r="H104" i="8"/>
  <c r="N107" i="8"/>
  <c r="P114" i="8"/>
  <c r="E116" i="8"/>
  <c r="Q120" i="8"/>
  <c r="N123" i="8"/>
  <c r="U140" i="8"/>
  <c r="H147" i="8"/>
  <c r="D155" i="8"/>
  <c r="D156" i="8"/>
  <c r="H157" i="8"/>
  <c r="M164" i="8"/>
  <c r="F165" i="9"/>
  <c r="D166" i="8"/>
  <c r="E170" i="8"/>
  <c r="B181" i="8"/>
  <c r="U190" i="8"/>
  <c r="F191" i="9"/>
  <c r="V190" i="8"/>
  <c r="J192" i="8"/>
  <c r="O153" i="9"/>
  <c r="S11" i="10"/>
  <c r="T25" i="10"/>
  <c r="S38" i="10"/>
  <c r="T54" i="10"/>
  <c r="U60" i="10"/>
  <c r="V60" i="10"/>
  <c r="A131" i="11"/>
  <c r="D131" i="11" s="1"/>
  <c r="V79" i="10"/>
  <c r="W124" i="10"/>
  <c r="V124" i="10"/>
  <c r="U124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P123" i="8"/>
  <c r="D129" i="8"/>
  <c r="L131" i="8"/>
  <c r="J132" i="8"/>
  <c r="J144" i="8"/>
  <c r="M152" i="8"/>
  <c r="E156" i="8"/>
  <c r="J157" i="8"/>
  <c r="E166" i="8"/>
  <c r="V167" i="8"/>
  <c r="N179" i="8"/>
  <c r="P181" i="8"/>
  <c r="D190" i="8"/>
  <c r="L192" i="8"/>
  <c r="F195" i="9"/>
  <c r="C195" i="9"/>
  <c r="D195" i="9" s="1"/>
  <c r="I194" i="8"/>
  <c r="Q200" i="8"/>
  <c r="U11" i="10"/>
  <c r="U22" i="10"/>
  <c r="S26" i="10"/>
  <c r="T26" i="10"/>
  <c r="U38" i="10"/>
  <c r="U54" i="10"/>
  <c r="U67" i="10"/>
  <c r="V87" i="10"/>
  <c r="T167" i="10"/>
  <c r="S167" i="10"/>
  <c r="M89" i="11"/>
  <c r="M142" i="11"/>
  <c r="N162" i="11"/>
  <c r="L162" i="11"/>
  <c r="I200" i="9"/>
  <c r="V159" i="10"/>
  <c r="L63" i="11"/>
  <c r="K104" i="11"/>
  <c r="K127" i="11"/>
  <c r="N131" i="11"/>
  <c r="K153" i="11"/>
  <c r="K157" i="11"/>
  <c r="K184" i="11"/>
  <c r="K206" i="11"/>
  <c r="L220" i="11"/>
  <c r="M238" i="11"/>
  <c r="K242" i="11"/>
  <c r="O200" i="9"/>
  <c r="T101" i="10"/>
  <c r="U114" i="10"/>
  <c r="L104" i="11"/>
  <c r="N127" i="11"/>
  <c r="L153" i="11"/>
  <c r="M206" i="11"/>
  <c r="N242" i="11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S57" i="10"/>
  <c r="S9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W57" i="10"/>
  <c r="S113" i="10"/>
  <c r="U115" i="10"/>
  <c r="T129" i="10"/>
  <c r="T146" i="10"/>
  <c r="N68" i="11"/>
  <c r="N73" i="11"/>
  <c r="N122" i="11"/>
  <c r="L133" i="11"/>
  <c r="L170" i="11"/>
  <c r="N218" i="11"/>
  <c r="R3" i="8"/>
  <c r="N3" i="8"/>
  <c r="D191" i="8"/>
  <c r="V191" i="8"/>
  <c r="U191" i="8"/>
  <c r="T191" i="8"/>
  <c r="Q191" i="8"/>
  <c r="N191" i="8"/>
  <c r="L191" i="8"/>
  <c r="J191" i="8"/>
  <c r="B191" i="8"/>
  <c r="G29" i="7"/>
  <c r="E42" i="8"/>
  <c r="Q42" i="8"/>
  <c r="P42" i="8"/>
  <c r="L87" i="8"/>
  <c r="T87" i="8"/>
  <c r="R87" i="8"/>
  <c r="L185" i="9"/>
  <c r="F185" i="9"/>
  <c r="Q184" i="8"/>
  <c r="N184" i="8"/>
  <c r="R184" i="8"/>
  <c r="M184" i="8"/>
  <c r="I184" i="8"/>
  <c r="H184" i="8"/>
  <c r="E184" i="8"/>
  <c r="I144" i="7"/>
  <c r="J144" i="7"/>
  <c r="D42" i="8"/>
  <c r="D184" i="8"/>
  <c r="H145" i="8"/>
  <c r="F146" i="9"/>
  <c r="T145" i="8"/>
  <c r="C146" i="9"/>
  <c r="Q145" i="8"/>
  <c r="P145" i="8"/>
  <c r="N145" i="8"/>
  <c r="L145" i="8"/>
  <c r="M145" i="8"/>
  <c r="V135" i="10"/>
  <c r="S135" i="10"/>
  <c r="W135" i="10"/>
  <c r="W145" i="10"/>
  <c r="T145" i="10"/>
  <c r="V145" i="10"/>
  <c r="U190" i="10"/>
  <c r="S190" i="10"/>
  <c r="J111" i="7"/>
  <c r="G111" i="7"/>
  <c r="B25" i="8"/>
  <c r="M25" i="8"/>
  <c r="J25" i="8"/>
  <c r="I26" i="9"/>
  <c r="H25" i="8"/>
  <c r="E25" i="8"/>
  <c r="D25" i="8"/>
  <c r="C26" i="9"/>
  <c r="D26" i="9" s="1"/>
  <c r="Q25" i="8"/>
  <c r="P25" i="8"/>
  <c r="U108" i="10"/>
  <c r="V108" i="10"/>
  <c r="S108" i="10"/>
  <c r="A160" i="11"/>
  <c r="C160" i="11" s="1"/>
  <c r="J26" i="7"/>
  <c r="J134" i="7"/>
  <c r="V25" i="8"/>
  <c r="L67" i="9"/>
  <c r="O67" i="9"/>
  <c r="R66" i="8"/>
  <c r="M66" i="8"/>
  <c r="J66" i="8"/>
  <c r="I66" i="8"/>
  <c r="H66" i="8"/>
  <c r="E66" i="8"/>
  <c r="D66" i="8"/>
  <c r="U66" i="8"/>
  <c r="P66" i="8"/>
  <c r="V66" i="8"/>
  <c r="I101" i="9"/>
  <c r="F101" i="9"/>
  <c r="C101" i="9"/>
  <c r="J100" i="8"/>
  <c r="M100" i="8"/>
  <c r="T100" i="8"/>
  <c r="R100" i="8"/>
  <c r="Q100" i="8"/>
  <c r="N100" i="8"/>
  <c r="D100" i="8"/>
  <c r="V106" i="8"/>
  <c r="R106" i="8"/>
  <c r="F163" i="9"/>
  <c r="L163" i="9"/>
  <c r="C163" i="9"/>
  <c r="P162" i="8"/>
  <c r="U162" i="8"/>
  <c r="Q162" i="8"/>
  <c r="N162" i="8"/>
  <c r="L162" i="8"/>
  <c r="V162" i="8"/>
  <c r="I162" i="8"/>
  <c r="H162" i="8"/>
  <c r="J73" i="7"/>
  <c r="J48" i="7"/>
  <c r="O35" i="9"/>
  <c r="J34" i="8"/>
  <c r="N34" i="8"/>
  <c r="M34" i="8"/>
  <c r="I34" i="8"/>
  <c r="H34" i="8"/>
  <c r="V34" i="8"/>
  <c r="L39" i="9"/>
  <c r="F39" i="9"/>
  <c r="V38" i="8"/>
  <c r="E38" i="8"/>
  <c r="J38" i="8"/>
  <c r="I39" i="9"/>
  <c r="I38" i="8"/>
  <c r="H38" i="8"/>
  <c r="D38" i="8"/>
  <c r="P38" i="8"/>
  <c r="M38" i="8"/>
  <c r="R38" i="8"/>
  <c r="U38" i="8"/>
  <c r="T38" i="8"/>
  <c r="Q38" i="8"/>
  <c r="O188" i="9"/>
  <c r="L188" i="9"/>
  <c r="F188" i="9"/>
  <c r="H187" i="8"/>
  <c r="Q187" i="8"/>
  <c r="P187" i="8"/>
  <c r="N187" i="8"/>
  <c r="M187" i="8"/>
  <c r="U187" i="8"/>
  <c r="L62" i="8"/>
  <c r="O63" i="9"/>
  <c r="F63" i="9"/>
  <c r="V62" i="8"/>
  <c r="C63" i="9"/>
  <c r="R62" i="8"/>
  <c r="Q62" i="8"/>
  <c r="N62" i="8"/>
  <c r="I62" i="8"/>
  <c r="H62" i="8"/>
  <c r="P62" i="8"/>
  <c r="N239" i="11"/>
  <c r="L9" i="9"/>
  <c r="M8" i="8"/>
  <c r="V8" i="8"/>
  <c r="U8" i="8"/>
  <c r="E8" i="8"/>
  <c r="T8" i="8"/>
  <c r="D8" i="8"/>
  <c r="I8" i="8"/>
  <c r="H8" i="8"/>
  <c r="B8" i="8"/>
  <c r="R8" i="8"/>
  <c r="Q8" i="8"/>
  <c r="P8" i="8"/>
  <c r="L136" i="9"/>
  <c r="I136" i="9"/>
  <c r="H135" i="8"/>
  <c r="C136" i="9"/>
  <c r="J135" i="8"/>
  <c r="I135" i="8"/>
  <c r="R135" i="8"/>
  <c r="Q135" i="8"/>
  <c r="N135" i="8"/>
  <c r="L135" i="8"/>
  <c r="E135" i="8"/>
  <c r="F136" i="9"/>
  <c r="U135" i="8"/>
  <c r="T135" i="8"/>
  <c r="D135" i="8"/>
  <c r="V135" i="8"/>
  <c r="J8" i="8"/>
  <c r="L55" i="8"/>
  <c r="J55" i="8"/>
  <c r="T83" i="8"/>
  <c r="P83" i="8"/>
  <c r="D83" i="8"/>
  <c r="B83" i="8"/>
  <c r="V83" i="8"/>
  <c r="O84" i="9"/>
  <c r="B135" i="8"/>
  <c r="U28" i="8"/>
  <c r="O29" i="9"/>
  <c r="Q28" i="8"/>
  <c r="N28" i="8"/>
  <c r="M28" i="8"/>
  <c r="J28" i="8"/>
  <c r="I29" i="9"/>
  <c r="F29" i="9"/>
  <c r="I28" i="8"/>
  <c r="H28" i="8"/>
  <c r="L29" i="9"/>
  <c r="E72" i="8"/>
  <c r="U72" i="8"/>
  <c r="V72" i="8"/>
  <c r="H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H64" i="8"/>
  <c r="U64" i="8"/>
  <c r="L64" i="8"/>
  <c r="J64" i="8"/>
  <c r="I64" i="8"/>
  <c r="O65" i="9"/>
  <c r="I65" i="9"/>
  <c r="E64" i="8"/>
  <c r="V64" i="8"/>
  <c r="Q64" i="8"/>
  <c r="N64" i="8"/>
  <c r="I70" i="9"/>
  <c r="O70" i="9"/>
  <c r="F70" i="9"/>
  <c r="Q69" i="8"/>
  <c r="R69" i="8"/>
  <c r="P69" i="8"/>
  <c r="L69" i="8"/>
  <c r="J69" i="8"/>
  <c r="I69" i="8"/>
  <c r="T69" i="8"/>
  <c r="L119" i="8"/>
  <c r="Q119" i="8"/>
  <c r="P119" i="8"/>
  <c r="F120" i="9"/>
  <c r="J119" i="8"/>
  <c r="E187" i="8"/>
  <c r="L166" i="11"/>
  <c r="J81" i="7"/>
  <c r="F33" i="9"/>
  <c r="M32" i="8"/>
  <c r="I33" i="9"/>
  <c r="P32" i="8"/>
  <c r="J32" i="8"/>
  <c r="I32" i="8"/>
  <c r="H32" i="8"/>
  <c r="I53" i="9"/>
  <c r="T52" i="8"/>
  <c r="R52" i="8"/>
  <c r="U52" i="8"/>
  <c r="N52" i="8"/>
  <c r="J52" i="8"/>
  <c r="I52" i="8"/>
  <c r="I197" i="9"/>
  <c r="F197" i="9"/>
  <c r="M196" i="8"/>
  <c r="R196" i="8"/>
  <c r="Q196" i="8"/>
  <c r="N196" i="8"/>
  <c r="J91" i="7"/>
  <c r="F15" i="9"/>
  <c r="R14" i="8"/>
  <c r="B14" i="8"/>
  <c r="Q14" i="8"/>
  <c r="P14" i="8"/>
  <c r="M14" i="8"/>
  <c r="J14" i="8"/>
  <c r="I14" i="8"/>
  <c r="B32" i="8"/>
  <c r="M86" i="8"/>
  <c r="P86" i="8"/>
  <c r="N86" i="8"/>
  <c r="L86" i="8"/>
  <c r="I87" i="9"/>
  <c r="U86" i="8"/>
  <c r="C87" i="9"/>
  <c r="R86" i="8"/>
  <c r="J86" i="8"/>
  <c r="I86" i="8"/>
  <c r="H86" i="8"/>
  <c r="L196" i="8"/>
  <c r="V111" i="10"/>
  <c r="U111" i="10"/>
  <c r="S175" i="10"/>
  <c r="V175" i="10"/>
  <c r="T175" i="10"/>
  <c r="M72" i="11"/>
  <c r="L91" i="11"/>
  <c r="N247" i="11"/>
  <c r="M247" i="11"/>
  <c r="L247" i="11"/>
  <c r="I118" i="7"/>
  <c r="J54" i="7"/>
  <c r="I54" i="7"/>
  <c r="J153" i="7"/>
  <c r="I31" i="9"/>
  <c r="F31" i="9"/>
  <c r="P30" i="8"/>
  <c r="J30" i="8"/>
  <c r="H30" i="8"/>
  <c r="O31" i="9"/>
  <c r="E30" i="8"/>
  <c r="D30" i="8"/>
  <c r="I46" i="9"/>
  <c r="Q45" i="8"/>
  <c r="B45" i="8"/>
  <c r="R45" i="8"/>
  <c r="M45" i="8"/>
  <c r="B86" i="8"/>
  <c r="U94" i="8"/>
  <c r="R94" i="8"/>
  <c r="Q94" i="8"/>
  <c r="I94" i="8"/>
  <c r="L98" i="9"/>
  <c r="I98" i="9"/>
  <c r="U97" i="8"/>
  <c r="N97" i="8"/>
  <c r="L97" i="8"/>
  <c r="J97" i="8"/>
  <c r="P141" i="8"/>
  <c r="R141" i="8"/>
  <c r="V141" i="8"/>
  <c r="Q141" i="8"/>
  <c r="L141" i="8"/>
  <c r="O152" i="9"/>
  <c r="L152" i="9"/>
  <c r="H151" i="8"/>
  <c r="F152" i="9"/>
  <c r="D151" i="8"/>
  <c r="T151" i="8"/>
  <c r="R151" i="8"/>
  <c r="P151" i="8"/>
  <c r="M151" i="8"/>
  <c r="I152" i="9"/>
  <c r="U151" i="8"/>
  <c r="L151" i="8"/>
  <c r="A94" i="11"/>
  <c r="V42" i="10"/>
  <c r="U42" i="10"/>
  <c r="T42" i="10"/>
  <c r="S42" i="10"/>
  <c r="N98" i="11"/>
  <c r="M98" i="11"/>
  <c r="A101" i="11"/>
  <c r="H101" i="11" s="1"/>
  <c r="W49" i="10"/>
  <c r="V49" i="10"/>
  <c r="U49" i="10"/>
  <c r="S49" i="10"/>
  <c r="S195" i="10"/>
  <c r="A247" i="11"/>
  <c r="C247" i="11" s="1"/>
  <c r="I3" i="9"/>
  <c r="V2" i="8"/>
  <c r="J2" i="8"/>
  <c r="I2" i="8"/>
  <c r="H2" i="8"/>
  <c r="L3" i="9"/>
  <c r="F3" i="9"/>
  <c r="B65" i="8"/>
  <c r="O66" i="9"/>
  <c r="Q65" i="8"/>
  <c r="M65" i="8"/>
  <c r="L65" i="8"/>
  <c r="H65" i="8"/>
  <c r="D65" i="8"/>
  <c r="O129" i="9"/>
  <c r="U128" i="8"/>
  <c r="B128" i="8"/>
  <c r="P128" i="8"/>
  <c r="N128" i="8"/>
  <c r="M128" i="8"/>
  <c r="C129" i="9"/>
  <c r="J128" i="8"/>
  <c r="V128" i="8"/>
  <c r="T128" i="8"/>
  <c r="Q128" i="8"/>
  <c r="I128" i="8"/>
  <c r="U75" i="10"/>
  <c r="V75" i="10"/>
  <c r="N91" i="11"/>
  <c r="B13" i="11"/>
  <c r="Z5" i="4"/>
  <c r="J44" i="7"/>
  <c r="B2" i="8"/>
  <c r="Q16" i="8"/>
  <c r="N16" i="8"/>
  <c r="M16" i="8"/>
  <c r="D16" i="8"/>
  <c r="B16" i="8"/>
  <c r="N65" i="8"/>
  <c r="L99" i="8"/>
  <c r="J99" i="8"/>
  <c r="L100" i="9"/>
  <c r="I99" i="8"/>
  <c r="F100" i="9"/>
  <c r="P99" i="8"/>
  <c r="N99" i="8"/>
  <c r="E99" i="8"/>
  <c r="D99" i="8"/>
  <c r="B99" i="8"/>
  <c r="D128" i="8"/>
  <c r="M58" i="11"/>
  <c r="L58" i="11"/>
  <c r="J79" i="7"/>
  <c r="D2" i="8"/>
  <c r="D14" i="8"/>
  <c r="U18" i="8"/>
  <c r="N18" i="8"/>
  <c r="M18" i="8"/>
  <c r="B30" i="8"/>
  <c r="D32" i="8"/>
  <c r="D45" i="8"/>
  <c r="P59" i="8"/>
  <c r="T59" i="8"/>
  <c r="F60" i="9"/>
  <c r="C60" i="9"/>
  <c r="D59" i="8"/>
  <c r="J59" i="8"/>
  <c r="I59" i="8"/>
  <c r="H59" i="8"/>
  <c r="B59" i="8"/>
  <c r="U65" i="8"/>
  <c r="D71" i="8"/>
  <c r="D86" i="8"/>
  <c r="E97" i="8"/>
  <c r="Q122" i="8"/>
  <c r="O123" i="9"/>
  <c r="D122" i="8"/>
  <c r="J122" i="8"/>
  <c r="I122" i="8"/>
  <c r="F123" i="9"/>
  <c r="H122" i="8"/>
  <c r="V122" i="8"/>
  <c r="U122" i="8"/>
  <c r="T122" i="8"/>
  <c r="P122" i="8"/>
  <c r="I15" i="9"/>
  <c r="U19" i="10"/>
  <c r="W19" i="10"/>
  <c r="A91" i="11"/>
  <c r="U39" i="10"/>
  <c r="T39" i="10"/>
  <c r="S39" i="10"/>
  <c r="K77" i="11"/>
  <c r="M77" i="11"/>
  <c r="N158" i="11"/>
  <c r="M158" i="11"/>
  <c r="L158" i="11"/>
  <c r="K158" i="11"/>
  <c r="J61" i="7"/>
  <c r="L13" i="9"/>
  <c r="F13" i="9"/>
  <c r="R12" i="8"/>
  <c r="Q12" i="8"/>
  <c r="M12" i="8"/>
  <c r="J12" i="8"/>
  <c r="F22" i="9"/>
  <c r="V21" i="8"/>
  <c r="R127" i="8"/>
  <c r="P127" i="8"/>
  <c r="N127" i="8"/>
  <c r="T127" i="8"/>
  <c r="M127" i="8"/>
  <c r="L127" i="8"/>
  <c r="J127" i="8"/>
  <c r="H127" i="8"/>
  <c r="E127" i="8"/>
  <c r="F150" i="9"/>
  <c r="D149" i="8"/>
  <c r="M149" i="8"/>
  <c r="I149" i="8"/>
  <c r="O150" i="9"/>
  <c r="I150" i="9"/>
  <c r="B149" i="8"/>
  <c r="U149" i="8"/>
  <c r="Q149" i="8"/>
  <c r="L149" i="8"/>
  <c r="U171" i="8"/>
  <c r="N171" i="8"/>
  <c r="L171" i="8"/>
  <c r="J171" i="8"/>
  <c r="E171" i="8"/>
  <c r="J93" i="7"/>
  <c r="T2" i="8"/>
  <c r="E12" i="8"/>
  <c r="U14" i="8"/>
  <c r="D21" i="8"/>
  <c r="U32" i="8"/>
  <c r="B127" i="8"/>
  <c r="B140" i="8"/>
  <c r="Q140" i="8"/>
  <c r="P140" i="8"/>
  <c r="J149" i="8"/>
  <c r="O173" i="9"/>
  <c r="I173" i="9"/>
  <c r="E172" i="8"/>
  <c r="T172" i="8"/>
  <c r="R172" i="8"/>
  <c r="Q172" i="8"/>
  <c r="N172" i="8"/>
  <c r="J172" i="8"/>
  <c r="F173" i="9"/>
  <c r="I172" i="8"/>
  <c r="H172" i="8"/>
  <c r="J15" i="7"/>
  <c r="U2" i="8"/>
  <c r="V14" i="8"/>
  <c r="F32" i="9"/>
  <c r="Q31" i="8"/>
  <c r="P31" i="8"/>
  <c r="N31" i="8"/>
  <c r="I31" i="8"/>
  <c r="H31" i="8"/>
  <c r="V32" i="8"/>
  <c r="I51" i="9"/>
  <c r="C51" i="9"/>
  <c r="R50" i="8"/>
  <c r="B50" i="8"/>
  <c r="M50" i="8"/>
  <c r="J50" i="8"/>
  <c r="I50" i="8"/>
  <c r="H50" i="8"/>
  <c r="F51" i="9"/>
  <c r="E50" i="8"/>
  <c r="F59" i="9"/>
  <c r="V58" i="8"/>
  <c r="C71" i="9"/>
  <c r="L70" i="8"/>
  <c r="O71" i="9"/>
  <c r="L71" i="9"/>
  <c r="R70" i="8"/>
  <c r="U70" i="8"/>
  <c r="T70" i="8"/>
  <c r="Q70" i="8"/>
  <c r="J70" i="8"/>
  <c r="I70" i="8"/>
  <c r="Q88" i="8"/>
  <c r="L89" i="9"/>
  <c r="I89" i="9"/>
  <c r="C89" i="9"/>
  <c r="E88" i="8"/>
  <c r="H88" i="8"/>
  <c r="U88" i="8"/>
  <c r="T88" i="8"/>
  <c r="M88" i="8"/>
  <c r="L88" i="8"/>
  <c r="J88" i="8"/>
  <c r="I88" i="8"/>
  <c r="D127" i="8"/>
  <c r="R140" i="8"/>
  <c r="C160" i="9"/>
  <c r="Q159" i="8"/>
  <c r="O160" i="9"/>
  <c r="B159" i="8"/>
  <c r="L159" i="8"/>
  <c r="I159" i="8"/>
  <c r="H159" i="8"/>
  <c r="L160" i="9"/>
  <c r="D172" i="8"/>
  <c r="Q181" i="8"/>
  <c r="H181" i="8"/>
  <c r="L181" i="8"/>
  <c r="J181" i="8"/>
  <c r="E181" i="8"/>
  <c r="C182" i="9"/>
  <c r="U181" i="8"/>
  <c r="F53" i="9"/>
  <c r="L51" i="8"/>
  <c r="J51" i="8"/>
  <c r="O61" i="9"/>
  <c r="L61" i="9"/>
  <c r="I61" i="9"/>
  <c r="F61" i="9"/>
  <c r="C61" i="9"/>
  <c r="J60" i="8"/>
  <c r="R60" i="8"/>
  <c r="V60" i="8"/>
  <c r="U78" i="8"/>
  <c r="C79" i="9"/>
  <c r="O79" i="9"/>
  <c r="B78" i="8"/>
  <c r="F97" i="9"/>
  <c r="Q96" i="8"/>
  <c r="E96" i="8"/>
  <c r="D96" i="8"/>
  <c r="Q103" i="8"/>
  <c r="U103" i="8"/>
  <c r="R103" i="8"/>
  <c r="C108" i="9"/>
  <c r="T107" i="8"/>
  <c r="B107" i="8"/>
  <c r="J107" i="8"/>
  <c r="I107" i="8"/>
  <c r="H107" i="8"/>
  <c r="L124" i="8"/>
  <c r="N124" i="8"/>
  <c r="U124" i="8"/>
  <c r="T160" i="8"/>
  <c r="V160" i="8"/>
  <c r="F161" i="9"/>
  <c r="I161" i="9"/>
  <c r="C161" i="9"/>
  <c r="R160" i="8"/>
  <c r="J160" i="8"/>
  <c r="I160" i="8"/>
  <c r="O169" i="9"/>
  <c r="D168" i="8"/>
  <c r="I169" i="9"/>
  <c r="F169" i="9"/>
  <c r="B168" i="8"/>
  <c r="V168" i="8"/>
  <c r="R168" i="8"/>
  <c r="Q168" i="8"/>
  <c r="P168" i="8"/>
  <c r="V198" i="8"/>
  <c r="P198" i="8"/>
  <c r="F199" i="9"/>
  <c r="F104" i="9"/>
  <c r="V93" i="10"/>
  <c r="T93" i="10"/>
  <c r="S93" i="10"/>
  <c r="V102" i="10"/>
  <c r="U102" i="10"/>
  <c r="N148" i="11"/>
  <c r="M198" i="11"/>
  <c r="N198" i="11"/>
  <c r="B44" i="11"/>
  <c r="I23" i="9"/>
  <c r="V22" i="8"/>
  <c r="B22" i="8"/>
  <c r="C34" i="9"/>
  <c r="U37" i="8"/>
  <c r="B51" i="8"/>
  <c r="B60" i="8"/>
  <c r="B67" i="8"/>
  <c r="B75" i="8"/>
  <c r="D78" i="8"/>
  <c r="B84" i="8"/>
  <c r="D92" i="8"/>
  <c r="U92" i="8"/>
  <c r="H96" i="8"/>
  <c r="I99" i="9"/>
  <c r="Q98" i="8"/>
  <c r="N98" i="8"/>
  <c r="M98" i="8"/>
  <c r="L98" i="8"/>
  <c r="B103" i="8"/>
  <c r="D107" i="8"/>
  <c r="D124" i="8"/>
  <c r="R133" i="8"/>
  <c r="F134" i="9"/>
  <c r="N133" i="8"/>
  <c r="P133" i="8"/>
  <c r="J133" i="8"/>
  <c r="H133" i="8"/>
  <c r="D160" i="8"/>
  <c r="E168" i="8"/>
  <c r="O177" i="9"/>
  <c r="L176" i="8"/>
  <c r="J176" i="8"/>
  <c r="I176" i="8"/>
  <c r="H176" i="8"/>
  <c r="E198" i="8"/>
  <c r="I104" i="9"/>
  <c r="S12" i="10"/>
  <c r="V12" i="10"/>
  <c r="U12" i="10"/>
  <c r="S80" i="10"/>
  <c r="T80" i="10"/>
  <c r="N141" i="11"/>
  <c r="K141" i="11"/>
  <c r="L145" i="11"/>
  <c r="K145" i="11"/>
  <c r="K198" i="11"/>
  <c r="D3" i="3"/>
  <c r="J129" i="7"/>
  <c r="J181" i="7"/>
  <c r="T10" i="8"/>
  <c r="V10" i="8"/>
  <c r="R27" i="8"/>
  <c r="E33" i="8"/>
  <c r="H37" i="8"/>
  <c r="O41" i="9"/>
  <c r="J40" i="8"/>
  <c r="M40" i="8"/>
  <c r="U40" i="8"/>
  <c r="Q44" i="8"/>
  <c r="B49" i="8"/>
  <c r="E51" i="8"/>
  <c r="V54" i="8"/>
  <c r="C55" i="9"/>
  <c r="D54" i="8"/>
  <c r="I55" i="9"/>
  <c r="T57" i="8"/>
  <c r="D60" i="8"/>
  <c r="H75" i="8"/>
  <c r="E78" i="8"/>
  <c r="M84" i="8"/>
  <c r="R92" i="8"/>
  <c r="N96" i="8"/>
  <c r="B98" i="8"/>
  <c r="D103" i="8"/>
  <c r="T116" i="8"/>
  <c r="B133" i="8"/>
  <c r="I148" i="9"/>
  <c r="C148" i="9"/>
  <c r="E160" i="8"/>
  <c r="J167" i="8"/>
  <c r="I168" i="9"/>
  <c r="H167" i="8"/>
  <c r="T167" i="8"/>
  <c r="P167" i="8"/>
  <c r="N167" i="8"/>
  <c r="M167" i="8"/>
  <c r="L168" i="8"/>
  <c r="D176" i="8"/>
  <c r="V189" i="8"/>
  <c r="H189" i="8"/>
  <c r="P189" i="8"/>
  <c r="N189" i="8"/>
  <c r="L189" i="8"/>
  <c r="H198" i="8"/>
  <c r="N145" i="11"/>
  <c r="N159" i="11"/>
  <c r="L159" i="11"/>
  <c r="K159" i="11"/>
  <c r="L198" i="11"/>
  <c r="N226" i="11"/>
  <c r="M226" i="11"/>
  <c r="L226" i="11"/>
  <c r="K226" i="11"/>
  <c r="N243" i="11"/>
  <c r="L243" i="11"/>
  <c r="J46" i="7"/>
  <c r="I21" i="9"/>
  <c r="L21" i="9"/>
  <c r="F21" i="9"/>
  <c r="R20" i="8"/>
  <c r="B20" i="8"/>
  <c r="D22" i="8"/>
  <c r="I37" i="8"/>
  <c r="I45" i="9"/>
  <c r="R44" i="8"/>
  <c r="H44" i="8"/>
  <c r="H49" i="8"/>
  <c r="H51" i="8"/>
  <c r="E60" i="8"/>
  <c r="B61" i="8"/>
  <c r="R61" i="8"/>
  <c r="M67" i="8"/>
  <c r="N75" i="8"/>
  <c r="F83" i="9"/>
  <c r="C83" i="9"/>
  <c r="T82" i="8"/>
  <c r="E82" i="8"/>
  <c r="L82" i="8"/>
  <c r="U82" i="8"/>
  <c r="N84" i="8"/>
  <c r="I92" i="9"/>
  <c r="H91" i="8"/>
  <c r="P91" i="8"/>
  <c r="M91" i="8"/>
  <c r="L91" i="8"/>
  <c r="O94" i="9"/>
  <c r="L94" i="9"/>
  <c r="L93" i="8"/>
  <c r="H93" i="8"/>
  <c r="P96" i="8"/>
  <c r="E98" i="8"/>
  <c r="E103" i="8"/>
  <c r="O111" i="9"/>
  <c r="F111" i="9"/>
  <c r="C111" i="9"/>
  <c r="U110" i="8"/>
  <c r="E110" i="8"/>
  <c r="Q110" i="8"/>
  <c r="N110" i="8"/>
  <c r="M110" i="8"/>
  <c r="L110" i="8"/>
  <c r="L115" i="9"/>
  <c r="I115" i="9"/>
  <c r="F115" i="9"/>
  <c r="C115" i="9"/>
  <c r="J114" i="8"/>
  <c r="I114" i="8"/>
  <c r="H114" i="8"/>
  <c r="D114" i="8"/>
  <c r="U116" i="8"/>
  <c r="I119" i="9"/>
  <c r="M118" i="8"/>
  <c r="L118" i="8"/>
  <c r="H118" i="8"/>
  <c r="I124" i="8"/>
  <c r="D133" i="8"/>
  <c r="H152" i="8"/>
  <c r="T152" i="8"/>
  <c r="R152" i="8"/>
  <c r="M168" i="8"/>
  <c r="M176" i="8"/>
  <c r="I182" i="8"/>
  <c r="C183" i="9"/>
  <c r="O183" i="9"/>
  <c r="F183" i="9"/>
  <c r="J182" i="8"/>
  <c r="H182" i="8"/>
  <c r="E182" i="8"/>
  <c r="L198" i="8"/>
  <c r="O45" i="9"/>
  <c r="L161" i="9"/>
  <c r="U28" i="10"/>
  <c r="T28" i="10"/>
  <c r="S28" i="10"/>
  <c r="U61" i="10"/>
  <c r="T61" i="10"/>
  <c r="S61" i="10"/>
  <c r="M124" i="11"/>
  <c r="N124" i="11"/>
  <c r="L124" i="11"/>
  <c r="K124" i="11"/>
  <c r="K128" i="11"/>
  <c r="N163" i="11"/>
  <c r="N176" i="11"/>
  <c r="M176" i="11"/>
  <c r="K176" i="11"/>
  <c r="J72" i="7"/>
  <c r="J139" i="7"/>
  <c r="T20" i="8"/>
  <c r="N27" i="8"/>
  <c r="O28" i="9"/>
  <c r="L28" i="9"/>
  <c r="I28" i="9"/>
  <c r="C28" i="9"/>
  <c r="H27" i="8"/>
  <c r="T27" i="8"/>
  <c r="J33" i="8"/>
  <c r="J37" i="8"/>
  <c r="B44" i="8"/>
  <c r="T44" i="8"/>
  <c r="I49" i="8"/>
  <c r="I51" i="8"/>
  <c r="O58" i="9"/>
  <c r="L58" i="9"/>
  <c r="C58" i="9"/>
  <c r="L57" i="8"/>
  <c r="P57" i="8"/>
  <c r="V57" i="8"/>
  <c r="P61" i="8"/>
  <c r="N67" i="8"/>
  <c r="P75" i="8"/>
  <c r="M78" i="8"/>
  <c r="D82" i="8"/>
  <c r="V82" i="8"/>
  <c r="P84" i="8"/>
  <c r="B91" i="8"/>
  <c r="B93" i="8"/>
  <c r="R96" i="8"/>
  <c r="L107" i="8"/>
  <c r="B110" i="8"/>
  <c r="T112" i="8"/>
  <c r="M112" i="8"/>
  <c r="B114" i="8"/>
  <c r="E118" i="8"/>
  <c r="R124" i="8"/>
  <c r="E133" i="8"/>
  <c r="B150" i="8"/>
  <c r="F151" i="9"/>
  <c r="R150" i="8"/>
  <c r="Q150" i="8"/>
  <c r="M150" i="8"/>
  <c r="E150" i="8"/>
  <c r="E152" i="8"/>
  <c r="H160" i="8"/>
  <c r="H163" i="8"/>
  <c r="N168" i="8"/>
  <c r="N176" i="8"/>
  <c r="B182" i="8"/>
  <c r="M198" i="8"/>
  <c r="C52" i="9"/>
  <c r="O92" i="9"/>
  <c r="F99" i="9"/>
  <c r="O161" i="9"/>
  <c r="A86" i="11"/>
  <c r="D86" i="11" s="1"/>
  <c r="S34" i="10"/>
  <c r="V34" i="10"/>
  <c r="U34" i="10"/>
  <c r="A128" i="11"/>
  <c r="H128" i="11" s="1"/>
  <c r="V76" i="10"/>
  <c r="S76" i="10"/>
  <c r="U95" i="10"/>
  <c r="A209" i="11"/>
  <c r="D209" i="11" s="1"/>
  <c r="W157" i="10"/>
  <c r="V157" i="10"/>
  <c r="S157" i="10"/>
  <c r="S164" i="10"/>
  <c r="T164" i="10"/>
  <c r="W164" i="10"/>
  <c r="W174" i="10"/>
  <c r="V174" i="10"/>
  <c r="A226" i="11"/>
  <c r="C226" i="11" s="1"/>
  <c r="U174" i="10"/>
  <c r="S188" i="10"/>
  <c r="W188" i="10"/>
  <c r="V188" i="10"/>
  <c r="T188" i="10"/>
  <c r="K103" i="11"/>
  <c r="M103" i="11"/>
  <c r="A113" i="11"/>
  <c r="C113" i="11" s="1"/>
  <c r="A132" i="11"/>
  <c r="D132" i="11" s="1"/>
  <c r="L163" i="11"/>
  <c r="L176" i="11"/>
  <c r="R9" i="8"/>
  <c r="C10" i="9"/>
  <c r="I9" i="8"/>
  <c r="H22" i="8"/>
  <c r="C25" i="9"/>
  <c r="B29" i="8"/>
  <c r="N29" i="8"/>
  <c r="N33" i="8"/>
  <c r="M37" i="8"/>
  <c r="N49" i="8"/>
  <c r="O54" i="9"/>
  <c r="C54" i="9"/>
  <c r="H60" i="8"/>
  <c r="Q67" i="8"/>
  <c r="R75" i="8"/>
  <c r="N78" i="8"/>
  <c r="Q84" i="8"/>
  <c r="U96" i="8"/>
  <c r="V101" i="8"/>
  <c r="M101" i="8"/>
  <c r="H103" i="8"/>
  <c r="M107" i="8"/>
  <c r="M116" i="8"/>
  <c r="R116" i="8"/>
  <c r="P116" i="8"/>
  <c r="O117" i="9"/>
  <c r="L116" i="8"/>
  <c r="I117" i="9"/>
  <c r="J116" i="8"/>
  <c r="Q117" i="8"/>
  <c r="L118" i="9"/>
  <c r="I118" i="9"/>
  <c r="I117" i="8"/>
  <c r="L117" i="8"/>
  <c r="J117" i="8"/>
  <c r="Q133" i="8"/>
  <c r="I152" i="8"/>
  <c r="U169" i="8"/>
  <c r="E169" i="8"/>
  <c r="C170" i="9"/>
  <c r="D170" i="9" s="1"/>
  <c r="L170" i="9"/>
  <c r="R169" i="8"/>
  <c r="F170" i="9"/>
  <c r="P169" i="8"/>
  <c r="N169" i="8"/>
  <c r="P176" i="8"/>
  <c r="D182" i="8"/>
  <c r="N198" i="8"/>
  <c r="C23" i="9"/>
  <c r="I52" i="9"/>
  <c r="I190" i="9"/>
  <c r="A114" i="11"/>
  <c r="E114" i="11" s="1"/>
  <c r="S62" i="10"/>
  <c r="V62" i="10"/>
  <c r="T62" i="10"/>
  <c r="S184" i="10"/>
  <c r="L103" i="11"/>
  <c r="M151" i="11"/>
  <c r="N151" i="11"/>
  <c r="L151" i="11"/>
  <c r="K151" i="11"/>
  <c r="N155" i="11"/>
  <c r="K155" i="11"/>
  <c r="M160" i="11"/>
  <c r="N160" i="11"/>
  <c r="L160" i="11"/>
  <c r="K160" i="11"/>
  <c r="L27" i="9"/>
  <c r="P26" i="8"/>
  <c r="N43" i="8"/>
  <c r="L44" i="9"/>
  <c r="J43" i="8"/>
  <c r="R43" i="8"/>
  <c r="P81" i="8"/>
  <c r="F82" i="9"/>
  <c r="I81" i="8"/>
  <c r="T81" i="8"/>
  <c r="R104" i="8"/>
  <c r="P143" i="8"/>
  <c r="I144" i="9"/>
  <c r="F144" i="9"/>
  <c r="M179" i="8"/>
  <c r="V179" i="8"/>
  <c r="R194" i="8"/>
  <c r="O48" i="9"/>
  <c r="C159" i="9"/>
  <c r="F180" i="9"/>
  <c r="F186" i="9"/>
  <c r="T14" i="10"/>
  <c r="A102" i="11"/>
  <c r="D102" i="11" s="1"/>
  <c r="A155" i="11"/>
  <c r="E155" i="11" s="1"/>
  <c r="V103" i="10"/>
  <c r="U103" i="10"/>
  <c r="S103" i="10"/>
  <c r="A175" i="11"/>
  <c r="C175" i="11" s="1"/>
  <c r="T123" i="10"/>
  <c r="U182" i="10"/>
  <c r="A234" i="11"/>
  <c r="H234" i="11" s="1"/>
  <c r="W182" i="10"/>
  <c r="S182" i="10"/>
  <c r="V194" i="10"/>
  <c r="M115" i="11"/>
  <c r="L115" i="11"/>
  <c r="N115" i="11"/>
  <c r="N215" i="11"/>
  <c r="K215" i="11"/>
  <c r="O86" i="9"/>
  <c r="L86" i="9"/>
  <c r="I86" i="9"/>
  <c r="T85" i="8"/>
  <c r="D85" i="8"/>
  <c r="R85" i="8"/>
  <c r="F96" i="9"/>
  <c r="N95" i="8"/>
  <c r="T142" i="8"/>
  <c r="R142" i="8"/>
  <c r="I155" i="9"/>
  <c r="F155" i="9"/>
  <c r="O155" i="9"/>
  <c r="C155" i="9"/>
  <c r="E154" i="8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A123" i="11"/>
  <c r="C123" i="11" s="1"/>
  <c r="S71" i="10"/>
  <c r="N62" i="11"/>
  <c r="N252" i="11"/>
  <c r="L252" i="11"/>
  <c r="K252" i="11"/>
  <c r="B85" i="8"/>
  <c r="U85" i="8"/>
  <c r="I113" i="8"/>
  <c r="C132" i="9"/>
  <c r="D142" i="8"/>
  <c r="D154" i="8"/>
  <c r="D157" i="8"/>
  <c r="O174" i="9"/>
  <c r="B193" i="8"/>
  <c r="I44" i="9"/>
  <c r="C82" i="9"/>
  <c r="F86" i="9"/>
  <c r="I159" i="9"/>
  <c r="O180" i="9"/>
  <c r="A76" i="11"/>
  <c r="B76" i="11" s="1"/>
  <c r="A139" i="11"/>
  <c r="S126" i="10"/>
  <c r="S160" i="10"/>
  <c r="U176" i="10"/>
  <c r="S194" i="10"/>
  <c r="L62" i="11"/>
  <c r="A228" i="11"/>
  <c r="G228" i="11" s="1"/>
  <c r="L154" i="9"/>
  <c r="B153" i="8"/>
  <c r="E157" i="8"/>
  <c r="O96" i="9"/>
  <c r="A59" i="11"/>
  <c r="E59" i="11" s="1"/>
  <c r="W7" i="10"/>
  <c r="V7" i="10"/>
  <c r="A148" i="11"/>
  <c r="B148" i="11" s="1"/>
  <c r="T96" i="10"/>
  <c r="S96" i="10"/>
  <c r="W103" i="10"/>
  <c r="S107" i="10"/>
  <c r="W171" i="10"/>
  <c r="S171" i="10"/>
  <c r="T173" i="10"/>
  <c r="W173" i="10"/>
  <c r="S173" i="10"/>
  <c r="S192" i="10"/>
  <c r="T194" i="10"/>
  <c r="M62" i="11"/>
  <c r="M69" i="11"/>
  <c r="M174" i="11"/>
  <c r="L193" i="11"/>
  <c r="M202" i="11"/>
  <c r="Q63" i="8"/>
  <c r="P68" i="8"/>
  <c r="U79" i="8"/>
  <c r="Q132" i="8"/>
  <c r="V164" i="8"/>
  <c r="I164" i="8"/>
  <c r="I167" i="9"/>
  <c r="F167" i="9"/>
  <c r="L166" i="8"/>
  <c r="L181" i="9"/>
  <c r="Q180" i="8"/>
  <c r="O133" i="9"/>
  <c r="O157" i="9"/>
  <c r="O165" i="9"/>
  <c r="U90" i="10"/>
  <c r="T90" i="10"/>
  <c r="V136" i="10"/>
  <c r="A201" i="11"/>
  <c r="E201" i="11" s="1"/>
  <c r="A203" i="11"/>
  <c r="F203" i="11" s="1"/>
  <c r="T151" i="10"/>
  <c r="S151" i="10"/>
  <c r="W169" i="10"/>
  <c r="V169" i="10"/>
  <c r="V196" i="10"/>
  <c r="T196" i="10"/>
  <c r="L93" i="11"/>
  <c r="K93" i="11"/>
  <c r="N93" i="11"/>
  <c r="M196" i="11"/>
  <c r="N196" i="11"/>
  <c r="L196" i="11"/>
  <c r="U31" i="10"/>
  <c r="W33" i="10"/>
  <c r="V33" i="10"/>
  <c r="A124" i="11"/>
  <c r="F124" i="11" s="1"/>
  <c r="V112" i="10"/>
  <c r="W165" i="10"/>
  <c r="T165" i="10"/>
  <c r="N67" i="11"/>
  <c r="M67" i="11"/>
  <c r="M120" i="11"/>
  <c r="A129" i="11"/>
  <c r="D129" i="11" s="1"/>
  <c r="V77" i="10"/>
  <c r="T120" i="10"/>
  <c r="A237" i="11"/>
  <c r="F237" i="11" s="1"/>
  <c r="N137" i="11"/>
  <c r="M173" i="11"/>
  <c r="I80" i="9"/>
  <c r="A70" i="11"/>
  <c r="B70" i="11" s="1"/>
  <c r="A108" i="11"/>
  <c r="B108" i="11" s="1"/>
  <c r="A110" i="11"/>
  <c r="H110" i="11" s="1"/>
  <c r="A149" i="11"/>
  <c r="E149" i="11" s="1"/>
  <c r="W97" i="10"/>
  <c r="S122" i="10"/>
  <c r="U122" i="10"/>
  <c r="A249" i="11"/>
  <c r="C249" i="11" s="1"/>
  <c r="V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V116" i="10"/>
  <c r="S116" i="10"/>
  <c r="A200" i="11"/>
  <c r="C200" i="11" s="1"/>
  <c r="T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T40" i="10"/>
  <c r="V51" i="10"/>
  <c r="U57" i="10"/>
  <c r="S60" i="10"/>
  <c r="S63" i="10"/>
  <c r="U85" i="10"/>
  <c r="V88" i="10"/>
  <c r="S106" i="10"/>
  <c r="W179" i="10"/>
  <c r="T181" i="10"/>
  <c r="V181" i="10"/>
  <c r="S181" i="10"/>
  <c r="A235" i="11"/>
  <c r="E235" i="11" s="1"/>
  <c r="N228" i="11"/>
  <c r="L228" i="11"/>
  <c r="S29" i="10"/>
  <c r="A141" i="11"/>
  <c r="D141" i="11" s="1"/>
  <c r="U89" i="10"/>
  <c r="V106" i="10"/>
  <c r="A170" i="11"/>
  <c r="B170" i="11" s="1"/>
  <c r="V118" i="10"/>
  <c r="V172" i="10"/>
  <c r="L190" i="11"/>
  <c r="K190" i="11"/>
  <c r="N66" i="11"/>
  <c r="K66" i="11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J130" i="7"/>
  <c r="I130" i="7"/>
  <c r="G120" i="7"/>
  <c r="J120" i="7"/>
  <c r="I120" i="7"/>
  <c r="I177" i="7"/>
  <c r="J180" i="7"/>
  <c r="I180" i="7"/>
  <c r="I189" i="7"/>
  <c r="L39" i="8"/>
  <c r="I40" i="9"/>
  <c r="P39" i="8"/>
  <c r="L40" i="9"/>
  <c r="C40" i="9"/>
  <c r="J39" i="8"/>
  <c r="I39" i="8"/>
  <c r="N39" i="8"/>
  <c r="V39" i="8"/>
  <c r="E39" i="8"/>
  <c r="F40" i="9"/>
  <c r="D39" i="8"/>
  <c r="H39" i="8"/>
  <c r="B39" i="8"/>
  <c r="O40" i="9"/>
  <c r="R39" i="8"/>
  <c r="M39" i="8"/>
  <c r="Q39" i="8"/>
  <c r="U39" i="8"/>
  <c r="I90" i="7"/>
  <c r="U199" i="10"/>
  <c r="V199" i="10"/>
  <c r="S199" i="10"/>
  <c r="A251" i="11"/>
  <c r="W199" i="10"/>
  <c r="T199" i="10"/>
  <c r="C14" i="2"/>
  <c r="D14" i="2" s="1"/>
  <c r="F14" i="2"/>
  <c r="B261" i="11" s="1"/>
  <c r="T39" i="8"/>
  <c r="V47" i="10"/>
  <c r="W47" i="10"/>
  <c r="U47" i="10"/>
  <c r="A99" i="11"/>
  <c r="T47" i="10"/>
  <c r="S47" i="10"/>
  <c r="D14" i="11"/>
  <c r="U6" i="5"/>
  <c r="P202" i="9"/>
  <c r="D33" i="11"/>
  <c r="E33" i="11" s="1"/>
  <c r="L6" i="10"/>
  <c r="H45" i="10" s="1"/>
  <c r="Z6" i="4"/>
  <c r="J88" i="7"/>
  <c r="I88" i="7"/>
  <c r="I155" i="7"/>
  <c r="J155" i="7"/>
  <c r="G147" i="7"/>
  <c r="J147" i="7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A208" i="11"/>
  <c r="W156" i="10"/>
  <c r="V156" i="10"/>
  <c r="U156" i="10"/>
  <c r="T156" i="10"/>
  <c r="S156" i="10"/>
  <c r="C11" i="2"/>
  <c r="I10" i="7"/>
  <c r="J16" i="7"/>
  <c r="G76" i="7"/>
  <c r="J76" i="7"/>
  <c r="J150" i="7"/>
  <c r="I150" i="7"/>
  <c r="L75" i="9"/>
  <c r="I75" i="9"/>
  <c r="V74" i="8"/>
  <c r="H74" i="8"/>
  <c r="M74" i="8"/>
  <c r="C75" i="9"/>
  <c r="L74" i="8"/>
  <c r="U74" i="8"/>
  <c r="D74" i="8"/>
  <c r="P74" i="8"/>
  <c r="N74" i="8"/>
  <c r="J74" i="8"/>
  <c r="O75" i="9"/>
  <c r="B74" i="8"/>
  <c r="Q74" i="8"/>
  <c r="E74" i="8"/>
  <c r="I74" i="8"/>
  <c r="I41" i="7"/>
  <c r="J41" i="7"/>
  <c r="J6" i="7"/>
  <c r="I6" i="7"/>
  <c r="C77" i="9"/>
  <c r="P76" i="8"/>
  <c r="B76" i="8"/>
  <c r="R76" i="8"/>
  <c r="D76" i="8"/>
  <c r="F77" i="9"/>
  <c r="L77" i="9"/>
  <c r="J76" i="8"/>
  <c r="L76" i="8"/>
  <c r="U76" i="8"/>
  <c r="O77" i="9"/>
  <c r="I76" i="8"/>
  <c r="H76" i="8"/>
  <c r="E76" i="8"/>
  <c r="T76" i="8"/>
  <c r="Q76" i="8"/>
  <c r="N76" i="8"/>
  <c r="V76" i="8"/>
  <c r="I77" i="9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L13" i="8"/>
  <c r="L14" i="9"/>
  <c r="I14" i="9"/>
  <c r="F14" i="9"/>
  <c r="J13" i="8"/>
  <c r="R13" i="8"/>
  <c r="C14" i="9"/>
  <c r="H13" i="8"/>
  <c r="Q13" i="8"/>
  <c r="P13" i="8"/>
  <c r="N13" i="8"/>
  <c r="D13" i="8"/>
  <c r="U13" i="8"/>
  <c r="V13" i="8"/>
  <c r="E13" i="8"/>
  <c r="O14" i="9"/>
  <c r="F49" i="9"/>
  <c r="L48" i="8"/>
  <c r="V48" i="8"/>
  <c r="I48" i="8"/>
  <c r="I49" i="9"/>
  <c r="U48" i="8"/>
  <c r="C49" i="9"/>
  <c r="T48" i="8"/>
  <c r="N48" i="8"/>
  <c r="J48" i="8"/>
  <c r="H48" i="8"/>
  <c r="E48" i="8"/>
  <c r="M48" i="8"/>
  <c r="L49" i="9"/>
  <c r="P48" i="8"/>
  <c r="D48" i="8"/>
  <c r="O49" i="9"/>
  <c r="J58" i="7"/>
  <c r="I58" i="7"/>
  <c r="O12" i="9"/>
  <c r="C12" i="9"/>
  <c r="L11" i="8"/>
  <c r="T11" i="8"/>
  <c r="I12" i="9"/>
  <c r="P11" i="8"/>
  <c r="B11" i="8"/>
  <c r="D11" i="8"/>
  <c r="F12" i="9"/>
  <c r="J11" i="8"/>
  <c r="I11" i="8"/>
  <c r="H11" i="8"/>
  <c r="N11" i="8"/>
  <c r="M11" i="8"/>
  <c r="L12" i="9"/>
  <c r="E11" i="8"/>
  <c r="U11" i="8"/>
  <c r="V11" i="8"/>
  <c r="B13" i="8"/>
  <c r="B48" i="8"/>
  <c r="U2" i="5"/>
  <c r="L2" i="10"/>
  <c r="I13" i="8"/>
  <c r="I163" i="7"/>
  <c r="J163" i="7"/>
  <c r="R11" i="8"/>
  <c r="M13" i="8"/>
  <c r="O42" i="9"/>
  <c r="C42" i="9"/>
  <c r="D42" i="9" s="1"/>
  <c r="L41" i="8"/>
  <c r="T41" i="8"/>
  <c r="L42" i="9"/>
  <c r="E41" i="8"/>
  <c r="R41" i="8"/>
  <c r="D41" i="8"/>
  <c r="I41" i="8"/>
  <c r="F42" i="9"/>
  <c r="N41" i="8"/>
  <c r="M41" i="8"/>
  <c r="V41" i="8"/>
  <c r="I42" i="9"/>
  <c r="J41" i="8"/>
  <c r="B41" i="8"/>
  <c r="H41" i="8"/>
  <c r="U41" i="8"/>
  <c r="R48" i="8"/>
  <c r="V41" i="10"/>
  <c r="S41" i="10"/>
  <c r="W41" i="10"/>
  <c r="U41" i="10"/>
  <c r="A93" i="11"/>
  <c r="T41" i="10"/>
  <c r="V105" i="10"/>
  <c r="A157" i="11"/>
  <c r="U105" i="10"/>
  <c r="W105" i="10"/>
  <c r="S105" i="10"/>
  <c r="T105" i="10"/>
  <c r="L90" i="9"/>
  <c r="R89" i="8"/>
  <c r="E89" i="8"/>
  <c r="F90" i="9"/>
  <c r="T89" i="8"/>
  <c r="O90" i="9"/>
  <c r="I89" i="8"/>
  <c r="H89" i="8"/>
  <c r="L89" i="8"/>
  <c r="I90" i="9"/>
  <c r="Q89" i="8"/>
  <c r="C90" i="9"/>
  <c r="U89" i="8"/>
  <c r="P89" i="8"/>
  <c r="D89" i="8"/>
  <c r="B89" i="8"/>
  <c r="N89" i="8"/>
  <c r="J89" i="8"/>
  <c r="V89" i="8"/>
  <c r="M89" i="8"/>
  <c r="L162" i="9"/>
  <c r="I162" i="9"/>
  <c r="R161" i="8"/>
  <c r="E161" i="8"/>
  <c r="T161" i="8"/>
  <c r="V161" i="8"/>
  <c r="F162" i="9"/>
  <c r="I161" i="8"/>
  <c r="C162" i="9"/>
  <c r="H161" i="8"/>
  <c r="P161" i="8"/>
  <c r="N161" i="8"/>
  <c r="M161" i="8"/>
  <c r="J161" i="8"/>
  <c r="D161" i="8"/>
  <c r="Q161" i="8"/>
  <c r="L161" i="8"/>
  <c r="O162" i="9"/>
  <c r="U161" i="8"/>
  <c r="W15" i="10"/>
  <c r="V15" i="10"/>
  <c r="T15" i="10"/>
  <c r="A67" i="11"/>
  <c r="U15" i="10"/>
  <c r="U73" i="10"/>
  <c r="A125" i="11"/>
  <c r="W73" i="10"/>
  <c r="V73" i="10"/>
  <c r="T73" i="10"/>
  <c r="S73" i="10"/>
  <c r="J38" i="7"/>
  <c r="G38" i="7"/>
  <c r="O127" i="9"/>
  <c r="C127" i="9"/>
  <c r="T126" i="8"/>
  <c r="Q126" i="8"/>
  <c r="B126" i="8"/>
  <c r="F127" i="9"/>
  <c r="J126" i="8"/>
  <c r="P126" i="8"/>
  <c r="L127" i="9"/>
  <c r="M126" i="8"/>
  <c r="L126" i="8"/>
  <c r="D126" i="8"/>
  <c r="N126" i="8"/>
  <c r="I127" i="9"/>
  <c r="I126" i="8"/>
  <c r="R126" i="8"/>
  <c r="V126" i="8"/>
  <c r="U126" i="8"/>
  <c r="H126" i="8"/>
  <c r="L135" i="9"/>
  <c r="J134" i="8"/>
  <c r="D134" i="8"/>
  <c r="V134" i="8"/>
  <c r="N134" i="8"/>
  <c r="M134" i="8"/>
  <c r="L134" i="8"/>
  <c r="I135" i="9"/>
  <c r="C135" i="9"/>
  <c r="I134" i="8"/>
  <c r="O135" i="9"/>
  <c r="U134" i="8"/>
  <c r="T134" i="8"/>
  <c r="E134" i="8"/>
  <c r="B134" i="8"/>
  <c r="Q134" i="8"/>
  <c r="P134" i="8"/>
  <c r="H134" i="8"/>
  <c r="R134" i="8"/>
  <c r="B161" i="8"/>
  <c r="C176" i="9"/>
  <c r="L176" i="9"/>
  <c r="V175" i="8"/>
  <c r="I175" i="8"/>
  <c r="L175" i="8"/>
  <c r="M175" i="8"/>
  <c r="H175" i="8"/>
  <c r="I176" i="9"/>
  <c r="N175" i="8"/>
  <c r="P175" i="8"/>
  <c r="U175" i="8"/>
  <c r="T175" i="8"/>
  <c r="F176" i="9"/>
  <c r="J175" i="8"/>
  <c r="E175" i="8"/>
  <c r="D175" i="8"/>
  <c r="O176" i="9"/>
  <c r="Q175" i="8"/>
  <c r="R175" i="8"/>
  <c r="F135" i="9"/>
  <c r="I97" i="7"/>
  <c r="I137" i="7"/>
  <c r="J137" i="7"/>
  <c r="J187" i="7"/>
  <c r="I187" i="7"/>
  <c r="O18" i="9"/>
  <c r="C18" i="9"/>
  <c r="I18" i="9"/>
  <c r="L17" i="8"/>
  <c r="T17" i="8"/>
  <c r="N17" i="8"/>
  <c r="M17" i="8"/>
  <c r="F18" i="9"/>
  <c r="I17" i="8"/>
  <c r="E17" i="8"/>
  <c r="V17" i="8"/>
  <c r="D17" i="8"/>
  <c r="U17" i="8"/>
  <c r="J17" i="8"/>
  <c r="L18" i="9"/>
  <c r="Q17" i="8"/>
  <c r="R17" i="8"/>
  <c r="H17" i="8"/>
  <c r="B17" i="8"/>
  <c r="F37" i="9"/>
  <c r="L36" i="8"/>
  <c r="O37" i="9"/>
  <c r="V36" i="8"/>
  <c r="I36" i="8"/>
  <c r="M36" i="8"/>
  <c r="L37" i="9"/>
  <c r="U36" i="8"/>
  <c r="E36" i="8"/>
  <c r="J36" i="8"/>
  <c r="D36" i="8"/>
  <c r="P36" i="8"/>
  <c r="C37" i="9"/>
  <c r="I37" i="9"/>
  <c r="R36" i="8"/>
  <c r="H36" i="8"/>
  <c r="Q36" i="8"/>
  <c r="N36" i="8"/>
  <c r="E126" i="8"/>
  <c r="B175" i="8"/>
  <c r="S15" i="10"/>
  <c r="O16" i="9"/>
  <c r="L15" i="8"/>
  <c r="P15" i="8"/>
  <c r="I16" i="9"/>
  <c r="E15" i="8"/>
  <c r="F16" i="9"/>
  <c r="N15" i="8"/>
  <c r="C16" i="9"/>
  <c r="L16" i="9"/>
  <c r="Q15" i="8"/>
  <c r="M15" i="8"/>
  <c r="V15" i="8"/>
  <c r="U15" i="8"/>
  <c r="H15" i="8"/>
  <c r="I15" i="8"/>
  <c r="B15" i="8"/>
  <c r="D15" i="8"/>
  <c r="T15" i="8"/>
  <c r="R15" i="8"/>
  <c r="B36" i="8"/>
  <c r="T74" i="8"/>
  <c r="M76" i="8"/>
  <c r="C122" i="9"/>
  <c r="L122" i="9"/>
  <c r="V121" i="8"/>
  <c r="I121" i="8"/>
  <c r="H121" i="8"/>
  <c r="T121" i="8"/>
  <c r="E121" i="8"/>
  <c r="F122" i="9"/>
  <c r="B121" i="8"/>
  <c r="L121" i="8"/>
  <c r="R121" i="8"/>
  <c r="I122" i="9"/>
  <c r="Q121" i="8"/>
  <c r="O122" i="9"/>
  <c r="M121" i="8"/>
  <c r="J121" i="8"/>
  <c r="P121" i="8"/>
  <c r="U121" i="8"/>
  <c r="N121" i="8"/>
  <c r="D121" i="8"/>
  <c r="C131" i="9"/>
  <c r="D131" i="9" s="1"/>
  <c r="P130" i="8"/>
  <c r="B130" i="8"/>
  <c r="U130" i="8"/>
  <c r="H130" i="8"/>
  <c r="T130" i="8"/>
  <c r="D130" i="8"/>
  <c r="E130" i="8"/>
  <c r="M130" i="8"/>
  <c r="O131" i="9"/>
  <c r="R130" i="8"/>
  <c r="V130" i="8"/>
  <c r="Q130" i="8"/>
  <c r="N130" i="8"/>
  <c r="F131" i="9"/>
  <c r="J130" i="8"/>
  <c r="L130" i="8"/>
  <c r="A150" i="11"/>
  <c r="W98" i="10"/>
  <c r="T98" i="10"/>
  <c r="S98" i="10"/>
  <c r="V98" i="10"/>
  <c r="U98" i="10"/>
  <c r="J25" i="7"/>
  <c r="I25" i="7"/>
  <c r="J42" i="7"/>
  <c r="I42" i="7"/>
  <c r="J52" i="7"/>
  <c r="J97" i="7"/>
  <c r="J15" i="8"/>
  <c r="U137" i="10"/>
  <c r="S137" i="10"/>
  <c r="A189" i="11"/>
  <c r="V137" i="10"/>
  <c r="W137" i="10"/>
  <c r="T137" i="10"/>
  <c r="I33" i="7"/>
  <c r="J33" i="7"/>
  <c r="O6" i="9"/>
  <c r="C6" i="9"/>
  <c r="L5" i="8"/>
  <c r="T5" i="8"/>
  <c r="F6" i="9"/>
  <c r="R5" i="8"/>
  <c r="D5" i="8"/>
  <c r="B5" i="8"/>
  <c r="L6" i="9"/>
  <c r="M5" i="8"/>
  <c r="J5" i="8"/>
  <c r="I5" i="8"/>
  <c r="I6" i="9"/>
  <c r="N5" i="8"/>
  <c r="H5" i="8"/>
  <c r="V5" i="8"/>
  <c r="P5" i="8"/>
  <c r="E5" i="8"/>
  <c r="T186" i="8"/>
  <c r="E186" i="8"/>
  <c r="C187" i="9"/>
  <c r="D187" i="9" s="1"/>
  <c r="L187" i="9"/>
  <c r="J186" i="8"/>
  <c r="I186" i="8"/>
  <c r="P186" i="8"/>
  <c r="N186" i="8"/>
  <c r="R186" i="8"/>
  <c r="I187" i="9"/>
  <c r="F187" i="9"/>
  <c r="D186" i="8"/>
  <c r="Q186" i="8"/>
  <c r="M186" i="8"/>
  <c r="U186" i="8"/>
  <c r="L186" i="8"/>
  <c r="O187" i="9"/>
  <c r="H186" i="8"/>
  <c r="B186" i="8"/>
  <c r="V186" i="8"/>
  <c r="F75" i="9"/>
  <c r="W6" i="10"/>
  <c r="T6" i="10"/>
  <c r="S6" i="10"/>
  <c r="A58" i="11"/>
  <c r="U6" i="10"/>
  <c r="V6" i="10"/>
  <c r="W92" i="10"/>
  <c r="S92" i="10"/>
  <c r="V92" i="10"/>
  <c r="U92" i="10"/>
  <c r="T92" i="10"/>
  <c r="A144" i="11"/>
  <c r="I7" i="7"/>
  <c r="J7" i="7"/>
  <c r="J18" i="7"/>
  <c r="I18" i="7"/>
  <c r="I53" i="7"/>
  <c r="J53" i="7"/>
  <c r="J154" i="7"/>
  <c r="I154" i="7"/>
  <c r="J174" i="7"/>
  <c r="I174" i="7"/>
  <c r="I188" i="7"/>
  <c r="J188" i="7"/>
  <c r="Q11" i="8"/>
  <c r="T36" i="8"/>
  <c r="Q48" i="8"/>
  <c r="C140" i="9"/>
  <c r="V139" i="8"/>
  <c r="I139" i="8"/>
  <c r="F140" i="9"/>
  <c r="E139" i="8"/>
  <c r="O140" i="9"/>
  <c r="Q139" i="8"/>
  <c r="R139" i="8"/>
  <c r="P139" i="8"/>
  <c r="L139" i="8"/>
  <c r="I140" i="9"/>
  <c r="L140" i="9"/>
  <c r="U139" i="8"/>
  <c r="D139" i="8"/>
  <c r="T139" i="8"/>
  <c r="M139" i="8"/>
  <c r="N139" i="8"/>
  <c r="H139" i="8"/>
  <c r="J139" i="8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I131" i="9"/>
  <c r="T35" i="10"/>
  <c r="A87" i="11"/>
  <c r="W35" i="10"/>
  <c r="V35" i="10"/>
  <c r="S35" i="10"/>
  <c r="U35" i="10"/>
  <c r="W52" i="10"/>
  <c r="V52" i="10"/>
  <c r="S52" i="10"/>
  <c r="T52" i="10"/>
  <c r="A104" i="11"/>
  <c r="U52" i="10"/>
  <c r="W152" i="10"/>
  <c r="A204" i="11"/>
  <c r="T152" i="10"/>
  <c r="V152" i="10"/>
  <c r="U152" i="10"/>
  <c r="S152" i="10"/>
  <c r="R74" i="8"/>
  <c r="L5" i="10"/>
  <c r="M202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L3" i="8"/>
  <c r="O4" i="9"/>
  <c r="P3" i="8"/>
  <c r="C4" i="9"/>
  <c r="I4" i="9"/>
  <c r="I3" i="8"/>
  <c r="M3" i="8"/>
  <c r="Q3" i="8"/>
  <c r="L4" i="9"/>
  <c r="F4" i="9"/>
  <c r="V3" i="8"/>
  <c r="E3" i="8"/>
  <c r="U3" i="8"/>
  <c r="D3" i="8"/>
  <c r="B3" i="8"/>
  <c r="T3" i="8"/>
  <c r="J3" i="8"/>
  <c r="H3" i="8"/>
  <c r="O24" i="9"/>
  <c r="C24" i="9"/>
  <c r="L23" i="8"/>
  <c r="I24" i="9"/>
  <c r="T23" i="8"/>
  <c r="L24" i="9"/>
  <c r="H23" i="8"/>
  <c r="N23" i="8"/>
  <c r="F24" i="9"/>
  <c r="Q23" i="8"/>
  <c r="P23" i="8"/>
  <c r="R23" i="8"/>
  <c r="M23" i="8"/>
  <c r="I23" i="8"/>
  <c r="D23" i="8"/>
  <c r="E23" i="8"/>
  <c r="U23" i="8"/>
  <c r="V23" i="8"/>
  <c r="Q41" i="8"/>
  <c r="L81" i="9"/>
  <c r="U80" i="8"/>
  <c r="I80" i="8"/>
  <c r="I81" i="9"/>
  <c r="H80" i="8"/>
  <c r="C81" i="9"/>
  <c r="V80" i="8"/>
  <c r="D80" i="8"/>
  <c r="F81" i="9"/>
  <c r="R80" i="8"/>
  <c r="N80" i="8"/>
  <c r="M80" i="8"/>
  <c r="L80" i="8"/>
  <c r="O81" i="9"/>
  <c r="B80" i="8"/>
  <c r="T80" i="8"/>
  <c r="P80" i="8"/>
  <c r="Q80" i="8"/>
  <c r="L137" i="9"/>
  <c r="P136" i="8"/>
  <c r="B136" i="8"/>
  <c r="T136" i="8"/>
  <c r="Q136" i="8"/>
  <c r="V136" i="8"/>
  <c r="E136" i="8"/>
  <c r="I137" i="9"/>
  <c r="N136" i="8"/>
  <c r="M136" i="8"/>
  <c r="C137" i="9"/>
  <c r="U136" i="8"/>
  <c r="D136" i="8"/>
  <c r="I136" i="8"/>
  <c r="H136" i="8"/>
  <c r="R136" i="8"/>
  <c r="L136" i="8"/>
  <c r="O137" i="9"/>
  <c r="L147" i="9"/>
  <c r="I147" i="9"/>
  <c r="V146" i="8"/>
  <c r="H146" i="8"/>
  <c r="O147" i="9"/>
  <c r="J146" i="8"/>
  <c r="B146" i="8"/>
  <c r="Q146" i="8"/>
  <c r="P146" i="8"/>
  <c r="R146" i="8"/>
  <c r="L146" i="8"/>
  <c r="U146" i="8"/>
  <c r="I146" i="8"/>
  <c r="F147" i="9"/>
  <c r="T146" i="8"/>
  <c r="C147" i="9"/>
  <c r="N146" i="8"/>
  <c r="D146" i="8"/>
  <c r="M146" i="8"/>
  <c r="E146" i="8"/>
  <c r="L131" i="9"/>
  <c r="F137" i="9"/>
  <c r="I11" i="7"/>
  <c r="L47" i="9"/>
  <c r="L46" i="8"/>
  <c r="R46" i="8"/>
  <c r="E46" i="8"/>
  <c r="F47" i="9"/>
  <c r="C47" i="9"/>
  <c r="M46" i="8"/>
  <c r="O47" i="9"/>
  <c r="V46" i="8"/>
  <c r="D46" i="8"/>
  <c r="Q46" i="8"/>
  <c r="P46" i="8"/>
  <c r="T46" i="8"/>
  <c r="Q56" i="8"/>
  <c r="L126" i="9"/>
  <c r="R125" i="8"/>
  <c r="E125" i="8"/>
  <c r="L125" i="8"/>
  <c r="F126" i="9"/>
  <c r="B125" i="8"/>
  <c r="T125" i="8"/>
  <c r="Q125" i="8"/>
  <c r="C126" i="9"/>
  <c r="M125" i="8"/>
  <c r="O126" i="9"/>
  <c r="D125" i="8"/>
  <c r="J125" i="8"/>
  <c r="V125" i="8"/>
  <c r="U125" i="8"/>
  <c r="I126" i="9"/>
  <c r="N125" i="8"/>
  <c r="H125" i="8"/>
  <c r="L198" i="9"/>
  <c r="R197" i="8"/>
  <c r="E197" i="8"/>
  <c r="F198" i="9"/>
  <c r="L197" i="8"/>
  <c r="O198" i="9"/>
  <c r="Q197" i="8"/>
  <c r="C198" i="9"/>
  <c r="P197" i="8"/>
  <c r="I198" i="9"/>
  <c r="B197" i="8"/>
  <c r="J197" i="8"/>
  <c r="I197" i="8"/>
  <c r="N197" i="8"/>
  <c r="M197" i="8"/>
  <c r="H197" i="8"/>
  <c r="D197" i="8"/>
  <c r="V197" i="8"/>
  <c r="A194" i="11"/>
  <c r="T142" i="10"/>
  <c r="V142" i="10"/>
  <c r="U142" i="10"/>
  <c r="S142" i="10"/>
  <c r="W142" i="10"/>
  <c r="L3" i="10"/>
  <c r="Z3" i="4"/>
  <c r="J4" i="7"/>
  <c r="I4" i="7"/>
  <c r="I56" i="7"/>
  <c r="J136" i="7"/>
  <c r="I141" i="7"/>
  <c r="J141" i="7"/>
  <c r="J143" i="7"/>
  <c r="J146" i="7"/>
  <c r="J169" i="7"/>
  <c r="I169" i="7"/>
  <c r="J195" i="7"/>
  <c r="I195" i="7"/>
  <c r="O7" i="9"/>
  <c r="L6" i="8"/>
  <c r="I7" i="9"/>
  <c r="V6" i="8"/>
  <c r="I6" i="8"/>
  <c r="F7" i="9"/>
  <c r="H6" i="8"/>
  <c r="R6" i="8"/>
  <c r="M6" i="8"/>
  <c r="E6" i="8"/>
  <c r="U6" i="8"/>
  <c r="D6" i="8"/>
  <c r="N6" i="8"/>
  <c r="L7" i="9"/>
  <c r="T6" i="8"/>
  <c r="R35" i="8"/>
  <c r="O43" i="9"/>
  <c r="L42" i="8"/>
  <c r="V42" i="8"/>
  <c r="I42" i="8"/>
  <c r="C43" i="9"/>
  <c r="L43" i="9"/>
  <c r="J42" i="8"/>
  <c r="H42" i="8"/>
  <c r="I43" i="9"/>
  <c r="T42" i="8"/>
  <c r="M42" i="8"/>
  <c r="U42" i="8"/>
  <c r="N42" i="8"/>
  <c r="B46" i="8"/>
  <c r="U56" i="8"/>
  <c r="L72" i="9"/>
  <c r="R71" i="8"/>
  <c r="E71" i="8"/>
  <c r="I71" i="8"/>
  <c r="O72" i="9"/>
  <c r="V71" i="8"/>
  <c r="U71" i="8"/>
  <c r="Q71" i="8"/>
  <c r="T71" i="8"/>
  <c r="P71" i="8"/>
  <c r="N71" i="8"/>
  <c r="J71" i="8"/>
  <c r="H71" i="8"/>
  <c r="F72" i="9"/>
  <c r="C72" i="9"/>
  <c r="M71" i="8"/>
  <c r="C95" i="9"/>
  <c r="F95" i="9"/>
  <c r="P94" i="8"/>
  <c r="B94" i="8"/>
  <c r="M94" i="8"/>
  <c r="L94" i="8"/>
  <c r="V94" i="8"/>
  <c r="E94" i="8"/>
  <c r="O95" i="9"/>
  <c r="D94" i="8"/>
  <c r="N94" i="8"/>
  <c r="J94" i="8"/>
  <c r="L95" i="9"/>
  <c r="T94" i="8"/>
  <c r="M105" i="8"/>
  <c r="I106" i="9"/>
  <c r="U105" i="8"/>
  <c r="F106" i="9"/>
  <c r="C106" i="9"/>
  <c r="N105" i="8"/>
  <c r="L105" i="8"/>
  <c r="Q105" i="8"/>
  <c r="D105" i="8"/>
  <c r="J105" i="8"/>
  <c r="L106" i="9"/>
  <c r="I105" i="8"/>
  <c r="H105" i="8"/>
  <c r="O106" i="9"/>
  <c r="R105" i="8"/>
  <c r="F166" i="9"/>
  <c r="M165" i="8"/>
  <c r="C166" i="9"/>
  <c r="I165" i="8"/>
  <c r="L166" i="9"/>
  <c r="D165" i="8"/>
  <c r="O166" i="9"/>
  <c r="N165" i="8"/>
  <c r="L165" i="8"/>
  <c r="T165" i="8"/>
  <c r="R165" i="8"/>
  <c r="H165" i="8"/>
  <c r="V165" i="8"/>
  <c r="J165" i="8"/>
  <c r="E165" i="8"/>
  <c r="U165" i="8"/>
  <c r="Q165" i="8"/>
  <c r="T197" i="8"/>
  <c r="I95" i="9"/>
  <c r="W20" i="10"/>
  <c r="A72" i="11"/>
  <c r="S20" i="10"/>
  <c r="U20" i="10"/>
  <c r="T20" i="10"/>
  <c r="V20" i="10"/>
  <c r="A117" i="11"/>
  <c r="W65" i="10"/>
  <c r="T65" i="10"/>
  <c r="S65" i="10"/>
  <c r="V65" i="10"/>
  <c r="U65" i="10"/>
  <c r="M231" i="11"/>
  <c r="N231" i="11"/>
  <c r="L231" i="11"/>
  <c r="K231" i="11"/>
  <c r="I160" i="7"/>
  <c r="J197" i="7"/>
  <c r="M4" i="8"/>
  <c r="O30" i="9"/>
  <c r="C30" i="9"/>
  <c r="L29" i="8"/>
  <c r="L30" i="9"/>
  <c r="T29" i="8"/>
  <c r="I30" i="9"/>
  <c r="J29" i="8"/>
  <c r="F30" i="9"/>
  <c r="I29" i="8"/>
  <c r="E29" i="8"/>
  <c r="Q29" i="8"/>
  <c r="P29" i="8"/>
  <c r="M29" i="8"/>
  <c r="H29" i="8"/>
  <c r="V29" i="8"/>
  <c r="L56" i="9"/>
  <c r="F56" i="9"/>
  <c r="V55" i="8"/>
  <c r="I55" i="8"/>
  <c r="U55" i="8"/>
  <c r="C56" i="9"/>
  <c r="D55" i="8"/>
  <c r="R55" i="8"/>
  <c r="B55" i="8"/>
  <c r="Q55" i="8"/>
  <c r="M55" i="8"/>
  <c r="I56" i="9"/>
  <c r="T55" i="8"/>
  <c r="P55" i="8"/>
  <c r="N55" i="8"/>
  <c r="E55" i="8"/>
  <c r="O56" i="9"/>
  <c r="I62" i="9"/>
  <c r="V61" i="8"/>
  <c r="I61" i="8"/>
  <c r="T61" i="8"/>
  <c r="O62" i="9"/>
  <c r="N61" i="8"/>
  <c r="F62" i="9"/>
  <c r="M61" i="8"/>
  <c r="L62" i="9"/>
  <c r="Q61" i="8"/>
  <c r="C62" i="9"/>
  <c r="E61" i="8"/>
  <c r="D61" i="8"/>
  <c r="L61" i="8"/>
  <c r="H61" i="8"/>
  <c r="C196" i="9"/>
  <c r="M195" i="8"/>
  <c r="I196" i="9"/>
  <c r="R195" i="8"/>
  <c r="D195" i="8"/>
  <c r="L196" i="9"/>
  <c r="L195" i="8"/>
  <c r="N195" i="8"/>
  <c r="O196" i="9"/>
  <c r="P195" i="8"/>
  <c r="J195" i="8"/>
  <c r="F196" i="9"/>
  <c r="B195" i="8"/>
  <c r="U195" i="8"/>
  <c r="E195" i="8"/>
  <c r="V195" i="8"/>
  <c r="Q195" i="8"/>
  <c r="I195" i="8"/>
  <c r="T83" i="10"/>
  <c r="W83" i="10"/>
  <c r="A135" i="11"/>
  <c r="U83" i="10"/>
  <c r="S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L16" i="8"/>
  <c r="F17" i="9"/>
  <c r="R16" i="8"/>
  <c r="E16" i="8"/>
  <c r="I17" i="9"/>
  <c r="O17" i="9"/>
  <c r="I16" i="8"/>
  <c r="U16" i="8"/>
  <c r="P16" i="8"/>
  <c r="J16" i="8"/>
  <c r="H16" i="8"/>
  <c r="V16" i="8"/>
  <c r="C17" i="9"/>
  <c r="T16" i="8"/>
  <c r="L21" i="8"/>
  <c r="P21" i="8"/>
  <c r="L22" i="9"/>
  <c r="I22" i="9"/>
  <c r="Q21" i="8"/>
  <c r="B21" i="8"/>
  <c r="I21" i="8"/>
  <c r="O22" i="9"/>
  <c r="N21" i="8"/>
  <c r="M21" i="8"/>
  <c r="J21" i="8"/>
  <c r="E21" i="8"/>
  <c r="C22" i="9"/>
  <c r="O25" i="9"/>
  <c r="L24" i="8"/>
  <c r="V24" i="8"/>
  <c r="I24" i="8"/>
  <c r="L25" i="9"/>
  <c r="Q24" i="8"/>
  <c r="F25" i="9"/>
  <c r="P24" i="8"/>
  <c r="B24" i="8"/>
  <c r="I25" i="9"/>
  <c r="J24" i="8"/>
  <c r="H24" i="8"/>
  <c r="R24" i="8"/>
  <c r="B42" i="8"/>
  <c r="H55" i="8"/>
  <c r="J61" i="8"/>
  <c r="B71" i="8"/>
  <c r="H94" i="8"/>
  <c r="B105" i="8"/>
  <c r="I125" i="8"/>
  <c r="B165" i="8"/>
  <c r="H195" i="8"/>
  <c r="U197" i="8"/>
  <c r="W45" i="10"/>
  <c r="U45" i="10"/>
  <c r="T45" i="10"/>
  <c r="S45" i="10"/>
  <c r="A97" i="11"/>
  <c r="V45" i="10"/>
  <c r="V83" i="10"/>
  <c r="T91" i="10"/>
  <c r="W91" i="10"/>
  <c r="U91" i="10"/>
  <c r="S91" i="10"/>
  <c r="V91" i="10"/>
  <c r="A143" i="11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C11" i="9"/>
  <c r="L10" i="8"/>
  <c r="R10" i="8"/>
  <c r="E10" i="8"/>
  <c r="M10" i="8"/>
  <c r="O11" i="9"/>
  <c r="N10" i="8"/>
  <c r="P10" i="8"/>
  <c r="J10" i="8"/>
  <c r="Q10" i="8"/>
  <c r="I10" i="8"/>
  <c r="L11" i="9"/>
  <c r="B10" i="8"/>
  <c r="I11" i="9"/>
  <c r="O36" i="9"/>
  <c r="C36" i="9"/>
  <c r="I36" i="9"/>
  <c r="L35" i="8"/>
  <c r="T35" i="8"/>
  <c r="F36" i="9"/>
  <c r="V35" i="8"/>
  <c r="H35" i="8"/>
  <c r="U35" i="8"/>
  <c r="M35" i="8"/>
  <c r="P35" i="8"/>
  <c r="L36" i="9"/>
  <c r="J35" i="8"/>
  <c r="I35" i="8"/>
  <c r="N35" i="8"/>
  <c r="E35" i="8"/>
  <c r="U46" i="8"/>
  <c r="B56" i="8"/>
  <c r="B92" i="8"/>
  <c r="P106" i="8"/>
  <c r="B106" i="8"/>
  <c r="I107" i="9"/>
  <c r="F107" i="9"/>
  <c r="C107" i="9"/>
  <c r="D107" i="9" s="1"/>
  <c r="U106" i="8"/>
  <c r="T106" i="8"/>
  <c r="E106" i="8"/>
  <c r="J106" i="8"/>
  <c r="H106" i="8"/>
  <c r="N106" i="8"/>
  <c r="O107" i="9"/>
  <c r="M106" i="8"/>
  <c r="L106" i="8"/>
  <c r="D106" i="8"/>
  <c r="L107" i="9"/>
  <c r="L110" i="9"/>
  <c r="F110" i="9"/>
  <c r="V109" i="8"/>
  <c r="I109" i="8"/>
  <c r="N109" i="8"/>
  <c r="O110" i="9"/>
  <c r="M109" i="8"/>
  <c r="L109" i="8"/>
  <c r="T109" i="8"/>
  <c r="I110" i="9"/>
  <c r="E109" i="8"/>
  <c r="C110" i="9"/>
  <c r="U109" i="8"/>
  <c r="Q109" i="8"/>
  <c r="P109" i="8"/>
  <c r="H148" i="8"/>
  <c r="F175" i="9"/>
  <c r="T174" i="8"/>
  <c r="V174" i="8"/>
  <c r="H174" i="8"/>
  <c r="U174" i="8"/>
  <c r="E174" i="8"/>
  <c r="P174" i="8"/>
  <c r="O175" i="9"/>
  <c r="N174" i="8"/>
  <c r="Q174" i="8"/>
  <c r="C175" i="9"/>
  <c r="M174" i="8"/>
  <c r="L175" i="9"/>
  <c r="I174" i="8"/>
  <c r="J174" i="8"/>
  <c r="L174" i="8"/>
  <c r="I175" i="9"/>
  <c r="R174" i="8"/>
  <c r="O5" i="9"/>
  <c r="A184" i="11"/>
  <c r="V132" i="10"/>
  <c r="U132" i="10"/>
  <c r="T132" i="10"/>
  <c r="W132" i="10"/>
  <c r="S132" i="10"/>
  <c r="V162" i="10"/>
  <c r="U162" i="10"/>
  <c r="T162" i="10"/>
  <c r="W162" i="10"/>
  <c r="S162" i="10"/>
  <c r="A214" i="11"/>
  <c r="M74" i="11"/>
  <c r="N74" i="11"/>
  <c r="L74" i="11"/>
  <c r="K74" i="11"/>
  <c r="U3" i="5"/>
  <c r="I65" i="7"/>
  <c r="J65" i="7"/>
  <c r="I72" i="7"/>
  <c r="J96" i="7"/>
  <c r="I96" i="7"/>
  <c r="J145" i="7"/>
  <c r="I145" i="7"/>
  <c r="J186" i="7"/>
  <c r="I186" i="7"/>
  <c r="T21" i="8"/>
  <c r="T24" i="8"/>
  <c r="U29" i="8"/>
  <c r="B35" i="8"/>
  <c r="R42" i="8"/>
  <c r="L48" i="9"/>
  <c r="I48" i="9"/>
  <c r="F48" i="9"/>
  <c r="L47" i="8"/>
  <c r="T47" i="8"/>
  <c r="Q47" i="8"/>
  <c r="P47" i="8"/>
  <c r="B47" i="8"/>
  <c r="R47" i="8"/>
  <c r="M47" i="8"/>
  <c r="C48" i="9"/>
  <c r="D48" i="9" s="1"/>
  <c r="J47" i="8"/>
  <c r="V47" i="8"/>
  <c r="F103" i="9"/>
  <c r="T102" i="8"/>
  <c r="V102" i="8"/>
  <c r="H102" i="8"/>
  <c r="I103" i="9"/>
  <c r="I102" i="8"/>
  <c r="M102" i="8"/>
  <c r="P102" i="8"/>
  <c r="C103" i="9"/>
  <c r="D103" i="9" s="1"/>
  <c r="B102" i="8"/>
  <c r="U102" i="8"/>
  <c r="L102" i="8"/>
  <c r="O103" i="9"/>
  <c r="J102" i="8"/>
  <c r="E102" i="8"/>
  <c r="D102" i="8"/>
  <c r="R102" i="8"/>
  <c r="I106" i="8"/>
  <c r="B109" i="8"/>
  <c r="F112" i="9"/>
  <c r="M111" i="8"/>
  <c r="T111" i="8"/>
  <c r="L112" i="9"/>
  <c r="L111" i="8"/>
  <c r="J111" i="8"/>
  <c r="N111" i="8"/>
  <c r="D111" i="8"/>
  <c r="C112" i="9"/>
  <c r="P111" i="8"/>
  <c r="I111" i="8"/>
  <c r="I112" i="9"/>
  <c r="Q111" i="8"/>
  <c r="H111" i="8"/>
  <c r="R111" i="8"/>
  <c r="E111" i="8"/>
  <c r="O112" i="9"/>
  <c r="V111" i="8"/>
  <c r="F139" i="9"/>
  <c r="T138" i="8"/>
  <c r="N138" i="8"/>
  <c r="O139" i="9"/>
  <c r="P138" i="8"/>
  <c r="C139" i="9"/>
  <c r="H138" i="8"/>
  <c r="E138" i="8"/>
  <c r="V138" i="8"/>
  <c r="D138" i="8"/>
  <c r="L139" i="9"/>
  <c r="M138" i="8"/>
  <c r="I139" i="9"/>
  <c r="B138" i="8"/>
  <c r="Q138" i="8"/>
  <c r="L138" i="8"/>
  <c r="R138" i="8"/>
  <c r="J138" i="8"/>
  <c r="I138" i="8"/>
  <c r="B174" i="8"/>
  <c r="F179" i="9"/>
  <c r="P178" i="8"/>
  <c r="B178" i="8"/>
  <c r="C179" i="9"/>
  <c r="D178" i="8"/>
  <c r="V178" i="8"/>
  <c r="U178" i="8"/>
  <c r="E178" i="8"/>
  <c r="R178" i="8"/>
  <c r="Q178" i="8"/>
  <c r="L179" i="9"/>
  <c r="M179" i="9" s="1"/>
  <c r="O179" i="9"/>
  <c r="J178" i="8"/>
  <c r="I178" i="8"/>
  <c r="T178" i="8"/>
  <c r="N178" i="8"/>
  <c r="M178" i="8"/>
  <c r="I179" i="9"/>
  <c r="L178" i="8"/>
  <c r="H178" i="8"/>
  <c r="L189" i="9"/>
  <c r="N188" i="8"/>
  <c r="C189" i="9"/>
  <c r="O189" i="9"/>
  <c r="I188" i="8"/>
  <c r="M188" i="8"/>
  <c r="L188" i="8"/>
  <c r="E188" i="8"/>
  <c r="Q188" i="8"/>
  <c r="F189" i="9"/>
  <c r="D188" i="8"/>
  <c r="R188" i="8"/>
  <c r="P188" i="8"/>
  <c r="V188" i="8"/>
  <c r="U188" i="8"/>
  <c r="T188" i="8"/>
  <c r="J188" i="8"/>
  <c r="H188" i="8"/>
  <c r="W36" i="10"/>
  <c r="A88" i="11"/>
  <c r="U36" i="10"/>
  <c r="V36" i="10"/>
  <c r="S36" i="10"/>
  <c r="I67" i="7"/>
  <c r="I83" i="7"/>
  <c r="J83" i="7"/>
  <c r="I101" i="7"/>
  <c r="I128" i="7"/>
  <c r="J135" i="7"/>
  <c r="I135" i="7"/>
  <c r="I199" i="7"/>
  <c r="L4" i="8"/>
  <c r="R4" i="8"/>
  <c r="E4" i="8"/>
  <c r="F5" i="9"/>
  <c r="C5" i="9"/>
  <c r="L5" i="9"/>
  <c r="N4" i="8"/>
  <c r="T4" i="8"/>
  <c r="D4" i="8"/>
  <c r="I4" i="8"/>
  <c r="Q4" i="8"/>
  <c r="P4" i="8"/>
  <c r="I5" i="9"/>
  <c r="J4" i="8"/>
  <c r="H4" i="8"/>
  <c r="V4" i="8"/>
  <c r="L57" i="9"/>
  <c r="I57" i="9"/>
  <c r="L56" i="8"/>
  <c r="F57" i="9"/>
  <c r="C57" i="9"/>
  <c r="J56" i="8"/>
  <c r="I56" i="8"/>
  <c r="N56" i="8"/>
  <c r="H56" i="8"/>
  <c r="O57" i="9"/>
  <c r="T56" i="8"/>
  <c r="R56" i="8"/>
  <c r="V56" i="8"/>
  <c r="D56" i="8"/>
  <c r="C88" i="9"/>
  <c r="M87" i="8"/>
  <c r="J87" i="8"/>
  <c r="I88" i="9"/>
  <c r="I87" i="8"/>
  <c r="H87" i="8"/>
  <c r="F88" i="9"/>
  <c r="V87" i="8"/>
  <c r="E87" i="8"/>
  <c r="O88" i="9"/>
  <c r="D87" i="8"/>
  <c r="B87" i="8"/>
  <c r="L88" i="9"/>
  <c r="P87" i="8"/>
  <c r="N87" i="8"/>
  <c r="U87" i="8"/>
  <c r="L93" i="9"/>
  <c r="I93" i="9"/>
  <c r="E92" i="8"/>
  <c r="F93" i="9"/>
  <c r="N92" i="8"/>
  <c r="M92" i="8"/>
  <c r="P92" i="8"/>
  <c r="C93" i="9"/>
  <c r="J92" i="8"/>
  <c r="I92" i="8"/>
  <c r="H92" i="8"/>
  <c r="L92" i="8"/>
  <c r="V92" i="8"/>
  <c r="O93" i="9"/>
  <c r="T92" i="8"/>
  <c r="C149" i="9"/>
  <c r="F149" i="9"/>
  <c r="P148" i="8"/>
  <c r="B148" i="8"/>
  <c r="R148" i="8"/>
  <c r="D148" i="8"/>
  <c r="I148" i="8"/>
  <c r="V148" i="8"/>
  <c r="E148" i="8"/>
  <c r="L149" i="9"/>
  <c r="M148" i="8"/>
  <c r="O149" i="9"/>
  <c r="L148" i="8"/>
  <c r="U148" i="8"/>
  <c r="T148" i="8"/>
  <c r="N148" i="8"/>
  <c r="I149" i="9"/>
  <c r="U147" i="10"/>
  <c r="A199" i="11"/>
  <c r="V147" i="10"/>
  <c r="S147" i="10"/>
  <c r="W147" i="10"/>
  <c r="T147" i="10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U21" i="8"/>
  <c r="U24" i="8"/>
  <c r="D47" i="8"/>
  <c r="Q87" i="8"/>
  <c r="O91" i="9"/>
  <c r="L91" i="9"/>
  <c r="T90" i="8"/>
  <c r="J90" i="8"/>
  <c r="P90" i="8"/>
  <c r="N90" i="8"/>
  <c r="M90" i="8"/>
  <c r="R90" i="8"/>
  <c r="Q90" i="8"/>
  <c r="I90" i="8"/>
  <c r="C91" i="9"/>
  <c r="D91" i="9" s="1"/>
  <c r="H90" i="8"/>
  <c r="I91" i="9"/>
  <c r="U90" i="8"/>
  <c r="Q92" i="8"/>
  <c r="N102" i="8"/>
  <c r="Q106" i="8"/>
  <c r="D109" i="8"/>
  <c r="B111" i="8"/>
  <c r="I116" i="9"/>
  <c r="V115" i="8"/>
  <c r="I115" i="8"/>
  <c r="C116" i="9"/>
  <c r="J115" i="8"/>
  <c r="O116" i="9"/>
  <c r="H115" i="8"/>
  <c r="L116" i="9"/>
  <c r="Q115" i="8"/>
  <c r="P115" i="8"/>
  <c r="L115" i="8"/>
  <c r="T115" i="8"/>
  <c r="F116" i="9"/>
  <c r="E115" i="8"/>
  <c r="N115" i="8"/>
  <c r="D115" i="8"/>
  <c r="U138" i="8"/>
  <c r="Q148" i="8"/>
  <c r="D174" i="8"/>
  <c r="B188" i="8"/>
  <c r="F43" i="9"/>
  <c r="U163" i="10"/>
  <c r="V163" i="10"/>
  <c r="T163" i="10"/>
  <c r="S163" i="10"/>
  <c r="A215" i="11"/>
  <c r="W163" i="10"/>
  <c r="K201" i="11"/>
  <c r="N201" i="11"/>
  <c r="M201" i="11"/>
  <c r="L201" i="11"/>
  <c r="S4" i="10"/>
  <c r="V4" i="10"/>
  <c r="A56" i="11"/>
  <c r="T4" i="10"/>
  <c r="A161" i="11"/>
  <c r="W109" i="10"/>
  <c r="U109" i="10"/>
  <c r="T109" i="10"/>
  <c r="S109" i="10"/>
  <c r="V109" i="10"/>
  <c r="L201" i="9"/>
  <c r="I201" i="9"/>
  <c r="O201" i="9"/>
  <c r="L200" i="8"/>
  <c r="C201" i="9"/>
  <c r="R200" i="8"/>
  <c r="B200" i="8"/>
  <c r="M200" i="8"/>
  <c r="J200" i="8"/>
  <c r="P200" i="8"/>
  <c r="F201" i="9"/>
  <c r="N200" i="8"/>
  <c r="U200" i="8"/>
  <c r="V200" i="8"/>
  <c r="E200" i="8"/>
  <c r="T200" i="8"/>
  <c r="M195" i="11"/>
  <c r="L195" i="11"/>
  <c r="I197" i="7"/>
  <c r="L12" i="8"/>
  <c r="V12" i="8"/>
  <c r="I12" i="8"/>
  <c r="C13" i="9"/>
  <c r="I13" i="9"/>
  <c r="T12" i="8"/>
  <c r="P12" i="8"/>
  <c r="D12" i="8"/>
  <c r="U12" i="8"/>
  <c r="B12" i="8"/>
  <c r="C59" i="9"/>
  <c r="P58" i="8"/>
  <c r="B58" i="8"/>
  <c r="U58" i="8"/>
  <c r="I59" i="9"/>
  <c r="J58" i="8"/>
  <c r="I58" i="8"/>
  <c r="R58" i="8"/>
  <c r="H58" i="8"/>
  <c r="E58" i="8"/>
  <c r="C68" i="9"/>
  <c r="L68" i="9"/>
  <c r="V67" i="8"/>
  <c r="I67" i="8"/>
  <c r="F68" i="9"/>
  <c r="E67" i="8"/>
  <c r="J67" i="8"/>
  <c r="O68" i="9"/>
  <c r="H67" i="8"/>
  <c r="D67" i="8"/>
  <c r="P67" i="8"/>
  <c r="L67" i="8"/>
  <c r="O73" i="9"/>
  <c r="C73" i="9"/>
  <c r="T72" i="8"/>
  <c r="M72" i="8"/>
  <c r="F73" i="9"/>
  <c r="N72" i="8"/>
  <c r="L72" i="8"/>
  <c r="P72" i="8"/>
  <c r="Q72" i="8"/>
  <c r="I73" i="9"/>
  <c r="R72" i="8"/>
  <c r="L74" i="9"/>
  <c r="O74" i="9"/>
  <c r="V73" i="8"/>
  <c r="I73" i="8"/>
  <c r="R73" i="8"/>
  <c r="D73" i="8"/>
  <c r="U73" i="8"/>
  <c r="T73" i="8"/>
  <c r="E73" i="8"/>
  <c r="J73" i="8"/>
  <c r="L73" i="8"/>
  <c r="P73" i="8"/>
  <c r="N73" i="8"/>
  <c r="M73" i="8"/>
  <c r="C113" i="9"/>
  <c r="P112" i="8"/>
  <c r="B112" i="8"/>
  <c r="J112" i="8"/>
  <c r="D112" i="8"/>
  <c r="V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F164" i="9"/>
  <c r="V163" i="8"/>
  <c r="I163" i="8"/>
  <c r="C164" i="9"/>
  <c r="D164" i="9" s="1"/>
  <c r="N163" i="8"/>
  <c r="T163" i="8"/>
  <c r="E163" i="8"/>
  <c r="I164" i="9"/>
  <c r="J163" i="8"/>
  <c r="D163" i="8"/>
  <c r="L163" i="8"/>
  <c r="U163" i="8"/>
  <c r="B163" i="8"/>
  <c r="R163" i="8"/>
  <c r="Q163" i="8"/>
  <c r="P163" i="8"/>
  <c r="O172" i="9"/>
  <c r="M171" i="8"/>
  <c r="V171" i="8"/>
  <c r="H171" i="8"/>
  <c r="P171" i="8"/>
  <c r="T171" i="8"/>
  <c r="D171" i="8"/>
  <c r="I172" i="9"/>
  <c r="B171" i="8"/>
  <c r="F172" i="9"/>
  <c r="C172" i="9"/>
  <c r="D172" i="9" s="1"/>
  <c r="I171" i="8"/>
  <c r="R171" i="8"/>
  <c r="Q171" i="8"/>
  <c r="D200" i="8"/>
  <c r="O13" i="9"/>
  <c r="L59" i="9"/>
  <c r="I74" i="9"/>
  <c r="U119" i="10"/>
  <c r="A171" i="11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C20" i="9"/>
  <c r="L19" i="8"/>
  <c r="O20" i="9"/>
  <c r="F20" i="9"/>
  <c r="V19" i="8"/>
  <c r="H19" i="8"/>
  <c r="M19" i="8"/>
  <c r="N19" i="8"/>
  <c r="J19" i="8"/>
  <c r="I19" i="8"/>
  <c r="U19" i="8"/>
  <c r="Q58" i="8"/>
  <c r="R67" i="8"/>
  <c r="I72" i="8"/>
  <c r="F85" i="9"/>
  <c r="T84" i="8"/>
  <c r="C85" i="9"/>
  <c r="I85" i="9"/>
  <c r="U84" i="8"/>
  <c r="E84" i="8"/>
  <c r="D84" i="8"/>
  <c r="L85" i="9"/>
  <c r="L84" i="8"/>
  <c r="J84" i="8"/>
  <c r="O85" i="9"/>
  <c r="I84" i="8"/>
  <c r="H84" i="8"/>
  <c r="F130" i="9"/>
  <c r="L130" i="9"/>
  <c r="M129" i="8"/>
  <c r="Q129" i="8"/>
  <c r="B129" i="8"/>
  <c r="P129" i="8"/>
  <c r="J129" i="8"/>
  <c r="O130" i="9"/>
  <c r="I129" i="8"/>
  <c r="R129" i="8"/>
  <c r="C130" i="9"/>
  <c r="H129" i="8"/>
  <c r="U129" i="8"/>
  <c r="T129" i="8"/>
  <c r="I130" i="9"/>
  <c r="N129" i="8"/>
  <c r="L129" i="8"/>
  <c r="L73" i="9"/>
  <c r="A61" i="11"/>
  <c r="U9" i="10"/>
  <c r="W9" i="10"/>
  <c r="V9" i="10"/>
  <c r="T9" i="10"/>
  <c r="W114" i="10"/>
  <c r="S114" i="10"/>
  <c r="A166" i="11"/>
  <c r="V114" i="10"/>
  <c r="W200" i="10"/>
  <c r="S200" i="10"/>
  <c r="A252" i="11"/>
  <c r="U200" i="10"/>
  <c r="T200" i="10"/>
  <c r="V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L18" i="8"/>
  <c r="C19" i="9"/>
  <c r="V18" i="8"/>
  <c r="I18" i="8"/>
  <c r="O19" i="9"/>
  <c r="L19" i="9"/>
  <c r="R18" i="8"/>
  <c r="D18" i="8"/>
  <c r="T18" i="8"/>
  <c r="E18" i="8"/>
  <c r="B18" i="8"/>
  <c r="Q18" i="8"/>
  <c r="P18" i="8"/>
  <c r="I19" i="9"/>
  <c r="C50" i="9"/>
  <c r="L49" i="8"/>
  <c r="O50" i="9"/>
  <c r="M49" i="8"/>
  <c r="L50" i="9"/>
  <c r="J49" i="8"/>
  <c r="T49" i="8"/>
  <c r="D49" i="8"/>
  <c r="I50" i="9"/>
  <c r="F50" i="9"/>
  <c r="E49" i="8"/>
  <c r="V49" i="8"/>
  <c r="T58" i="8"/>
  <c r="T67" i="8"/>
  <c r="J72" i="8"/>
  <c r="F76" i="9"/>
  <c r="L76" i="9"/>
  <c r="M75" i="8"/>
  <c r="O76" i="9"/>
  <c r="L75" i="8"/>
  <c r="T75" i="8"/>
  <c r="E75" i="8"/>
  <c r="D75" i="8"/>
  <c r="I76" i="9"/>
  <c r="Q75" i="8"/>
  <c r="C76" i="9"/>
  <c r="J75" i="8"/>
  <c r="I75" i="8"/>
  <c r="L84" i="9"/>
  <c r="I84" i="9"/>
  <c r="R83" i="8"/>
  <c r="E83" i="8"/>
  <c r="U83" i="8"/>
  <c r="M83" i="8"/>
  <c r="C84" i="9"/>
  <c r="L83" i="8"/>
  <c r="Q83" i="8"/>
  <c r="N83" i="8"/>
  <c r="J83" i="8"/>
  <c r="I83" i="8"/>
  <c r="H83" i="8"/>
  <c r="L102" i="9"/>
  <c r="I102" i="9"/>
  <c r="F102" i="9"/>
  <c r="R101" i="8"/>
  <c r="E101" i="8"/>
  <c r="Q101" i="8"/>
  <c r="B101" i="8"/>
  <c r="O102" i="9"/>
  <c r="P101" i="8"/>
  <c r="N101" i="8"/>
  <c r="T101" i="8"/>
  <c r="U101" i="8"/>
  <c r="H101" i="8"/>
  <c r="J101" i="8"/>
  <c r="I101" i="8"/>
  <c r="F121" i="9"/>
  <c r="T120" i="8"/>
  <c r="R120" i="8"/>
  <c r="D120" i="8"/>
  <c r="M120" i="8"/>
  <c r="C121" i="9"/>
  <c r="O121" i="9"/>
  <c r="N120" i="8"/>
  <c r="L120" i="8"/>
  <c r="H120" i="8"/>
  <c r="L121" i="9"/>
  <c r="V120" i="8"/>
  <c r="U120" i="8"/>
  <c r="E120" i="8"/>
  <c r="B120" i="8"/>
  <c r="F148" i="9"/>
  <c r="M147" i="8"/>
  <c r="O148" i="9"/>
  <c r="L147" i="8"/>
  <c r="R147" i="8"/>
  <c r="B147" i="8"/>
  <c r="J147" i="8"/>
  <c r="I147" i="8"/>
  <c r="Q147" i="8"/>
  <c r="N147" i="8"/>
  <c r="L148" i="9"/>
  <c r="V147" i="8"/>
  <c r="U147" i="8"/>
  <c r="T147" i="8"/>
  <c r="P147" i="8"/>
  <c r="L171" i="9"/>
  <c r="O171" i="9"/>
  <c r="R170" i="8"/>
  <c r="D170" i="8"/>
  <c r="H170" i="8"/>
  <c r="J170" i="8"/>
  <c r="F171" i="9"/>
  <c r="I170" i="8"/>
  <c r="L170" i="8"/>
  <c r="M170" i="8"/>
  <c r="B170" i="8"/>
  <c r="C171" i="9"/>
  <c r="Q170" i="8"/>
  <c r="P170" i="8"/>
  <c r="T170" i="8"/>
  <c r="N170" i="8"/>
  <c r="F84" i="9"/>
  <c r="C102" i="9"/>
  <c r="W94" i="10"/>
  <c r="S94" i="10"/>
  <c r="V94" i="10"/>
  <c r="U94" i="10"/>
  <c r="T94" i="10"/>
  <c r="U185" i="10"/>
  <c r="T185" i="10"/>
  <c r="W185" i="10"/>
  <c r="V185" i="10"/>
  <c r="S185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L31" i="8"/>
  <c r="I32" i="9"/>
  <c r="C32" i="9"/>
  <c r="O32" i="9"/>
  <c r="E31" i="8"/>
  <c r="R31" i="8"/>
  <c r="D31" i="8"/>
  <c r="M31" i="8"/>
  <c r="J31" i="8"/>
  <c r="U31" i="8"/>
  <c r="O34" i="9"/>
  <c r="L33" i="8"/>
  <c r="F34" i="9"/>
  <c r="P33" i="8"/>
  <c r="M33" i="8"/>
  <c r="H33" i="8"/>
  <c r="I34" i="9"/>
  <c r="I33" i="8"/>
  <c r="P52" i="8"/>
  <c r="B52" i="8"/>
  <c r="V52" i="8"/>
  <c r="H52" i="8"/>
  <c r="O53" i="9"/>
  <c r="C53" i="9"/>
  <c r="D53" i="9" s="1"/>
  <c r="M52" i="8"/>
  <c r="L52" i="8"/>
  <c r="Q52" i="8"/>
  <c r="L53" i="9"/>
  <c r="E52" i="8"/>
  <c r="C142" i="9"/>
  <c r="M141" i="8"/>
  <c r="N141" i="8"/>
  <c r="O142" i="9"/>
  <c r="U141" i="8"/>
  <c r="I142" i="9"/>
  <c r="T141" i="8"/>
  <c r="D141" i="8"/>
  <c r="H141" i="8"/>
  <c r="L142" i="9"/>
  <c r="J141" i="8"/>
  <c r="F142" i="9"/>
  <c r="E141" i="8"/>
  <c r="B141" i="8"/>
  <c r="U23" i="10"/>
  <c r="T23" i="10"/>
  <c r="V23" i="10"/>
  <c r="S23" i="10"/>
  <c r="A75" i="11"/>
  <c r="W23" i="10"/>
  <c r="W30" i="10"/>
  <c r="V30" i="10"/>
  <c r="T30" i="10"/>
  <c r="S30" i="10"/>
  <c r="U30" i="10"/>
  <c r="W37" i="10"/>
  <c r="A89" i="11"/>
  <c r="T37" i="10"/>
  <c r="S37" i="10"/>
  <c r="V37" i="10"/>
  <c r="W53" i="10"/>
  <c r="A105" i="11"/>
  <c r="S53" i="10"/>
  <c r="V53" i="10"/>
  <c r="U53" i="10"/>
  <c r="T53" i="10"/>
  <c r="I49" i="7"/>
  <c r="I131" i="7"/>
  <c r="I179" i="7"/>
  <c r="T33" i="8"/>
  <c r="C38" i="9"/>
  <c r="L37" i="8"/>
  <c r="I38" i="9"/>
  <c r="Q37" i="8"/>
  <c r="O38" i="9"/>
  <c r="P37" i="8"/>
  <c r="B37" i="8"/>
  <c r="F38" i="9"/>
  <c r="L63" i="9"/>
  <c r="J62" i="8"/>
  <c r="U62" i="8"/>
  <c r="T62" i="8"/>
  <c r="E62" i="8"/>
  <c r="I63" i="9"/>
  <c r="M62" i="8"/>
  <c r="L138" i="9"/>
  <c r="I138" i="9"/>
  <c r="R137" i="8"/>
  <c r="E137" i="8"/>
  <c r="F138" i="9"/>
  <c r="J137" i="8"/>
  <c r="O138" i="9"/>
  <c r="H137" i="8"/>
  <c r="N137" i="8"/>
  <c r="I137" i="8"/>
  <c r="C138" i="9"/>
  <c r="Q137" i="8"/>
  <c r="T137" i="8"/>
  <c r="D137" i="8"/>
  <c r="B137" i="8"/>
  <c r="L186" i="9"/>
  <c r="R185" i="8"/>
  <c r="E185" i="8"/>
  <c r="N185" i="8"/>
  <c r="I186" i="9"/>
  <c r="T185" i="8"/>
  <c r="D185" i="8"/>
  <c r="Q185" i="8"/>
  <c r="P185" i="8"/>
  <c r="U185" i="8"/>
  <c r="O186" i="9"/>
  <c r="M185" i="8"/>
  <c r="C186" i="9"/>
  <c r="J185" i="8"/>
  <c r="D12" i="11"/>
  <c r="J202" i="9"/>
  <c r="L4" i="10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L7" i="8"/>
  <c r="I8" i="9"/>
  <c r="F8" i="9"/>
  <c r="C8" i="9"/>
  <c r="N7" i="8"/>
  <c r="I7" i="8"/>
  <c r="O8" i="9"/>
  <c r="U7" i="8"/>
  <c r="E7" i="8"/>
  <c r="R7" i="8"/>
  <c r="B31" i="8"/>
  <c r="V31" i="8"/>
  <c r="B33" i="8"/>
  <c r="U33" i="8"/>
  <c r="D37" i="8"/>
  <c r="V37" i="8"/>
  <c r="D52" i="8"/>
  <c r="L54" i="9"/>
  <c r="I54" i="9"/>
  <c r="R53" i="8"/>
  <c r="E53" i="8"/>
  <c r="L53" i="8"/>
  <c r="U53" i="8"/>
  <c r="T53" i="8"/>
  <c r="D53" i="8"/>
  <c r="F54" i="9"/>
  <c r="J53" i="8"/>
  <c r="V53" i="8"/>
  <c r="B62" i="8"/>
  <c r="M69" i="8"/>
  <c r="C70" i="9"/>
  <c r="N69" i="8"/>
  <c r="L70" i="9"/>
  <c r="H69" i="8"/>
  <c r="V69" i="8"/>
  <c r="E69" i="8"/>
  <c r="U69" i="8"/>
  <c r="L96" i="9"/>
  <c r="C96" i="9"/>
  <c r="R95" i="8"/>
  <c r="E95" i="8"/>
  <c r="D95" i="8"/>
  <c r="U95" i="8"/>
  <c r="T95" i="8"/>
  <c r="B95" i="8"/>
  <c r="P95" i="8"/>
  <c r="M95" i="8"/>
  <c r="I96" i="9"/>
  <c r="O97" i="9"/>
  <c r="T96" i="8"/>
  <c r="I96" i="8"/>
  <c r="C97" i="9"/>
  <c r="L96" i="8"/>
  <c r="L97" i="9"/>
  <c r="M96" i="8"/>
  <c r="V96" i="8"/>
  <c r="B96" i="8"/>
  <c r="J96" i="8"/>
  <c r="V97" i="8"/>
  <c r="I97" i="8"/>
  <c r="O98" i="9"/>
  <c r="M97" i="8"/>
  <c r="F98" i="9"/>
  <c r="D97" i="8"/>
  <c r="R97" i="8"/>
  <c r="B97" i="8"/>
  <c r="T97" i="8"/>
  <c r="C98" i="9"/>
  <c r="H97" i="8"/>
  <c r="I141" i="8"/>
  <c r="C167" i="9"/>
  <c r="D167" i="9" s="1"/>
  <c r="P166" i="8"/>
  <c r="B166" i="8"/>
  <c r="M166" i="8"/>
  <c r="L167" i="9"/>
  <c r="J166" i="8"/>
  <c r="V166" i="8"/>
  <c r="Q166" i="8"/>
  <c r="N166" i="8"/>
  <c r="O167" i="9"/>
  <c r="I166" i="8"/>
  <c r="H166" i="8"/>
  <c r="B185" i="8"/>
  <c r="L32" i="9"/>
  <c r="L38" i="9"/>
  <c r="I97" i="9"/>
  <c r="T27" i="10"/>
  <c r="S27" i="10"/>
  <c r="W27" i="10"/>
  <c r="A79" i="11"/>
  <c r="V27" i="10"/>
  <c r="W70" i="10"/>
  <c r="S70" i="10"/>
  <c r="U70" i="10"/>
  <c r="T70" i="10"/>
  <c r="A122" i="11"/>
  <c r="V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L9" i="8"/>
  <c r="P9" i="8"/>
  <c r="I10" i="9"/>
  <c r="O10" i="9"/>
  <c r="U9" i="8"/>
  <c r="T9" i="8"/>
  <c r="E9" i="8"/>
  <c r="B9" i="8"/>
  <c r="V9" i="8"/>
  <c r="C29" i="9"/>
  <c r="D29" i="9" s="1"/>
  <c r="L28" i="8"/>
  <c r="R28" i="8"/>
  <c r="E28" i="8"/>
  <c r="T28" i="8"/>
  <c r="D28" i="8"/>
  <c r="P28" i="8"/>
  <c r="V28" i="8"/>
  <c r="D33" i="8"/>
  <c r="V33" i="8"/>
  <c r="E37" i="8"/>
  <c r="O46" i="9"/>
  <c r="L45" i="8"/>
  <c r="C46" i="9"/>
  <c r="P45" i="8"/>
  <c r="L46" i="9"/>
  <c r="V45" i="8"/>
  <c r="H45" i="8"/>
  <c r="U45" i="8"/>
  <c r="N45" i="8"/>
  <c r="J45" i="8"/>
  <c r="T45" i="8"/>
  <c r="O55" i="9"/>
  <c r="T54" i="8"/>
  <c r="L55" i="9"/>
  <c r="Q54" i="8"/>
  <c r="B54" i="8"/>
  <c r="L54" i="8"/>
  <c r="E54" i="8"/>
  <c r="F55" i="9"/>
  <c r="R54" i="8"/>
  <c r="D62" i="8"/>
  <c r="T78" i="8"/>
  <c r="L78" i="8"/>
  <c r="F79" i="9"/>
  <c r="I79" i="9"/>
  <c r="J78" i="8"/>
  <c r="I78" i="8"/>
  <c r="Q78" i="8"/>
  <c r="L79" i="9"/>
  <c r="H78" i="8"/>
  <c r="V78" i="8"/>
  <c r="L120" i="9"/>
  <c r="I120" i="9"/>
  <c r="R119" i="8"/>
  <c r="E119" i="8"/>
  <c r="C120" i="9"/>
  <c r="M119" i="8"/>
  <c r="V119" i="8"/>
  <c r="U119" i="8"/>
  <c r="D119" i="8"/>
  <c r="T119" i="8"/>
  <c r="B119" i="8"/>
  <c r="N119" i="8"/>
  <c r="L141" i="9"/>
  <c r="I140" i="8"/>
  <c r="O141" i="9"/>
  <c r="N140" i="8"/>
  <c r="J140" i="8"/>
  <c r="F141" i="9"/>
  <c r="I141" i="9"/>
  <c r="M140" i="8"/>
  <c r="L140" i="8"/>
  <c r="H140" i="8"/>
  <c r="T140" i="8"/>
  <c r="E140" i="8"/>
  <c r="C141" i="9"/>
  <c r="D140" i="8"/>
  <c r="O151" i="9"/>
  <c r="T150" i="8"/>
  <c r="L151" i="9"/>
  <c r="L150" i="8"/>
  <c r="H150" i="8"/>
  <c r="C151" i="9"/>
  <c r="D151" i="9" s="1"/>
  <c r="I150" i="8"/>
  <c r="I151" i="9"/>
  <c r="P150" i="8"/>
  <c r="N150" i="8"/>
  <c r="J150" i="8"/>
  <c r="U150" i="8"/>
  <c r="L159" i="9"/>
  <c r="O159" i="9"/>
  <c r="F159" i="9"/>
  <c r="T158" i="8"/>
  <c r="P158" i="8"/>
  <c r="L158" i="8"/>
  <c r="J158" i="8"/>
  <c r="E158" i="8"/>
  <c r="I158" i="8"/>
  <c r="H158" i="8"/>
  <c r="L174" i="9"/>
  <c r="I174" i="9"/>
  <c r="R173" i="8"/>
  <c r="E173" i="8"/>
  <c r="Q173" i="8"/>
  <c r="B173" i="8"/>
  <c r="M173" i="8"/>
  <c r="V173" i="8"/>
  <c r="T173" i="8"/>
  <c r="F174" i="9"/>
  <c r="C174" i="9"/>
  <c r="I173" i="8"/>
  <c r="H173" i="8"/>
  <c r="P173" i="8"/>
  <c r="N173" i="8"/>
  <c r="O197" i="9"/>
  <c r="P196" i="8"/>
  <c r="B196" i="8"/>
  <c r="V196" i="8"/>
  <c r="H196" i="8"/>
  <c r="L197" i="9"/>
  <c r="T196" i="8"/>
  <c r="E196" i="8"/>
  <c r="C197" i="9"/>
  <c r="D197" i="9" s="1"/>
  <c r="J196" i="8"/>
  <c r="U196" i="8"/>
  <c r="I196" i="8"/>
  <c r="D196" i="8"/>
  <c r="L10" i="9"/>
  <c r="L34" i="9"/>
  <c r="F46" i="9"/>
  <c r="O120" i="9"/>
  <c r="W21" i="10"/>
  <c r="V21" i="10"/>
  <c r="A73" i="11"/>
  <c r="U21" i="10"/>
  <c r="U125" i="10"/>
  <c r="W125" i="10"/>
  <c r="V125" i="10"/>
  <c r="T125" i="10"/>
  <c r="S125" i="10"/>
  <c r="A177" i="11"/>
  <c r="L119" i="9"/>
  <c r="C119" i="9"/>
  <c r="P118" i="8"/>
  <c r="B118" i="8"/>
  <c r="I118" i="8"/>
  <c r="N118" i="8"/>
  <c r="O119" i="9"/>
  <c r="F119" i="9"/>
  <c r="J118" i="8"/>
  <c r="Q118" i="8"/>
  <c r="V118" i="8"/>
  <c r="I123" i="8"/>
  <c r="J124" i="8"/>
  <c r="O145" i="9"/>
  <c r="L145" i="9"/>
  <c r="T144" i="8"/>
  <c r="M144" i="8"/>
  <c r="Q144" i="8"/>
  <c r="I144" i="8"/>
  <c r="F145" i="9"/>
  <c r="H144" i="8"/>
  <c r="B144" i="8"/>
  <c r="C145" i="9"/>
  <c r="J183" i="8"/>
  <c r="O125" i="9"/>
  <c r="W48" i="10"/>
  <c r="A100" i="11"/>
  <c r="U48" i="10"/>
  <c r="V48" i="10"/>
  <c r="T48" i="10"/>
  <c r="S48" i="10"/>
  <c r="W104" i="10"/>
  <c r="U104" i="10"/>
  <c r="A156" i="11"/>
  <c r="T104" i="10"/>
  <c r="V104" i="10"/>
  <c r="S104" i="10"/>
  <c r="I116" i="7"/>
  <c r="L26" i="9"/>
  <c r="L25" i="8"/>
  <c r="O26" i="9"/>
  <c r="U25" i="8"/>
  <c r="T25" i="8"/>
  <c r="F26" i="9"/>
  <c r="I25" i="8"/>
  <c r="R25" i="8"/>
  <c r="F71" i="9"/>
  <c r="P70" i="8"/>
  <c r="B70" i="8"/>
  <c r="E70" i="8"/>
  <c r="N70" i="8"/>
  <c r="I71" i="9"/>
  <c r="M70" i="8"/>
  <c r="V70" i="8"/>
  <c r="F94" i="9"/>
  <c r="M93" i="8"/>
  <c r="C94" i="9"/>
  <c r="I93" i="8"/>
  <c r="U93" i="8"/>
  <c r="I94" i="9"/>
  <c r="T93" i="8"/>
  <c r="E93" i="8"/>
  <c r="J93" i="8"/>
  <c r="V93" i="8"/>
  <c r="C104" i="9"/>
  <c r="V103" i="8"/>
  <c r="I103" i="8"/>
  <c r="L104" i="9"/>
  <c r="L103" i="8"/>
  <c r="P103" i="8"/>
  <c r="N103" i="8"/>
  <c r="O104" i="9"/>
  <c r="T103" i="8"/>
  <c r="D118" i="8"/>
  <c r="L144" i="9"/>
  <c r="R143" i="8"/>
  <c r="E143" i="8"/>
  <c r="I143" i="8"/>
  <c r="T143" i="8"/>
  <c r="D143" i="8"/>
  <c r="N143" i="8"/>
  <c r="C144" i="9"/>
  <c r="M143" i="8"/>
  <c r="B143" i="8"/>
  <c r="D144" i="8"/>
  <c r="O181" i="9"/>
  <c r="C181" i="9"/>
  <c r="T180" i="8"/>
  <c r="U180" i="8"/>
  <c r="F181" i="9"/>
  <c r="P180" i="8"/>
  <c r="V180" i="8"/>
  <c r="D180" i="8"/>
  <c r="I181" i="9"/>
  <c r="B180" i="8"/>
  <c r="H180" i="8"/>
  <c r="E180" i="8"/>
  <c r="L180" i="8"/>
  <c r="W13" i="10"/>
  <c r="A65" i="11"/>
  <c r="V13" i="10"/>
  <c r="W18" i="10"/>
  <c r="S18" i="10"/>
  <c r="U18" i="10"/>
  <c r="T18" i="10"/>
  <c r="V18" i="10"/>
  <c r="U170" i="10"/>
  <c r="T170" i="10"/>
  <c r="L101" i="9"/>
  <c r="P100" i="8"/>
  <c r="B100" i="8"/>
  <c r="L100" i="8"/>
  <c r="I100" i="8"/>
  <c r="H100" i="8"/>
  <c r="O101" i="9"/>
  <c r="V100" i="8"/>
  <c r="E100" i="8"/>
  <c r="U100" i="8"/>
  <c r="L114" i="9"/>
  <c r="R113" i="8"/>
  <c r="E113" i="8"/>
  <c r="N113" i="8"/>
  <c r="O114" i="9"/>
  <c r="J113" i="8"/>
  <c r="F114" i="9"/>
  <c r="P113" i="8"/>
  <c r="M113" i="8"/>
  <c r="V113" i="8"/>
  <c r="R118" i="8"/>
  <c r="M123" i="8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F125" i="9"/>
  <c r="P124" i="8"/>
  <c r="B124" i="8"/>
  <c r="V124" i="8"/>
  <c r="H124" i="8"/>
  <c r="C125" i="9"/>
  <c r="M124" i="8"/>
  <c r="I125" i="9"/>
  <c r="L125" i="9"/>
  <c r="E124" i="8"/>
  <c r="Q124" i="8"/>
  <c r="R144" i="8"/>
  <c r="F184" i="9"/>
  <c r="L184" i="9"/>
  <c r="M183" i="8"/>
  <c r="T183" i="8"/>
  <c r="I184" i="9"/>
  <c r="U183" i="8"/>
  <c r="E183" i="8"/>
  <c r="O184" i="9"/>
  <c r="N183" i="8"/>
  <c r="L183" i="8"/>
  <c r="D183" i="8"/>
  <c r="R183" i="8"/>
  <c r="C184" i="9"/>
  <c r="W26" i="10"/>
  <c r="A78" i="11"/>
  <c r="V26" i="10"/>
  <c r="U26" i="10"/>
  <c r="S130" i="10"/>
  <c r="U130" i="10"/>
  <c r="T130" i="10"/>
  <c r="W130" i="10"/>
  <c r="V130" i="10"/>
  <c r="K70" i="11"/>
  <c r="L70" i="11"/>
  <c r="M70" i="11"/>
  <c r="L149" i="11"/>
  <c r="M149" i="11"/>
  <c r="K149" i="11"/>
  <c r="N149" i="11"/>
  <c r="A154" i="11"/>
  <c r="W102" i="10"/>
  <c r="T102" i="10"/>
  <c r="S102" i="10"/>
  <c r="F32" i="11"/>
  <c r="N81" i="11"/>
  <c r="L81" i="11"/>
  <c r="M81" i="11"/>
  <c r="K94" i="11"/>
  <c r="M94" i="11"/>
  <c r="N94" i="11"/>
  <c r="N177" i="11"/>
  <c r="K177" i="11"/>
  <c r="M177" i="11"/>
  <c r="N187" i="11"/>
  <c r="L187" i="11"/>
  <c r="M187" i="11"/>
  <c r="K187" i="11"/>
  <c r="L194" i="11"/>
  <c r="M194" i="11"/>
  <c r="N194" i="11"/>
  <c r="K194" i="11"/>
  <c r="D202" i="9"/>
  <c r="W10" i="10"/>
  <c r="U10" i="10"/>
  <c r="V10" i="10"/>
  <c r="T10" i="10"/>
  <c r="A62" i="11"/>
  <c r="S10" i="10"/>
  <c r="W22" i="10"/>
  <c r="S22" i="10"/>
  <c r="A74" i="11"/>
  <c r="V22" i="10"/>
  <c r="W24" i="10"/>
  <c r="U24" i="10"/>
  <c r="T24" i="10"/>
  <c r="V24" i="10"/>
  <c r="W44" i="10"/>
  <c r="S44" i="10"/>
  <c r="U44" i="10"/>
  <c r="T44" i="10"/>
  <c r="A111" i="11"/>
  <c r="T59" i="10"/>
  <c r="S59" i="10"/>
  <c r="U71" i="10"/>
  <c r="W71" i="10"/>
  <c r="V71" i="10"/>
  <c r="T71" i="10"/>
  <c r="U139" i="10"/>
  <c r="V139" i="10"/>
  <c r="A191" i="11"/>
  <c r="W139" i="10"/>
  <c r="T139" i="10"/>
  <c r="S139" i="10"/>
  <c r="U141" i="10"/>
  <c r="A193" i="11"/>
  <c r="S141" i="10"/>
  <c r="W141" i="10"/>
  <c r="V141" i="10"/>
  <c r="T141" i="10"/>
  <c r="U155" i="10"/>
  <c r="V155" i="10"/>
  <c r="S155" i="10"/>
  <c r="T155" i="10"/>
  <c r="W155" i="10"/>
  <c r="A243" i="11"/>
  <c r="U191" i="10"/>
  <c r="V191" i="10"/>
  <c r="T191" i="10"/>
  <c r="S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L22" i="8"/>
  <c r="R22" i="8"/>
  <c r="E22" i="8"/>
  <c r="L23" i="9"/>
  <c r="U22" i="8"/>
  <c r="P22" i="8"/>
  <c r="L35" i="9"/>
  <c r="L34" i="8"/>
  <c r="R34" i="8"/>
  <c r="E34" i="8"/>
  <c r="F35" i="9"/>
  <c r="C35" i="9"/>
  <c r="Q34" i="8"/>
  <c r="P34" i="8"/>
  <c r="B34" i="8"/>
  <c r="T34" i="8"/>
  <c r="M51" i="8"/>
  <c r="R51" i="8"/>
  <c r="D51" i="8"/>
  <c r="F52" i="9"/>
  <c r="L52" i="9"/>
  <c r="V51" i="8"/>
  <c r="U51" i="8"/>
  <c r="T51" i="8"/>
  <c r="L66" i="9"/>
  <c r="I66" i="9"/>
  <c r="R65" i="8"/>
  <c r="E65" i="8"/>
  <c r="F66" i="9"/>
  <c r="J65" i="8"/>
  <c r="C66" i="9"/>
  <c r="D66" i="9" s="1"/>
  <c r="I65" i="8"/>
  <c r="T65" i="8"/>
  <c r="L92" i="9"/>
  <c r="V91" i="8"/>
  <c r="I91" i="8"/>
  <c r="N91" i="8"/>
  <c r="C92" i="9"/>
  <c r="U91" i="8"/>
  <c r="L99" i="9"/>
  <c r="O99" i="9"/>
  <c r="R98" i="8"/>
  <c r="D98" i="8"/>
  <c r="C99" i="9"/>
  <c r="J98" i="8"/>
  <c r="I98" i="8"/>
  <c r="T98" i="8"/>
  <c r="L105" i="9"/>
  <c r="O105" i="9"/>
  <c r="I105" i="9"/>
  <c r="Q104" i="8"/>
  <c r="B104" i="8"/>
  <c r="F105" i="9"/>
  <c r="C105" i="9"/>
  <c r="V104" i="8"/>
  <c r="U104" i="8"/>
  <c r="T104" i="8"/>
  <c r="L153" i="9"/>
  <c r="U152" i="8"/>
  <c r="V152" i="8"/>
  <c r="F153" i="9"/>
  <c r="L152" i="8"/>
  <c r="J152" i="8"/>
  <c r="D152" i="8"/>
  <c r="B152" i="8"/>
  <c r="L191" i="9"/>
  <c r="P190" i="8"/>
  <c r="B190" i="8"/>
  <c r="C191" i="9"/>
  <c r="I190" i="8"/>
  <c r="H190" i="8"/>
  <c r="N190" i="8"/>
  <c r="M190" i="8"/>
  <c r="I191" i="9"/>
  <c r="J190" i="8"/>
  <c r="L192" i="9"/>
  <c r="I192" i="9"/>
  <c r="R191" i="8"/>
  <c r="E191" i="8"/>
  <c r="C192" i="9"/>
  <c r="M191" i="8"/>
  <c r="F192" i="9"/>
  <c r="P191" i="8"/>
  <c r="H191" i="8"/>
  <c r="I191" i="8"/>
  <c r="O192" i="9"/>
  <c r="F193" i="9"/>
  <c r="T192" i="8"/>
  <c r="R192" i="8"/>
  <c r="D192" i="8"/>
  <c r="H192" i="8"/>
  <c r="I193" i="9"/>
  <c r="Q192" i="8"/>
  <c r="P192" i="8"/>
  <c r="E192" i="8"/>
  <c r="B192" i="8"/>
  <c r="L193" i="9"/>
  <c r="L195" i="9"/>
  <c r="M194" i="8"/>
  <c r="U194" i="8"/>
  <c r="T194" i="8"/>
  <c r="D194" i="8"/>
  <c r="B194" i="8"/>
  <c r="O195" i="9"/>
  <c r="Q194" i="8"/>
  <c r="I195" i="9"/>
  <c r="P194" i="8"/>
  <c r="O52" i="9"/>
  <c r="S5" i="10"/>
  <c r="A57" i="11"/>
  <c r="U5" i="10"/>
  <c r="W5" i="10"/>
  <c r="V5" i="10"/>
  <c r="T5" i="10"/>
  <c r="T11" i="10"/>
  <c r="A63" i="11"/>
  <c r="W14" i="10"/>
  <c r="U14" i="10"/>
  <c r="A66" i="11"/>
  <c r="S14" i="10"/>
  <c r="S24" i="10"/>
  <c r="T43" i="10"/>
  <c r="A95" i="11"/>
  <c r="W43" i="10"/>
  <c r="S81" i="10"/>
  <c r="A133" i="11"/>
  <c r="W81" i="10"/>
  <c r="V81" i="10"/>
  <c r="U81" i="10"/>
  <c r="V95" i="10"/>
  <c r="A147" i="11"/>
  <c r="T95" i="10"/>
  <c r="S95" i="10"/>
  <c r="W95" i="10"/>
  <c r="W100" i="10"/>
  <c r="A152" i="11"/>
  <c r="V100" i="10"/>
  <c r="U100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D211" i="11"/>
  <c r="C211" i="11"/>
  <c r="A118" i="11"/>
  <c r="W66" i="10"/>
  <c r="S66" i="10"/>
  <c r="T66" i="10"/>
  <c r="W69" i="10"/>
  <c r="A121" i="11"/>
  <c r="V69" i="10"/>
  <c r="S69" i="10"/>
  <c r="W110" i="10"/>
  <c r="U110" i="10"/>
  <c r="T110" i="10"/>
  <c r="S110" i="10"/>
  <c r="V110" i="10"/>
  <c r="A169" i="11"/>
  <c r="W117" i="10"/>
  <c r="V117" i="10"/>
  <c r="U117" i="10"/>
  <c r="T117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F58" i="9"/>
  <c r="M57" i="8"/>
  <c r="Q57" i="8"/>
  <c r="B57" i="8"/>
  <c r="I58" i="9"/>
  <c r="R57" i="8"/>
  <c r="L65" i="9"/>
  <c r="C65" i="9"/>
  <c r="P64" i="8"/>
  <c r="B64" i="8"/>
  <c r="T64" i="8"/>
  <c r="R64" i="8"/>
  <c r="F67" i="9"/>
  <c r="T66" i="8"/>
  <c r="N66" i="8"/>
  <c r="C67" i="9"/>
  <c r="I67" i="9"/>
  <c r="Q66" i="8"/>
  <c r="L78" i="9"/>
  <c r="R77" i="8"/>
  <c r="E77" i="8"/>
  <c r="V77" i="8"/>
  <c r="H77" i="8"/>
  <c r="F78" i="9"/>
  <c r="Q77" i="8"/>
  <c r="L87" i="9"/>
  <c r="T86" i="8"/>
  <c r="F87" i="9"/>
  <c r="Q86" i="8"/>
  <c r="O100" i="9"/>
  <c r="M99" i="8"/>
  <c r="V99" i="8"/>
  <c r="H99" i="8"/>
  <c r="I100" i="9"/>
  <c r="Q99" i="8"/>
  <c r="O109" i="9"/>
  <c r="T108" i="8"/>
  <c r="I109" i="9"/>
  <c r="U108" i="8"/>
  <c r="H108" i="8"/>
  <c r="L109" i="9"/>
  <c r="R108" i="8"/>
  <c r="L146" i="9"/>
  <c r="V145" i="8"/>
  <c r="I145" i="8"/>
  <c r="R145" i="8"/>
  <c r="D145" i="8"/>
  <c r="O146" i="9"/>
  <c r="B145" i="8"/>
  <c r="J145" i="8"/>
  <c r="U145" i="8"/>
  <c r="F157" i="9"/>
  <c r="T156" i="8"/>
  <c r="R156" i="8"/>
  <c r="B156" i="8"/>
  <c r="M156" i="8"/>
  <c r="L156" i="8"/>
  <c r="V156" i="8"/>
  <c r="M159" i="8"/>
  <c r="J159" i="8"/>
  <c r="F160" i="9"/>
  <c r="V159" i="8"/>
  <c r="U159" i="8"/>
  <c r="E159" i="8"/>
  <c r="T159" i="8"/>
  <c r="D159" i="8"/>
  <c r="T168" i="8"/>
  <c r="I168" i="8"/>
  <c r="J168" i="8"/>
  <c r="C169" i="9"/>
  <c r="H168" i="8"/>
  <c r="U168" i="8"/>
  <c r="L173" i="9"/>
  <c r="C173" i="9"/>
  <c r="P172" i="8"/>
  <c r="B172" i="8"/>
  <c r="L172" i="8"/>
  <c r="V172" i="8"/>
  <c r="M172" i="8"/>
  <c r="U172" i="8"/>
  <c r="M177" i="8"/>
  <c r="L178" i="9"/>
  <c r="U177" i="8"/>
  <c r="C178" i="9"/>
  <c r="L177" i="8"/>
  <c r="J177" i="8"/>
  <c r="T177" i="8"/>
  <c r="L182" i="9"/>
  <c r="O182" i="9"/>
  <c r="V181" i="8"/>
  <c r="I181" i="8"/>
  <c r="F182" i="9"/>
  <c r="N181" i="8"/>
  <c r="M181" i="8"/>
  <c r="T181" i="8"/>
  <c r="T184" i="8"/>
  <c r="O78" i="9"/>
  <c r="I146" i="9"/>
  <c r="I160" i="9"/>
  <c r="L169" i="9"/>
  <c r="V66" i="10"/>
  <c r="T69" i="10"/>
  <c r="W116" i="10"/>
  <c r="A168" i="11"/>
  <c r="U116" i="10"/>
  <c r="S117" i="10"/>
  <c r="U145" i="10"/>
  <c r="A197" i="11"/>
  <c r="S145" i="10"/>
  <c r="A206" i="11"/>
  <c r="S154" i="10"/>
  <c r="W154" i="10"/>
  <c r="V154" i="10"/>
  <c r="U154" i="10"/>
  <c r="W168" i="10"/>
  <c r="U168" i="10"/>
  <c r="T168" i="10"/>
  <c r="A220" i="11"/>
  <c r="V168" i="10"/>
  <c r="S168" i="10"/>
  <c r="A241" i="11"/>
  <c r="U189" i="10"/>
  <c r="S189" i="10"/>
  <c r="T189" i="10"/>
  <c r="W189" i="10"/>
  <c r="V189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F28" i="9"/>
  <c r="L27" i="8"/>
  <c r="P27" i="8"/>
  <c r="L30" i="8"/>
  <c r="L31" i="9"/>
  <c r="V30" i="8"/>
  <c r="I30" i="8"/>
  <c r="C31" i="9"/>
  <c r="L40" i="8"/>
  <c r="I41" i="9"/>
  <c r="R40" i="8"/>
  <c r="E40" i="8"/>
  <c r="C41" i="9"/>
  <c r="L41" i="9"/>
  <c r="L43" i="8"/>
  <c r="C44" i="9"/>
  <c r="O44" i="9"/>
  <c r="L60" i="9"/>
  <c r="R59" i="8"/>
  <c r="E59" i="8"/>
  <c r="O60" i="9"/>
  <c r="Q59" i="8"/>
  <c r="L69" i="9"/>
  <c r="I69" i="9"/>
  <c r="I68" i="8"/>
  <c r="Q68" i="8"/>
  <c r="C80" i="9"/>
  <c r="V79" i="8"/>
  <c r="I79" i="8"/>
  <c r="L80" i="9"/>
  <c r="Q79" i="8"/>
  <c r="B79" i="8"/>
  <c r="R79" i="8"/>
  <c r="O82" i="9"/>
  <c r="M81" i="8"/>
  <c r="I82" i="9"/>
  <c r="Q81" i="8"/>
  <c r="O89" i="9"/>
  <c r="P88" i="8"/>
  <c r="B88" i="8"/>
  <c r="F89" i="9"/>
  <c r="N88" i="8"/>
  <c r="R88" i="8"/>
  <c r="O118" i="9"/>
  <c r="M117" i="8"/>
  <c r="C118" i="9"/>
  <c r="E117" i="8"/>
  <c r="H117" i="8"/>
  <c r="R117" i="8"/>
  <c r="L123" i="9"/>
  <c r="I123" i="9"/>
  <c r="M122" i="8"/>
  <c r="C123" i="9"/>
  <c r="L122" i="8"/>
  <c r="R122" i="8"/>
  <c r="L132" i="9"/>
  <c r="R131" i="8"/>
  <c r="E131" i="8"/>
  <c r="I132" i="9"/>
  <c r="N131" i="8"/>
  <c r="M131" i="8"/>
  <c r="T131" i="8"/>
  <c r="C134" i="9"/>
  <c r="V133" i="8"/>
  <c r="I133" i="8"/>
  <c r="I134" i="9"/>
  <c r="T133" i="8"/>
  <c r="L133" i="8"/>
  <c r="L134" i="9"/>
  <c r="M133" i="8"/>
  <c r="O143" i="9"/>
  <c r="P142" i="8"/>
  <c r="B142" i="8"/>
  <c r="E142" i="8"/>
  <c r="L142" i="8"/>
  <c r="M142" i="8"/>
  <c r="I143" i="9"/>
  <c r="U142" i="8"/>
  <c r="L150" i="9"/>
  <c r="C150" i="9"/>
  <c r="R149" i="8"/>
  <c r="E149" i="8"/>
  <c r="V149" i="8"/>
  <c r="H149" i="8"/>
  <c r="P149" i="8"/>
  <c r="N149" i="8"/>
  <c r="T149" i="8"/>
  <c r="O154" i="9"/>
  <c r="M153" i="8"/>
  <c r="C154" i="9"/>
  <c r="N153" i="8"/>
  <c r="U153" i="8"/>
  <c r="E153" i="8"/>
  <c r="F154" i="9"/>
  <c r="T153" i="8"/>
  <c r="D153" i="8"/>
  <c r="V153" i="8"/>
  <c r="P160" i="8"/>
  <c r="B160" i="8"/>
  <c r="N160" i="8"/>
  <c r="M160" i="8"/>
  <c r="Q160" i="8"/>
  <c r="L160" i="8"/>
  <c r="U160" i="8"/>
  <c r="L165" i="9"/>
  <c r="I165" i="9"/>
  <c r="C165" i="9"/>
  <c r="E164" i="8"/>
  <c r="L164" i="8"/>
  <c r="U164" i="8"/>
  <c r="D164" i="8"/>
  <c r="T164" i="8"/>
  <c r="B164" i="8"/>
  <c r="C185" i="9"/>
  <c r="P184" i="8"/>
  <c r="B184" i="8"/>
  <c r="J184" i="8"/>
  <c r="I185" i="9"/>
  <c r="L184" i="8"/>
  <c r="O185" i="9"/>
  <c r="V184" i="8"/>
  <c r="U184" i="8"/>
  <c r="C194" i="9"/>
  <c r="V193" i="8"/>
  <c r="I193" i="8"/>
  <c r="H193" i="8"/>
  <c r="O194" i="9"/>
  <c r="I194" i="9"/>
  <c r="N193" i="8"/>
  <c r="J193" i="8"/>
  <c r="T193" i="8"/>
  <c r="O199" i="9"/>
  <c r="L199" i="9"/>
  <c r="T198" i="8"/>
  <c r="C199" i="9"/>
  <c r="Q198" i="8"/>
  <c r="B198" i="8"/>
  <c r="D198" i="8"/>
  <c r="I199" i="9"/>
  <c r="J198" i="8"/>
  <c r="I198" i="8"/>
  <c r="F41" i="9"/>
  <c r="O134" i="9"/>
  <c r="F194" i="9"/>
  <c r="W8" i="10"/>
  <c r="U8" i="10"/>
  <c r="T8" i="10"/>
  <c r="A60" i="11"/>
  <c r="S8" i="10"/>
  <c r="W46" i="10"/>
  <c r="A98" i="11"/>
  <c r="V46" i="10"/>
  <c r="U46" i="10"/>
  <c r="A119" i="11"/>
  <c r="T67" i="10"/>
  <c r="V67" i="10"/>
  <c r="W67" i="10"/>
  <c r="U69" i="10"/>
  <c r="U87" i="10"/>
  <c r="T87" i="10"/>
  <c r="W118" i="10"/>
  <c r="S118" i="10"/>
  <c r="W128" i="10"/>
  <c r="S128" i="10"/>
  <c r="A180" i="11"/>
  <c r="U128" i="10"/>
  <c r="T128" i="10"/>
  <c r="V128" i="10"/>
  <c r="U133" i="10"/>
  <c r="A185" i="11"/>
  <c r="S133" i="10"/>
  <c r="V133" i="10"/>
  <c r="T133" i="10"/>
  <c r="W133" i="10"/>
  <c r="N78" i="11"/>
  <c r="M78" i="11"/>
  <c r="M154" i="11"/>
  <c r="N154" i="11"/>
  <c r="L154" i="11"/>
  <c r="A162" i="11"/>
  <c r="M207" i="11"/>
  <c r="N207" i="11"/>
  <c r="L156" i="9"/>
  <c r="I156" i="9"/>
  <c r="F156" i="9"/>
  <c r="R155" i="8"/>
  <c r="E155" i="8"/>
  <c r="U155" i="8"/>
  <c r="C188" i="9"/>
  <c r="V187" i="8"/>
  <c r="I187" i="8"/>
  <c r="J187" i="8"/>
  <c r="R187" i="8"/>
  <c r="B187" i="8"/>
  <c r="L200" i="9"/>
  <c r="V199" i="8"/>
  <c r="I199" i="8"/>
  <c r="U199" i="8"/>
  <c r="C200" i="9"/>
  <c r="R199" i="8"/>
  <c r="W54" i="10"/>
  <c r="V54" i="10"/>
  <c r="A106" i="11"/>
  <c r="W56" i="10"/>
  <c r="U56" i="10"/>
  <c r="T56" i="10"/>
  <c r="V56" i="10"/>
  <c r="W64" i="10"/>
  <c r="U64" i="10"/>
  <c r="T64" i="10"/>
  <c r="S64" i="10"/>
  <c r="A116" i="11"/>
  <c r="A145" i="11"/>
  <c r="W93" i="10"/>
  <c r="U93" i="10"/>
  <c r="W101" i="10"/>
  <c r="S101" i="10"/>
  <c r="T150" i="10"/>
  <c r="S150" i="10"/>
  <c r="A202" i="11"/>
  <c r="W150" i="10"/>
  <c r="B42" i="11"/>
  <c r="D42" i="11"/>
  <c r="M167" i="11"/>
  <c r="L167" i="11"/>
  <c r="N167" i="11"/>
  <c r="K167" i="11"/>
  <c r="M204" i="11"/>
  <c r="L204" i="11"/>
  <c r="N204" i="11"/>
  <c r="K204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L128" i="8"/>
  <c r="F129" i="9"/>
  <c r="H128" i="8"/>
  <c r="R128" i="8"/>
  <c r="V151" i="8"/>
  <c r="I151" i="8"/>
  <c r="Q151" i="8"/>
  <c r="B151" i="8"/>
  <c r="N151" i="8"/>
  <c r="B155" i="8"/>
  <c r="T155" i="8"/>
  <c r="O163" i="9"/>
  <c r="T162" i="8"/>
  <c r="J162" i="8"/>
  <c r="M162" i="8"/>
  <c r="R162" i="8"/>
  <c r="L177" i="9"/>
  <c r="I177" i="9"/>
  <c r="Q176" i="8"/>
  <c r="B176" i="8"/>
  <c r="C177" i="9"/>
  <c r="T176" i="8"/>
  <c r="E176" i="8"/>
  <c r="D187" i="8"/>
  <c r="T187" i="8"/>
  <c r="B199" i="8"/>
  <c r="C152" i="9"/>
  <c r="I163" i="9"/>
  <c r="I188" i="9"/>
  <c r="T19" i="10"/>
  <c r="V19" i="10"/>
  <c r="S19" i="10"/>
  <c r="A71" i="11"/>
  <c r="U25" i="10"/>
  <c r="A77" i="11"/>
  <c r="W25" i="10"/>
  <c r="W42" i="10"/>
  <c r="W68" i="10"/>
  <c r="A120" i="11"/>
  <c r="S68" i="10"/>
  <c r="W72" i="10"/>
  <c r="U72" i="10"/>
  <c r="V72" i="10"/>
  <c r="T72" i="10"/>
  <c r="T115" i="10"/>
  <c r="V115" i="10"/>
  <c r="W186" i="10"/>
  <c r="A238" i="11"/>
  <c r="V186" i="10"/>
  <c r="U186" i="10"/>
  <c r="T186" i="10"/>
  <c r="A246" i="11"/>
  <c r="U194" i="10"/>
  <c r="W194" i="10"/>
  <c r="M54" i="11"/>
  <c r="L54" i="11"/>
  <c r="K54" i="11"/>
  <c r="M56" i="11"/>
  <c r="L56" i="11"/>
  <c r="M63" i="11"/>
  <c r="K63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M224" i="11"/>
  <c r="L224" i="11"/>
  <c r="K224" i="11"/>
  <c r="U127" i="10"/>
  <c r="W127" i="10"/>
  <c r="S127" i="10"/>
  <c r="A179" i="11"/>
  <c r="V127" i="10"/>
  <c r="T127" i="10"/>
  <c r="A188" i="11"/>
  <c r="W136" i="10"/>
  <c r="T136" i="10"/>
  <c r="S136" i="10"/>
  <c r="W144" i="10"/>
  <c r="T144" i="10"/>
  <c r="S144" i="10"/>
  <c r="A196" i="11"/>
  <c r="T158" i="10"/>
  <c r="A210" i="11"/>
  <c r="W158" i="10"/>
  <c r="V164" i="10"/>
  <c r="A216" i="11"/>
  <c r="U169" i="10"/>
  <c r="A221" i="11"/>
  <c r="S169" i="10"/>
  <c r="T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W113" i="10"/>
  <c r="U131" i="10"/>
  <c r="V131" i="10"/>
  <c r="T131" i="10"/>
  <c r="S131" i="10"/>
  <c r="V140" i="10"/>
  <c r="S140" i="10"/>
  <c r="T140" i="10"/>
  <c r="S148" i="10"/>
  <c r="V148" i="10"/>
  <c r="U148" i="10"/>
  <c r="U153" i="10"/>
  <c r="W153" i="10"/>
  <c r="U187" i="10"/>
  <c r="V187" i="10"/>
  <c r="T187" i="10"/>
  <c r="S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S33" i="10"/>
  <c r="S79" i="10"/>
  <c r="W80" i="10"/>
  <c r="U80" i="10"/>
  <c r="V80" i="10"/>
  <c r="V89" i="10"/>
  <c r="W90" i="10"/>
  <c r="W112" i="10"/>
  <c r="U112" i="10"/>
  <c r="A186" i="11"/>
  <c r="T134" i="10"/>
  <c r="W134" i="10"/>
  <c r="U134" i="10"/>
  <c r="S134" i="10"/>
  <c r="U143" i="10"/>
  <c r="W143" i="10"/>
  <c r="S143" i="10"/>
  <c r="W184" i="10"/>
  <c r="A236" i="11"/>
  <c r="V184" i="10"/>
  <c r="U184" i="10"/>
  <c r="T184" i="10"/>
  <c r="U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T114" i="8"/>
  <c r="E114" i="8"/>
  <c r="Q114" i="8"/>
  <c r="L117" i="9"/>
  <c r="C117" i="9"/>
  <c r="N116" i="8"/>
  <c r="Q116" i="8"/>
  <c r="L128" i="9"/>
  <c r="O128" i="9"/>
  <c r="V127" i="8"/>
  <c r="I127" i="8"/>
  <c r="U127" i="8"/>
  <c r="Q127" i="8"/>
  <c r="L168" i="9"/>
  <c r="R167" i="8"/>
  <c r="E167" i="8"/>
  <c r="D167" i="8"/>
  <c r="Q167" i="8"/>
  <c r="I170" i="9"/>
  <c r="V169" i="8"/>
  <c r="I169" i="8"/>
  <c r="O170" i="9"/>
  <c r="M169" i="8"/>
  <c r="Q169" i="8"/>
  <c r="O190" i="9"/>
  <c r="M189" i="8"/>
  <c r="E189" i="8"/>
  <c r="C190" i="9"/>
  <c r="D190" i="9" s="1"/>
  <c r="Q189" i="8"/>
  <c r="O115" i="9"/>
  <c r="F128" i="9"/>
  <c r="W3" i="10"/>
  <c r="T3" i="10"/>
  <c r="U3" i="10"/>
  <c r="S31" i="10"/>
  <c r="T31" i="10"/>
  <c r="W32" i="10"/>
  <c r="U32" i="10"/>
  <c r="V32" i="10"/>
  <c r="A109" i="11"/>
  <c r="W58" i="10"/>
  <c r="U58" i="10"/>
  <c r="W76" i="10"/>
  <c r="U76" i="10"/>
  <c r="T76" i="10"/>
  <c r="W78" i="10"/>
  <c r="V78" i="10"/>
  <c r="A163" i="11"/>
  <c r="W111" i="10"/>
  <c r="T111" i="10"/>
  <c r="S111" i="10"/>
  <c r="A178" i="11"/>
  <c r="T126" i="10"/>
  <c r="W126" i="10"/>
  <c r="V126" i="10"/>
  <c r="U126" i="10"/>
  <c r="U151" i="10"/>
  <c r="W151" i="10"/>
  <c r="U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V16" i="10"/>
  <c r="W28" i="10"/>
  <c r="A80" i="11"/>
  <c r="V28" i="10"/>
  <c r="V39" i="10"/>
  <c r="W61" i="10"/>
  <c r="V61" i="10"/>
  <c r="A126" i="11"/>
  <c r="W74" i="10"/>
  <c r="V74" i="10"/>
  <c r="U74" i="10"/>
  <c r="A136" i="11"/>
  <c r="W84" i="10"/>
  <c r="U84" i="10"/>
  <c r="W85" i="10"/>
  <c r="A137" i="11"/>
  <c r="V85" i="10"/>
  <c r="W96" i="10"/>
  <c r="U96" i="10"/>
  <c r="V96" i="10"/>
  <c r="W106" i="10"/>
  <c r="A158" i="11"/>
  <c r="U106" i="10"/>
  <c r="A159" i="11"/>
  <c r="T107" i="10"/>
  <c r="W107" i="10"/>
  <c r="A172" i="11"/>
  <c r="W120" i="10"/>
  <c r="U120" i="10"/>
  <c r="V120" i="10"/>
  <c r="T122" i="10"/>
  <c r="W122" i="10"/>
  <c r="T166" i="10"/>
  <c r="S166" i="10"/>
  <c r="U167" i="10"/>
  <c r="A219" i="11"/>
  <c r="W167" i="10"/>
  <c r="U177" i="10"/>
  <c r="A229" i="11"/>
  <c r="T177" i="10"/>
  <c r="W178" i="10"/>
  <c r="V178" i="10"/>
  <c r="S180" i="10"/>
  <c r="W180" i="10"/>
  <c r="U197" i="10"/>
  <c r="W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K234" i="11"/>
  <c r="M234" i="11"/>
  <c r="M246" i="11"/>
  <c r="K246" i="11"/>
  <c r="O3" i="9"/>
  <c r="C3" i="9"/>
  <c r="L2" i="8"/>
  <c r="N2" i="8"/>
  <c r="O9" i="9"/>
  <c r="C9" i="9"/>
  <c r="I9" i="9"/>
  <c r="L8" i="8"/>
  <c r="N8" i="8"/>
  <c r="O15" i="9"/>
  <c r="C15" i="9"/>
  <c r="L14" i="8"/>
  <c r="N14" i="8"/>
  <c r="O21" i="9"/>
  <c r="C21" i="9"/>
  <c r="L20" i="8"/>
  <c r="N20" i="8"/>
  <c r="O27" i="9"/>
  <c r="C27" i="9"/>
  <c r="I27" i="9"/>
  <c r="L26" i="8"/>
  <c r="N26" i="8"/>
  <c r="O33" i="9"/>
  <c r="C33" i="9"/>
  <c r="D33" i="9" s="1"/>
  <c r="L32" i="8"/>
  <c r="N32" i="8"/>
  <c r="O39" i="9"/>
  <c r="C39" i="9"/>
  <c r="L38" i="8"/>
  <c r="N38" i="8"/>
  <c r="L45" i="9"/>
  <c r="L44" i="8"/>
  <c r="N44" i="8"/>
  <c r="L51" i="9"/>
  <c r="O51" i="9"/>
  <c r="L50" i="8"/>
  <c r="N50" i="8"/>
  <c r="T60" i="8"/>
  <c r="P60" i="8"/>
  <c r="O64" i="9"/>
  <c r="M63" i="8"/>
  <c r="P63" i="8"/>
  <c r="L83" i="9"/>
  <c r="P82" i="8"/>
  <c r="B82" i="8"/>
  <c r="Q82" i="8"/>
  <c r="C86" i="9"/>
  <c r="V85" i="8"/>
  <c r="I85" i="8"/>
  <c r="P85" i="8"/>
  <c r="L108" i="9"/>
  <c r="I108" i="9"/>
  <c r="R107" i="8"/>
  <c r="E107" i="8"/>
  <c r="P107" i="8"/>
  <c r="L111" i="9"/>
  <c r="I111" i="9"/>
  <c r="P110" i="8"/>
  <c r="T132" i="8"/>
  <c r="P132" i="8"/>
  <c r="O136" i="9"/>
  <c r="M135" i="8"/>
  <c r="P135" i="8"/>
  <c r="L155" i="9"/>
  <c r="P154" i="8"/>
  <c r="B154" i="8"/>
  <c r="Q154" i="8"/>
  <c r="C158" i="9"/>
  <c r="V157" i="8"/>
  <c r="I157" i="8"/>
  <c r="P157" i="8"/>
  <c r="L180" i="9"/>
  <c r="R179" i="8"/>
  <c r="E179" i="8"/>
  <c r="P179" i="8"/>
  <c r="L183" i="9"/>
  <c r="I183" i="9"/>
  <c r="P182" i="8"/>
  <c r="F9" i="9"/>
  <c r="C45" i="9"/>
  <c r="I133" i="9"/>
  <c r="I158" i="9"/>
  <c r="S2" i="10"/>
  <c r="T2" i="10"/>
  <c r="U2" i="10"/>
  <c r="A69" i="11"/>
  <c r="W17" i="10"/>
  <c r="V17" i="10"/>
  <c r="W39" i="10"/>
  <c r="W50" i="10"/>
  <c r="V50" i="10"/>
  <c r="W62" i="10"/>
  <c r="U62" i="10"/>
  <c r="A115" i="11"/>
  <c r="W63" i="10"/>
  <c r="V63" i="10"/>
  <c r="A127" i="11"/>
  <c r="T75" i="10"/>
  <c r="S75" i="10"/>
  <c r="W75" i="10"/>
  <c r="U121" i="10"/>
  <c r="A173" i="11"/>
  <c r="W121" i="10"/>
  <c r="U123" i="10"/>
  <c r="V123" i="10"/>
  <c r="W123" i="10"/>
  <c r="T174" i="10"/>
  <c r="S174" i="10"/>
  <c r="U175" i="10"/>
  <c r="W175" i="10"/>
  <c r="A227" i="11"/>
  <c r="W176" i="10"/>
  <c r="S176" i="10"/>
  <c r="V176" i="10"/>
  <c r="U179" i="10"/>
  <c r="A231" i="11"/>
  <c r="V179" i="10"/>
  <c r="T179" i="10"/>
  <c r="S179" i="10"/>
  <c r="U181" i="10"/>
  <c r="W181" i="10"/>
  <c r="U195" i="10"/>
  <c r="V195" i="10"/>
  <c r="W195" i="10"/>
  <c r="A248" i="11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T12" i="10"/>
  <c r="W34" i="10"/>
  <c r="T34" i="10"/>
  <c r="W38" i="10"/>
  <c r="T38" i="10"/>
  <c r="T49" i="10"/>
  <c r="W60" i="10"/>
  <c r="T60" i="10"/>
  <c r="A134" i="11"/>
  <c r="W82" i="10"/>
  <c r="T82" i="10"/>
  <c r="W86" i="10"/>
  <c r="T86" i="10"/>
  <c r="T97" i="10"/>
  <c r="W108" i="10"/>
  <c r="T108" i="10"/>
  <c r="A181" i="11"/>
  <c r="U129" i="10"/>
  <c r="V129" i="10"/>
  <c r="A198" i="11"/>
  <c r="U146" i="10"/>
  <c r="V146" i="10"/>
  <c r="U173" i="10"/>
  <c r="A225" i="11"/>
  <c r="V173" i="10"/>
  <c r="A242" i="11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T7" i="10"/>
  <c r="W29" i="10"/>
  <c r="T29" i="10"/>
  <c r="W40" i="10"/>
  <c r="U40" i="10"/>
  <c r="S40" i="10"/>
  <c r="T51" i="10"/>
  <c r="A103" i="11"/>
  <c r="U51" i="10"/>
  <c r="T55" i="10"/>
  <c r="W77" i="10"/>
  <c r="T77" i="10"/>
  <c r="W88" i="10"/>
  <c r="U88" i="10"/>
  <c r="S88" i="10"/>
  <c r="T99" i="10"/>
  <c r="U99" i="10"/>
  <c r="T103" i="10"/>
  <c r="A190" i="11"/>
  <c r="W138" i="10"/>
  <c r="U138" i="10"/>
  <c r="U149" i="10"/>
  <c r="W149" i="10"/>
  <c r="T149" i="10"/>
  <c r="A212" i="11"/>
  <c r="W160" i="10"/>
  <c r="U160" i="10"/>
  <c r="U165" i="10"/>
  <c r="A217" i="11"/>
  <c r="V165" i="10"/>
  <c r="U171" i="10"/>
  <c r="V171" i="10"/>
  <c r="T171" i="10"/>
  <c r="T182" i="10"/>
  <c r="V182" i="10"/>
  <c r="A240" i="11"/>
  <c r="U188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A244" i="11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A176" i="11"/>
  <c r="T124" i="10"/>
  <c r="A187" i="11"/>
  <c r="U135" i="10"/>
  <c r="T135" i="10"/>
  <c r="U157" i="10"/>
  <c r="T157" i="10"/>
  <c r="U161" i="10"/>
  <c r="T161" i="10"/>
  <c r="T172" i="10"/>
  <c r="U183" i="10"/>
  <c r="T183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D41" i="9" l="1"/>
  <c r="D143" i="9"/>
  <c r="D130" i="9"/>
  <c r="D57" i="9"/>
  <c r="D4" i="9"/>
  <c r="G199" i="10"/>
  <c r="N200" i="9" s="1"/>
  <c r="D193" i="9"/>
  <c r="F79" i="10"/>
  <c r="K80" i="9" s="1"/>
  <c r="D154" i="9"/>
  <c r="D123" i="9"/>
  <c r="D67" i="9"/>
  <c r="D126" i="9"/>
  <c r="D101" i="9"/>
  <c r="D86" i="9"/>
  <c r="D174" i="11"/>
  <c r="D155" i="9"/>
  <c r="E55" i="10"/>
  <c r="H56" i="9" s="1"/>
  <c r="D117" i="9"/>
  <c r="D38" i="9"/>
  <c r="D56" i="9"/>
  <c r="E205" i="11"/>
  <c r="D21" i="9"/>
  <c r="D120" i="9"/>
  <c r="D85" i="9"/>
  <c r="F55" i="10"/>
  <c r="K56" i="9" s="1"/>
  <c r="D20" i="9"/>
  <c r="D74" i="9"/>
  <c r="D45" i="9"/>
  <c r="D27" i="9"/>
  <c r="G174" i="11"/>
  <c r="D88" i="9"/>
  <c r="E52" i="10"/>
  <c r="H53" i="9" s="1"/>
  <c r="J53" i="9" s="1"/>
  <c r="D132" i="9"/>
  <c r="D156" i="9"/>
  <c r="F165" i="11"/>
  <c r="F52" i="10"/>
  <c r="K53" i="9" s="1"/>
  <c r="M53" i="9" s="1"/>
  <c r="E79" i="10"/>
  <c r="H80" i="9" s="1"/>
  <c r="J80" i="9" s="1"/>
  <c r="F37" i="10"/>
  <c r="K38" i="9" s="1"/>
  <c r="E183" i="10"/>
  <c r="H184" i="9" s="1"/>
  <c r="J184" i="9" s="1"/>
  <c r="D46" i="9"/>
  <c r="D90" i="9"/>
  <c r="D108" i="9"/>
  <c r="G79" i="10"/>
  <c r="N80" i="9" s="1"/>
  <c r="E37" i="10"/>
  <c r="H38" i="9" s="1"/>
  <c r="J38" i="9" s="1"/>
  <c r="G168" i="10"/>
  <c r="N169" i="9" s="1"/>
  <c r="P169" i="9" s="1"/>
  <c r="D37" i="10"/>
  <c r="E38" i="9" s="1"/>
  <c r="G38" i="9" s="1"/>
  <c r="D186" i="9"/>
  <c r="D18" i="9"/>
  <c r="E124" i="10"/>
  <c r="H125" i="9" s="1"/>
  <c r="J125" i="9" s="1"/>
  <c r="E168" i="10"/>
  <c r="H169" i="9" s="1"/>
  <c r="J169" i="9" s="1"/>
  <c r="Q103" i="12"/>
  <c r="G124" i="10"/>
  <c r="N125" i="9" s="1"/>
  <c r="H165" i="11"/>
  <c r="F168" i="10"/>
  <c r="K169" i="9" s="1"/>
  <c r="M169" i="9" s="1"/>
  <c r="G106" i="10"/>
  <c r="N107" i="9" s="1"/>
  <c r="P107" i="9" s="1"/>
  <c r="E92" i="10"/>
  <c r="H93" i="9" s="1"/>
  <c r="J93" i="9" s="1"/>
  <c r="G15" i="10"/>
  <c r="N16" i="9" s="1"/>
  <c r="P16" i="9" s="1"/>
  <c r="G72" i="10"/>
  <c r="N73" i="9" s="1"/>
  <c r="P73" i="9" s="1"/>
  <c r="E199" i="10"/>
  <c r="H200" i="9" s="1"/>
  <c r="J200" i="9" s="1"/>
  <c r="G185" i="10"/>
  <c r="N186" i="9" s="1"/>
  <c r="P186" i="9" s="1"/>
  <c r="W41" i="11"/>
  <c r="B11" i="17"/>
  <c r="H11" i="17"/>
  <c r="E185" i="10"/>
  <c r="H186" i="9" s="1"/>
  <c r="D149" i="10"/>
  <c r="E150" i="9" s="1"/>
  <c r="G150" i="9" s="1"/>
  <c r="D80" i="10"/>
  <c r="E81" i="9" s="1"/>
  <c r="G81" i="9" s="1"/>
  <c r="W42" i="11"/>
  <c r="W43" i="11"/>
  <c r="D165" i="11"/>
  <c r="W44" i="11"/>
  <c r="D185" i="10"/>
  <c r="E186" i="9" s="1"/>
  <c r="G186" i="9" s="1"/>
  <c r="W45" i="11"/>
  <c r="F80" i="10"/>
  <c r="K81" i="9" s="1"/>
  <c r="M81" i="9" s="1"/>
  <c r="D43" i="10"/>
  <c r="E44" i="9" s="1"/>
  <c r="F43" i="10"/>
  <c r="K44" i="9" s="1"/>
  <c r="M44" i="9" s="1"/>
  <c r="E7" i="10"/>
  <c r="H8" i="9" s="1"/>
  <c r="J8" i="9" s="1"/>
  <c r="E112" i="10"/>
  <c r="H113" i="9" s="1"/>
  <c r="J113" i="9" s="1"/>
  <c r="F183" i="10"/>
  <c r="K184" i="9" s="1"/>
  <c r="M184" i="9" s="1"/>
  <c r="D177" i="9"/>
  <c r="D142" i="9"/>
  <c r="D7" i="10"/>
  <c r="E8" i="9" s="1"/>
  <c r="G8" i="9" s="1"/>
  <c r="F133" i="10"/>
  <c r="K134" i="9" s="1"/>
  <c r="M134" i="9" s="1"/>
  <c r="D81" i="9"/>
  <c r="D60" i="9"/>
  <c r="D109" i="9"/>
  <c r="E72" i="10"/>
  <c r="H73" i="9" s="1"/>
  <c r="J73" i="9" s="1"/>
  <c r="D188" i="10"/>
  <c r="E189" i="9" s="1"/>
  <c r="G189" i="9" s="1"/>
  <c r="D113" i="9"/>
  <c r="D61" i="9"/>
  <c r="D63" i="9"/>
  <c r="D135" i="9"/>
  <c r="D150" i="9"/>
  <c r="B218" i="11"/>
  <c r="D47" i="9"/>
  <c r="G188" i="10"/>
  <c r="N189" i="9" s="1"/>
  <c r="P189" i="9" s="1"/>
  <c r="D162" i="9"/>
  <c r="F105" i="10"/>
  <c r="K106" i="9" s="1"/>
  <c r="M106" i="9" s="1"/>
  <c r="B164" i="11"/>
  <c r="F92" i="10"/>
  <c r="K93" i="9" s="1"/>
  <c r="G133" i="10"/>
  <c r="N134" i="9" s="1"/>
  <c r="P134" i="9" s="1"/>
  <c r="D106" i="10"/>
  <c r="E107" i="9" s="1"/>
  <c r="G107" i="9" s="1"/>
  <c r="G104" i="10"/>
  <c r="N105" i="9" s="1"/>
  <c r="P105" i="9" s="1"/>
  <c r="D75" i="9"/>
  <c r="N57" i="12"/>
  <c r="D153" i="9"/>
  <c r="I2" i="6"/>
  <c r="J2" i="6"/>
  <c r="D45" i="11" s="1"/>
  <c r="G7" i="10"/>
  <c r="N8" i="9" s="1"/>
  <c r="P8" i="9" s="1"/>
  <c r="G33" i="10"/>
  <c r="N34" i="9" s="1"/>
  <c r="P34" i="9" s="1"/>
  <c r="F188" i="10"/>
  <c r="K189" i="9" s="1"/>
  <c r="M189" i="9" s="1"/>
  <c r="D133" i="10"/>
  <c r="E134" i="9" s="1"/>
  <c r="G134" i="9" s="1"/>
  <c r="G87" i="10"/>
  <c r="N88" i="9" s="1"/>
  <c r="G205" i="11"/>
  <c r="F205" i="11"/>
  <c r="F68" i="11"/>
  <c r="B205" i="11"/>
  <c r="D25" i="9"/>
  <c r="D58" i="9"/>
  <c r="C205" i="11"/>
  <c r="E207" i="11"/>
  <c r="D5" i="9"/>
  <c r="D146" i="9"/>
  <c r="F199" i="10"/>
  <c r="K200" i="9" s="1"/>
  <c r="M200" i="9" s="1"/>
  <c r="E149" i="10"/>
  <c r="H150" i="9" s="1"/>
  <c r="J150" i="9" s="1"/>
  <c r="F112" i="10"/>
  <c r="K113" i="9" s="1"/>
  <c r="M113" i="9" s="1"/>
  <c r="D92" i="10"/>
  <c r="E93" i="9" s="1"/>
  <c r="G93" i="9" s="1"/>
  <c r="G27" i="10"/>
  <c r="N28" i="9" s="1"/>
  <c r="P28" i="9" s="1"/>
  <c r="D152" i="9"/>
  <c r="H68" i="11"/>
  <c r="D207" i="11"/>
  <c r="D116" i="9"/>
  <c r="D93" i="9"/>
  <c r="D129" i="9"/>
  <c r="N177" i="12"/>
  <c r="D72" i="10"/>
  <c r="E73" i="9" s="1"/>
  <c r="G73" i="9" s="1"/>
  <c r="E104" i="10"/>
  <c r="H105" i="9" s="1"/>
  <c r="J105" i="9" s="1"/>
  <c r="D171" i="9"/>
  <c r="D121" i="9"/>
  <c r="D6" i="9"/>
  <c r="D14" i="9"/>
  <c r="D23" i="9"/>
  <c r="D160" i="9"/>
  <c r="G139" i="10"/>
  <c r="N140" i="9" s="1"/>
  <c r="P140" i="9" s="1"/>
  <c r="F104" i="10"/>
  <c r="K105" i="9" s="1"/>
  <c r="M105" i="9" s="1"/>
  <c r="G149" i="10"/>
  <c r="N150" i="9" s="1"/>
  <c r="P150" i="9" s="1"/>
  <c r="D136" i="9"/>
  <c r="F139" i="10"/>
  <c r="K140" i="9" s="1"/>
  <c r="M140" i="9" s="1"/>
  <c r="D185" i="9"/>
  <c r="D125" i="9"/>
  <c r="D80" i="9"/>
  <c r="D32" i="9"/>
  <c r="D50" i="9"/>
  <c r="D179" i="9"/>
  <c r="D72" i="9"/>
  <c r="D176" i="9"/>
  <c r="D139" i="10"/>
  <c r="E140" i="9" s="1"/>
  <c r="G140" i="9" s="1"/>
  <c r="D168" i="9"/>
  <c r="F211" i="11"/>
  <c r="D124" i="9"/>
  <c r="Q177" i="12"/>
  <c r="D173" i="10"/>
  <c r="E174" i="9" s="1"/>
  <c r="G174" i="9" s="1"/>
  <c r="D52" i="10"/>
  <c r="E53" i="9" s="1"/>
  <c r="G53" i="9" s="1"/>
  <c r="F150" i="10"/>
  <c r="K151" i="9" s="1"/>
  <c r="M151" i="9" s="1"/>
  <c r="E173" i="10"/>
  <c r="H174" i="9" s="1"/>
  <c r="J174" i="9" s="1"/>
  <c r="G173" i="10"/>
  <c r="N174" i="9" s="1"/>
  <c r="P174" i="9" s="1"/>
  <c r="G112" i="10"/>
  <c r="N113" i="9" s="1"/>
  <c r="P113" i="9" s="1"/>
  <c r="M89" i="9"/>
  <c r="G142" i="9"/>
  <c r="J151" i="9"/>
  <c r="E27" i="10"/>
  <c r="H28" i="9" s="1"/>
  <c r="J28" i="9" s="1"/>
  <c r="F27" i="10"/>
  <c r="K28" i="9" s="1"/>
  <c r="M28" i="9" s="1"/>
  <c r="M35" i="9"/>
  <c r="J44" i="9"/>
  <c r="G141" i="10"/>
  <c r="N142" i="9" s="1"/>
  <c r="P142" i="9" s="1"/>
  <c r="D105" i="10"/>
  <c r="E106" i="9" s="1"/>
  <c r="G106" i="9" s="1"/>
  <c r="G171" i="10"/>
  <c r="N172" i="9" s="1"/>
  <c r="P172" i="9" s="1"/>
  <c r="M34" i="9"/>
  <c r="P116" i="9"/>
  <c r="M56" i="9"/>
  <c r="G77" i="10"/>
  <c r="N78" i="9" s="1"/>
  <c r="P78" i="9" s="1"/>
  <c r="G69" i="9"/>
  <c r="E34" i="10"/>
  <c r="H35" i="9" s="1"/>
  <c r="J35" i="9" s="1"/>
  <c r="G37" i="9"/>
  <c r="E141" i="10"/>
  <c r="H142" i="9" s="1"/>
  <c r="J142" i="9" s="1"/>
  <c r="D33" i="10"/>
  <c r="E34" i="9" s="1"/>
  <c r="G34" i="9" s="1"/>
  <c r="J71" i="9"/>
  <c r="E80" i="10"/>
  <c r="H81" i="9" s="1"/>
  <c r="J81" i="9" s="1"/>
  <c r="F87" i="10"/>
  <c r="K88" i="9" s="1"/>
  <c r="M88" i="9" s="1"/>
  <c r="D87" i="10"/>
  <c r="E88" i="9" s="1"/>
  <c r="G88" i="9" s="1"/>
  <c r="G185" i="9"/>
  <c r="M41" i="9"/>
  <c r="D169" i="10"/>
  <c r="E170" i="9" s="1"/>
  <c r="G170" i="9" s="1"/>
  <c r="J66" i="9"/>
  <c r="M153" i="9"/>
  <c r="G69" i="10"/>
  <c r="N70" i="9" s="1"/>
  <c r="P70" i="9" s="1"/>
  <c r="D34" i="10"/>
  <c r="E35" i="9" s="1"/>
  <c r="G35" i="9" s="1"/>
  <c r="D191" i="9"/>
  <c r="D119" i="9"/>
  <c r="D9" i="9"/>
  <c r="D43" i="9"/>
  <c r="P201" i="9"/>
  <c r="G32" i="9"/>
  <c r="J186" i="9"/>
  <c r="G84" i="10"/>
  <c r="N85" i="9" s="1"/>
  <c r="P85" i="9" s="1"/>
  <c r="G34" i="10"/>
  <c r="N35" i="9" s="1"/>
  <c r="P35" i="9" s="1"/>
  <c r="M148" i="9"/>
  <c r="F141" i="10"/>
  <c r="K142" i="9" s="1"/>
  <c r="M142" i="9" s="1"/>
  <c r="E33" i="10"/>
  <c r="H34" i="9" s="1"/>
  <c r="J34" i="9" s="1"/>
  <c r="P23" i="9"/>
  <c r="M79" i="9"/>
  <c r="J3" i="9"/>
  <c r="P128" i="9"/>
  <c r="G9" i="9"/>
  <c r="G105" i="9"/>
  <c r="P93" i="9"/>
  <c r="D127" i="9"/>
  <c r="J138" i="9"/>
  <c r="M155" i="9"/>
  <c r="P119" i="9"/>
  <c r="P154" i="9"/>
  <c r="J31" i="9"/>
  <c r="J188" i="9"/>
  <c r="P141" i="9"/>
  <c r="G92" i="9"/>
  <c r="D7" i="9"/>
  <c r="M177" i="9"/>
  <c r="P11" i="9"/>
  <c r="M93" i="9"/>
  <c r="J83" i="9"/>
  <c r="P19" i="9"/>
  <c r="E105" i="10"/>
  <c r="H106" i="9" s="1"/>
  <c r="J106" i="9" s="1"/>
  <c r="G59" i="9"/>
  <c r="M82" i="9"/>
  <c r="E77" i="10"/>
  <c r="H78" i="9" s="1"/>
  <c r="J78" i="9" s="1"/>
  <c r="P7" i="9"/>
  <c r="M186" i="9"/>
  <c r="M150" i="9"/>
  <c r="D178" i="9"/>
  <c r="D106" i="9"/>
  <c r="D92" i="9"/>
  <c r="D89" i="9"/>
  <c r="P80" i="9"/>
  <c r="G55" i="9"/>
  <c r="P190" i="9"/>
  <c r="P22" i="9"/>
  <c r="M199" i="9"/>
  <c r="J103" i="9"/>
  <c r="P77" i="9"/>
  <c r="J126" i="9"/>
  <c r="D140" i="9"/>
  <c r="M80" i="9"/>
  <c r="P125" i="9"/>
  <c r="G67" i="9"/>
  <c r="G139" i="9"/>
  <c r="D59" i="9"/>
  <c r="D189" i="9"/>
  <c r="D141" i="9"/>
  <c r="D163" i="9"/>
  <c r="D149" i="9"/>
  <c r="D102" i="9"/>
  <c r="P81" i="9"/>
  <c r="G6" i="9"/>
  <c r="G125" i="9"/>
  <c r="M107" i="9"/>
  <c r="P178" i="9"/>
  <c r="G136" i="9"/>
  <c r="G152" i="9"/>
  <c r="D77" i="10"/>
  <c r="E78" i="9" s="1"/>
  <c r="G78" i="9" s="1"/>
  <c r="D200" i="9"/>
  <c r="D22" i="9"/>
  <c r="M57" i="9"/>
  <c r="G176" i="9"/>
  <c r="J42" i="9"/>
  <c r="J118" i="9"/>
  <c r="G191" i="9"/>
  <c r="J163" i="9"/>
  <c r="P56" i="9"/>
  <c r="G150" i="10"/>
  <c r="N151" i="9" s="1"/>
  <c r="P151" i="9" s="1"/>
  <c r="F69" i="10"/>
  <c r="K70" i="9" s="1"/>
  <c r="M70" i="9" s="1"/>
  <c r="M58" i="9"/>
  <c r="G127" i="9"/>
  <c r="M101" i="9"/>
  <c r="J165" i="9"/>
  <c r="P53" i="9"/>
  <c r="G172" i="9"/>
  <c r="P200" i="9"/>
  <c r="J56" i="9"/>
  <c r="M8" i="9"/>
  <c r="M45" i="9"/>
  <c r="D150" i="10"/>
  <c r="E151" i="9" s="1"/>
  <c r="G151" i="9" s="1"/>
  <c r="G175" i="9"/>
  <c r="M94" i="9"/>
  <c r="E69" i="10"/>
  <c r="H70" i="9" s="1"/>
  <c r="J70" i="9" s="1"/>
  <c r="G166" i="9"/>
  <c r="M187" i="9"/>
  <c r="M43" i="9"/>
  <c r="F169" i="10"/>
  <c r="K170" i="9" s="1"/>
  <c r="M170" i="9" s="1"/>
  <c r="D78" i="9"/>
  <c r="D166" i="9"/>
  <c r="J21" i="9"/>
  <c r="G56" i="9"/>
  <c r="J117" i="9"/>
  <c r="P18" i="9"/>
  <c r="P33" i="9"/>
  <c r="J130" i="9"/>
  <c r="J131" i="9"/>
  <c r="E169" i="10"/>
  <c r="H170" i="9" s="1"/>
  <c r="J170" i="9" s="1"/>
  <c r="G5" i="9"/>
  <c r="D118" i="9"/>
  <c r="G113" i="9"/>
  <c r="G132" i="9"/>
  <c r="P157" i="9"/>
  <c r="J25" i="9"/>
  <c r="J181" i="9"/>
  <c r="J134" i="9"/>
  <c r="P161" i="9"/>
  <c r="G65" i="9"/>
  <c r="P10" i="9"/>
  <c r="D161" i="10"/>
  <c r="E162" i="9" s="1"/>
  <c r="G162" i="9" s="1"/>
  <c r="E161" i="10"/>
  <c r="H162" i="9" s="1"/>
  <c r="J162" i="9" s="1"/>
  <c r="D3" i="9"/>
  <c r="J129" i="9"/>
  <c r="D39" i="9"/>
  <c r="D12" i="9"/>
  <c r="G104" i="9"/>
  <c r="M78" i="9"/>
  <c r="M120" i="9"/>
  <c r="M48" i="9"/>
  <c r="J160" i="9"/>
  <c r="J39" i="9"/>
  <c r="G70" i="9"/>
  <c r="G49" i="9"/>
  <c r="M195" i="9"/>
  <c r="J16" i="9"/>
  <c r="J17" i="9"/>
  <c r="D34" i="9"/>
  <c r="D10" i="9"/>
  <c r="D79" i="9"/>
  <c r="J140" i="9"/>
  <c r="D104" i="9"/>
  <c r="P68" i="9"/>
  <c r="D114" i="9"/>
  <c r="D159" i="9"/>
  <c r="D111" i="9"/>
  <c r="D37" i="9"/>
  <c r="D36" i="9"/>
  <c r="J168" i="9"/>
  <c r="M84" i="9"/>
  <c r="P76" i="9"/>
  <c r="G123" i="9"/>
  <c r="G14" i="9"/>
  <c r="G97" i="9"/>
  <c r="P167" i="9"/>
  <c r="M46" i="9"/>
  <c r="J15" i="9"/>
  <c r="M197" i="9"/>
  <c r="P149" i="9"/>
  <c r="G20" i="9"/>
  <c r="M30" i="9"/>
  <c r="J114" i="9"/>
  <c r="D35" i="9"/>
  <c r="D70" i="9"/>
  <c r="J189" i="9"/>
  <c r="D8" i="9"/>
  <c r="D139" i="9"/>
  <c r="D17" i="9"/>
  <c r="D174" i="9"/>
  <c r="D184" i="9"/>
  <c r="D134" i="9"/>
  <c r="D110" i="9"/>
  <c r="D62" i="9"/>
  <c r="D144" i="9"/>
  <c r="J194" i="9"/>
  <c r="P98" i="9"/>
  <c r="J102" i="9"/>
  <c r="M36" i="9"/>
  <c r="G145" i="9"/>
  <c r="J110" i="9"/>
  <c r="P184" i="9"/>
  <c r="D82" i="9"/>
  <c r="G164" i="9"/>
  <c r="G80" i="9"/>
  <c r="D175" i="9"/>
  <c r="D31" i="9"/>
  <c r="D161" i="9"/>
  <c r="M29" i="9"/>
  <c r="D112" i="9"/>
  <c r="D40" i="9"/>
  <c r="D16" i="9"/>
  <c r="D158" i="9"/>
  <c r="D157" i="9"/>
  <c r="D133" i="9"/>
  <c r="D49" i="9"/>
  <c r="D96" i="9"/>
  <c r="D24" i="9"/>
  <c r="J122" i="9"/>
  <c r="G147" i="9"/>
  <c r="F171" i="10"/>
  <c r="K172" i="9" s="1"/>
  <c r="M172" i="9" s="1"/>
  <c r="P88" i="9"/>
  <c r="P170" i="9"/>
  <c r="G161" i="10"/>
  <c r="N162" i="9" s="1"/>
  <c r="P162" i="9" s="1"/>
  <c r="D95" i="9"/>
  <c r="D199" i="9"/>
  <c r="D198" i="9"/>
  <c r="D64" i="9"/>
  <c r="D97" i="9"/>
  <c r="G44" i="9"/>
  <c r="G198" i="9"/>
  <c r="J158" i="9"/>
  <c r="M156" i="9"/>
  <c r="J24" i="9"/>
  <c r="G124" i="9"/>
  <c r="J64" i="9"/>
  <c r="P99" i="9"/>
  <c r="J27" i="9"/>
  <c r="G40" i="9"/>
  <c r="P171" i="9"/>
  <c r="J109" i="9"/>
  <c r="G182" i="9"/>
  <c r="D188" i="9"/>
  <c r="D128" i="9"/>
  <c r="D115" i="9"/>
  <c r="D51" i="9"/>
  <c r="P44" i="9"/>
  <c r="M174" i="9"/>
  <c r="J90" i="9"/>
  <c r="P86" i="9"/>
  <c r="J108" i="9"/>
  <c r="P72" i="9"/>
  <c r="G61" i="9"/>
  <c r="G26" i="9"/>
  <c r="G87" i="9"/>
  <c r="M13" i="9"/>
  <c r="J88" i="9"/>
  <c r="P47" i="9"/>
  <c r="D201" i="9"/>
  <c r="D105" i="9"/>
  <c r="D137" i="9"/>
  <c r="D65" i="9"/>
  <c r="D54" i="9"/>
  <c r="D98" i="9"/>
  <c r="D73" i="9"/>
  <c r="D192" i="9"/>
  <c r="M162" i="9"/>
  <c r="M125" i="9"/>
  <c r="M146" i="9"/>
  <c r="P183" i="9"/>
  <c r="J100" i="9"/>
  <c r="M111" i="9"/>
  <c r="G200" i="9"/>
  <c r="D69" i="9"/>
  <c r="D11" i="9"/>
  <c r="D68" i="9"/>
  <c r="D173" i="9"/>
  <c r="J133" i="9"/>
  <c r="D15" i="9"/>
  <c r="D169" i="9"/>
  <c r="D180" i="9"/>
  <c r="M192" i="9"/>
  <c r="P12" i="9"/>
  <c r="G75" i="9"/>
  <c r="G193" i="9"/>
  <c r="G95" i="9"/>
  <c r="J4" i="9"/>
  <c r="G135" i="9"/>
  <c r="M143" i="9"/>
  <c r="D99" i="9"/>
  <c r="D196" i="9"/>
  <c r="D100" i="9"/>
  <c r="D147" i="9"/>
  <c r="D194" i="9"/>
  <c r="D122" i="9"/>
  <c r="D84" i="9"/>
  <c r="M73" i="9"/>
  <c r="G74" i="9"/>
  <c r="G180" i="9"/>
  <c r="G144" i="9"/>
  <c r="J196" i="9"/>
  <c r="P106" i="9"/>
  <c r="P50" i="9"/>
  <c r="G184" i="9"/>
  <c r="D83" i="9"/>
  <c r="D94" i="9"/>
  <c r="J115" i="9"/>
  <c r="D138" i="9"/>
  <c r="P54" i="9"/>
  <c r="D145" i="9"/>
  <c r="D76" i="9"/>
  <c r="D52" i="9"/>
  <c r="D181" i="9"/>
  <c r="D13" i="9"/>
  <c r="J96" i="9"/>
  <c r="M60" i="9"/>
  <c r="P159" i="9"/>
  <c r="G62" i="9"/>
  <c r="P38" i="9"/>
  <c r="M91" i="9"/>
  <c r="E171" i="10"/>
  <c r="H172" i="9" s="1"/>
  <c r="J172" i="9" s="1"/>
  <c r="G85" i="9"/>
  <c r="M51" i="9"/>
  <c r="J121" i="9"/>
  <c r="P112" i="9"/>
  <c r="G28" i="9"/>
  <c r="J173" i="9"/>
  <c r="D71" i="9"/>
  <c r="D15" i="10"/>
  <c r="E16" i="9" s="1"/>
  <c r="G16" i="9" s="1"/>
  <c r="F15" i="10"/>
  <c r="K16" i="9" s="1"/>
  <c r="M16" i="9" s="1"/>
  <c r="D44" i="9"/>
  <c r="D55" i="9"/>
  <c r="D30" i="9"/>
  <c r="D28" i="9"/>
  <c r="D183" i="9"/>
  <c r="G169" i="9"/>
  <c r="J107" i="9"/>
  <c r="J63" i="9"/>
  <c r="M38" i="9"/>
  <c r="G52" i="9"/>
  <c r="D165" i="9"/>
  <c r="D19" i="9"/>
  <c r="D77" i="9"/>
  <c r="D148" i="9"/>
  <c r="D87" i="9"/>
  <c r="D182" i="9"/>
  <c r="G48" i="10"/>
  <c r="N49" i="9" s="1"/>
  <c r="P49" i="9" s="1"/>
  <c r="C68" i="11"/>
  <c r="Q134" i="12"/>
  <c r="Q66" i="12"/>
  <c r="Q98" i="12"/>
  <c r="N26" i="12"/>
  <c r="F190" i="10"/>
  <c r="K191" i="9" s="1"/>
  <c r="M191" i="9" s="1"/>
  <c r="N59" i="12"/>
  <c r="Q157" i="12"/>
  <c r="Q2" i="12"/>
  <c r="F109" i="10"/>
  <c r="K110" i="9" s="1"/>
  <c r="M110" i="9" s="1"/>
  <c r="F172" i="10"/>
  <c r="K173" i="9" s="1"/>
  <c r="M173" i="9" s="1"/>
  <c r="N199" i="12"/>
  <c r="G190" i="10"/>
  <c r="N191" i="9" s="1"/>
  <c r="P191" i="9" s="1"/>
  <c r="D114" i="10"/>
  <c r="E115" i="9" s="1"/>
  <c r="G115" i="9" s="1"/>
  <c r="Q113" i="12"/>
  <c r="Q25" i="12"/>
  <c r="F120" i="10"/>
  <c r="K121" i="9" s="1"/>
  <c r="M121" i="9" s="1"/>
  <c r="G110" i="10"/>
  <c r="N111" i="9" s="1"/>
  <c r="P111" i="9" s="1"/>
  <c r="N111" i="12"/>
  <c r="E190" i="10"/>
  <c r="H191" i="9" s="1"/>
  <c r="J191" i="9" s="1"/>
  <c r="E21" i="10"/>
  <c r="H22" i="9" s="1"/>
  <c r="J22" i="9" s="1"/>
  <c r="F21" i="10"/>
  <c r="K22" i="9" s="1"/>
  <c r="M22" i="9" s="1"/>
  <c r="E6" i="10"/>
  <c r="H7" i="9" s="1"/>
  <c r="J7" i="9" s="1"/>
  <c r="Q159" i="12"/>
  <c r="F174" i="11"/>
  <c r="Q84" i="12"/>
  <c r="B146" i="11"/>
  <c r="Q140" i="12"/>
  <c r="H174" i="11"/>
  <c r="Q7" i="12"/>
  <c r="N193" i="12"/>
  <c r="F187" i="10"/>
  <c r="K188" i="9" s="1"/>
  <c r="M188" i="9" s="1"/>
  <c r="F16" i="10"/>
  <c r="K17" i="9" s="1"/>
  <c r="M17" i="9" s="1"/>
  <c r="E127" i="10"/>
  <c r="H128" i="9" s="1"/>
  <c r="J128" i="9" s="1"/>
  <c r="Q181" i="4"/>
  <c r="BB181" i="4" s="1"/>
  <c r="Q187" i="12"/>
  <c r="D127" i="10"/>
  <c r="E128" i="9" s="1"/>
  <c r="G128" i="9" s="1"/>
  <c r="F127" i="10"/>
  <c r="K128" i="9" s="1"/>
  <c r="M128" i="9" s="1"/>
  <c r="E86" i="10"/>
  <c r="H87" i="9" s="1"/>
  <c r="J87" i="9" s="1"/>
  <c r="D109" i="10"/>
  <c r="E110" i="9" s="1"/>
  <c r="G110" i="9" s="1"/>
  <c r="Q77" i="12"/>
  <c r="E29" i="10"/>
  <c r="H30" i="9" s="1"/>
  <c r="J30" i="9" s="1"/>
  <c r="E9" i="10"/>
  <c r="H10" i="9" s="1"/>
  <c r="J10" i="9" s="1"/>
  <c r="N10" i="12"/>
  <c r="G16" i="10"/>
  <c r="N17" i="9" s="1"/>
  <c r="P17" i="9" s="1"/>
  <c r="N62" i="12"/>
  <c r="F24" i="10"/>
  <c r="K25" i="9" s="1"/>
  <c r="M25" i="9" s="1"/>
  <c r="D90" i="10"/>
  <c r="E91" i="9" s="1"/>
  <c r="G91" i="9" s="1"/>
  <c r="D16" i="10"/>
  <c r="E17" i="9" s="1"/>
  <c r="G17" i="9" s="1"/>
  <c r="Q151" i="12"/>
  <c r="Q31" i="12"/>
  <c r="G90" i="10"/>
  <c r="N91" i="9" s="1"/>
  <c r="P91" i="9" s="1"/>
  <c r="N157" i="12"/>
  <c r="G94" i="10"/>
  <c r="N95" i="9" s="1"/>
  <c r="P95" i="9" s="1"/>
  <c r="G132" i="10"/>
  <c r="N133" i="9" s="1"/>
  <c r="P133" i="9" s="1"/>
  <c r="G164" i="10"/>
  <c r="N165" i="9" s="1"/>
  <c r="P165" i="9" s="1"/>
  <c r="G154" i="10"/>
  <c r="N155" i="9" s="1"/>
  <c r="P155" i="9" s="1"/>
  <c r="F94" i="10"/>
  <c r="K95" i="9" s="1"/>
  <c r="M95" i="9" s="1"/>
  <c r="Q121" i="12"/>
  <c r="E196" i="10"/>
  <c r="H197" i="9" s="1"/>
  <c r="J197" i="9" s="1"/>
  <c r="D132" i="10"/>
  <c r="E133" i="9" s="1"/>
  <c r="G133" i="9" s="1"/>
  <c r="G78" i="10"/>
  <c r="N79" i="9" s="1"/>
  <c r="P79" i="9" s="1"/>
  <c r="F132" i="10"/>
  <c r="K133" i="9" s="1"/>
  <c r="M133" i="9" s="1"/>
  <c r="N55" i="12"/>
  <c r="N165" i="12"/>
  <c r="E81" i="10"/>
  <c r="H82" i="9" s="1"/>
  <c r="J82" i="9" s="1"/>
  <c r="F84" i="10"/>
  <c r="K85" i="9" s="1"/>
  <c r="M85" i="9" s="1"/>
  <c r="B223" i="11"/>
  <c r="Q10" i="12"/>
  <c r="E84" i="10"/>
  <c r="H85" i="9" s="1"/>
  <c r="J85" i="9" s="1"/>
  <c r="F170" i="10"/>
  <c r="K171" i="9" s="1"/>
  <c r="M171" i="9" s="1"/>
  <c r="N187" i="12"/>
  <c r="F14" i="10"/>
  <c r="K15" i="9" s="1"/>
  <c r="M15" i="9" s="1"/>
  <c r="G86" i="10"/>
  <c r="N87" i="9" s="1"/>
  <c r="P87" i="9" s="1"/>
  <c r="D14" i="10"/>
  <c r="E15" i="9" s="1"/>
  <c r="G15" i="9" s="1"/>
  <c r="G14" i="10"/>
  <c r="N15" i="9" s="1"/>
  <c r="P15" i="9" s="1"/>
  <c r="F39" i="10"/>
  <c r="K40" i="9" s="1"/>
  <c r="M40" i="9" s="1"/>
  <c r="D50" i="10"/>
  <c r="E51" i="9" s="1"/>
  <c r="G51" i="9" s="1"/>
  <c r="G109" i="10"/>
  <c r="N110" i="9" s="1"/>
  <c r="P110" i="9" s="1"/>
  <c r="E50" i="10"/>
  <c r="H51" i="9" s="1"/>
  <c r="J51" i="9" s="1"/>
  <c r="E126" i="10"/>
  <c r="H127" i="9" s="1"/>
  <c r="J127" i="9" s="1"/>
  <c r="G126" i="10"/>
  <c r="N127" i="9" s="1"/>
  <c r="P127" i="9" s="1"/>
  <c r="F148" i="10"/>
  <c r="K149" i="9" s="1"/>
  <c r="M149" i="9" s="1"/>
  <c r="D118" i="10"/>
  <c r="E119" i="9" s="1"/>
  <c r="G119" i="9" s="1"/>
  <c r="E186" i="10"/>
  <c r="H187" i="9" s="1"/>
  <c r="J187" i="9" s="1"/>
  <c r="F175" i="10"/>
  <c r="K176" i="9" s="1"/>
  <c r="M176" i="9" s="1"/>
  <c r="F126" i="10"/>
  <c r="K127" i="9" s="1"/>
  <c r="M127" i="9" s="1"/>
  <c r="E53" i="10"/>
  <c r="H54" i="9" s="1"/>
  <c r="J54" i="9" s="1"/>
  <c r="E122" i="10"/>
  <c r="H123" i="9" s="1"/>
  <c r="J123" i="9" s="1"/>
  <c r="D29" i="10"/>
  <c r="E30" i="9" s="1"/>
  <c r="G30" i="9" s="1"/>
  <c r="F28" i="15"/>
  <c r="F19" i="10"/>
  <c r="K20" i="9" s="1"/>
  <c r="M20" i="9" s="1"/>
  <c r="G66" i="10"/>
  <c r="N67" i="9" s="1"/>
  <c r="P67" i="9" s="1"/>
  <c r="G29" i="10"/>
  <c r="N30" i="9" s="1"/>
  <c r="P30" i="9" s="1"/>
  <c r="E166" i="10"/>
  <c r="H167" i="9" s="1"/>
  <c r="J167" i="9" s="1"/>
  <c r="G50" i="10"/>
  <c r="N51" i="9" s="1"/>
  <c r="P51" i="9" s="1"/>
  <c r="E66" i="10"/>
  <c r="H67" i="9" s="1"/>
  <c r="J67" i="9" s="1"/>
  <c r="F17" i="10"/>
  <c r="K18" i="9" s="1"/>
  <c r="M18" i="9" s="1"/>
  <c r="E76" i="10"/>
  <c r="H77" i="9" s="1"/>
  <c r="J77" i="9" s="1"/>
  <c r="D166" i="10"/>
  <c r="E167" i="9" s="1"/>
  <c r="G167" i="9" s="1"/>
  <c r="C224" i="11"/>
  <c r="Q79" i="12"/>
  <c r="D78" i="10"/>
  <c r="E79" i="9" s="1"/>
  <c r="G79" i="9" s="1"/>
  <c r="G187" i="10"/>
  <c r="N188" i="9" s="1"/>
  <c r="P188" i="9" s="1"/>
  <c r="E54" i="10"/>
  <c r="H55" i="9" s="1"/>
  <c r="J55" i="9" s="1"/>
  <c r="D101" i="10"/>
  <c r="E102" i="9" s="1"/>
  <c r="G102" i="9" s="1"/>
  <c r="G198" i="10"/>
  <c r="N199" i="9" s="1"/>
  <c r="P199" i="9" s="1"/>
  <c r="F146" i="10"/>
  <c r="K147" i="9" s="1"/>
  <c r="M147" i="9" s="1"/>
  <c r="F51" i="10"/>
  <c r="K52" i="9" s="1"/>
  <c r="M52" i="9" s="1"/>
  <c r="Q194" i="12"/>
  <c r="Q64" i="12"/>
  <c r="Q133" i="12"/>
  <c r="F96" i="10"/>
  <c r="K97" i="9" s="1"/>
  <c r="M97" i="9" s="1"/>
  <c r="G224" i="11"/>
  <c r="Q62" i="12"/>
  <c r="G114" i="10"/>
  <c r="N115" i="9" s="1"/>
  <c r="P115" i="9" s="1"/>
  <c r="E134" i="10"/>
  <c r="H135" i="9" s="1"/>
  <c r="J135" i="9" s="1"/>
  <c r="G39" i="10"/>
  <c r="N40" i="9" s="1"/>
  <c r="P40" i="9" s="1"/>
  <c r="E68" i="11"/>
  <c r="D68" i="11"/>
  <c r="H224" i="11"/>
  <c r="B224" i="11"/>
  <c r="E224" i="11"/>
  <c r="D224" i="11"/>
  <c r="E198" i="10"/>
  <c r="H199" i="9" s="1"/>
  <c r="J199" i="9" s="1"/>
  <c r="N104" i="12"/>
  <c r="N69" i="12"/>
  <c r="E151" i="10"/>
  <c r="H152" i="9" s="1"/>
  <c r="J152" i="9" s="1"/>
  <c r="D186" i="10"/>
  <c r="E187" i="9" s="1"/>
  <c r="G187" i="9" s="1"/>
  <c r="G2" i="10"/>
  <c r="N3" i="9" s="1"/>
  <c r="P3" i="9" s="1"/>
  <c r="B68" i="11"/>
  <c r="Q104" i="12"/>
  <c r="Q69" i="12"/>
  <c r="G151" i="10"/>
  <c r="N152" i="9" s="1"/>
  <c r="P152" i="9" s="1"/>
  <c r="G91" i="10"/>
  <c r="N92" i="9" s="1"/>
  <c r="P92" i="9" s="1"/>
  <c r="G186" i="10"/>
  <c r="N187" i="9" s="1"/>
  <c r="P187" i="9" s="1"/>
  <c r="E90" i="10"/>
  <c r="H91" i="9" s="1"/>
  <c r="J91" i="9" s="1"/>
  <c r="F117" i="10"/>
  <c r="K118" i="9" s="1"/>
  <c r="M118" i="9" s="1"/>
  <c r="F151" i="10"/>
  <c r="K152" i="9" s="1"/>
  <c r="M152" i="9" s="1"/>
  <c r="F91" i="10"/>
  <c r="K92" i="9" s="1"/>
  <c r="M92" i="9" s="1"/>
  <c r="F162" i="10"/>
  <c r="K163" i="9" s="1"/>
  <c r="M163" i="9" s="1"/>
  <c r="F53" i="10"/>
  <c r="K54" i="9" s="1"/>
  <c r="M54" i="9" s="1"/>
  <c r="G172" i="10"/>
  <c r="N173" i="9" s="1"/>
  <c r="P173" i="9" s="1"/>
  <c r="D120" i="10"/>
  <c r="E121" i="9" s="1"/>
  <c r="G121" i="9" s="1"/>
  <c r="G117" i="10"/>
  <c r="N118" i="9" s="1"/>
  <c r="P118" i="9" s="1"/>
  <c r="E91" i="10"/>
  <c r="H92" i="9" s="1"/>
  <c r="J92" i="9" s="1"/>
  <c r="D53" i="10"/>
  <c r="E54" i="9" s="1"/>
  <c r="G54" i="9" s="1"/>
  <c r="G159" i="10"/>
  <c r="N160" i="9" s="1"/>
  <c r="P160" i="9" s="1"/>
  <c r="D159" i="10"/>
  <c r="E160" i="9" s="1"/>
  <c r="G160" i="9" s="1"/>
  <c r="E174" i="10"/>
  <c r="H175" i="9" s="1"/>
  <c r="J175" i="9" s="1"/>
  <c r="F48" i="10"/>
  <c r="K49" i="9" s="1"/>
  <c r="M49" i="9" s="1"/>
  <c r="E39" i="10"/>
  <c r="H40" i="9" s="1"/>
  <c r="J40" i="9" s="1"/>
  <c r="F174" i="10"/>
  <c r="K175" i="9" s="1"/>
  <c r="M175" i="9" s="1"/>
  <c r="G96" i="10"/>
  <c r="N97" i="9" s="1"/>
  <c r="P97" i="9" s="1"/>
  <c r="E48" i="10"/>
  <c r="H49" i="9" s="1"/>
  <c r="J49" i="9" s="1"/>
  <c r="G31" i="10"/>
  <c r="N32" i="9" s="1"/>
  <c r="P32" i="9" s="1"/>
  <c r="G58" i="10"/>
  <c r="N59" i="9" s="1"/>
  <c r="P59" i="9" s="1"/>
  <c r="F160" i="10"/>
  <c r="K161" i="9" s="1"/>
  <c r="M161" i="9" s="1"/>
  <c r="D9" i="10"/>
  <c r="E10" i="9" s="1"/>
  <c r="G10" i="9" s="1"/>
  <c r="F134" i="10"/>
  <c r="K135" i="9" s="1"/>
  <c r="M135" i="9" s="1"/>
  <c r="F98" i="10"/>
  <c r="K99" i="9" s="1"/>
  <c r="M99" i="9" s="1"/>
  <c r="E45" i="10"/>
  <c r="H46" i="9" s="1"/>
  <c r="J46" i="9" s="1"/>
  <c r="G134" i="10"/>
  <c r="N135" i="9" s="1"/>
  <c r="P135" i="9" s="1"/>
  <c r="G4" i="10"/>
  <c r="N5" i="9" s="1"/>
  <c r="P5" i="9" s="1"/>
  <c r="D45" i="10"/>
  <c r="E46" i="9" s="1"/>
  <c r="G46" i="9" s="1"/>
  <c r="D56" i="10"/>
  <c r="E57" i="9" s="1"/>
  <c r="G57" i="9" s="1"/>
  <c r="E153" i="10"/>
  <c r="H154" i="9" s="1"/>
  <c r="J154" i="9" s="1"/>
  <c r="G45" i="10"/>
  <c r="N46" i="9" s="1"/>
  <c r="P46" i="9" s="1"/>
  <c r="F13" i="10"/>
  <c r="K14" i="9" s="1"/>
  <c r="M14" i="9" s="1"/>
  <c r="F3" i="10"/>
  <c r="K4" i="9" s="1"/>
  <c r="M4" i="9" s="1"/>
  <c r="D75" i="10"/>
  <c r="E76" i="9" s="1"/>
  <c r="G76" i="9" s="1"/>
  <c r="D67" i="10"/>
  <c r="E68" i="9" s="1"/>
  <c r="G68" i="9" s="1"/>
  <c r="F54" i="10"/>
  <c r="K55" i="9" s="1"/>
  <c r="M55" i="9" s="1"/>
  <c r="G54" i="10"/>
  <c r="N55" i="9" s="1"/>
  <c r="P55" i="9" s="1"/>
  <c r="D153" i="10"/>
  <c r="E154" i="9" s="1"/>
  <c r="G154" i="9" s="1"/>
  <c r="D35" i="10"/>
  <c r="E36" i="9" s="1"/>
  <c r="G36" i="9" s="1"/>
  <c r="G116" i="10"/>
  <c r="N117" i="9" s="1"/>
  <c r="P117" i="9" s="1"/>
  <c r="E93" i="10"/>
  <c r="H94" i="9" s="1"/>
  <c r="J94" i="9" s="1"/>
  <c r="G107" i="10"/>
  <c r="N108" i="9" s="1"/>
  <c r="P108" i="9" s="1"/>
  <c r="Q120" i="12"/>
  <c r="D191" i="10"/>
  <c r="E192" i="9" s="1"/>
  <c r="G192" i="9" s="1"/>
  <c r="E19" i="10"/>
  <c r="H20" i="9" s="1"/>
  <c r="J20" i="9" s="1"/>
  <c r="C165" i="11"/>
  <c r="N39" i="12"/>
  <c r="F2" i="10"/>
  <c r="K3" i="9" s="1"/>
  <c r="M3" i="9" s="1"/>
  <c r="E140" i="10"/>
  <c r="H141" i="9" s="1"/>
  <c r="J141" i="9" s="1"/>
  <c r="F140" i="10"/>
  <c r="K141" i="9" s="1"/>
  <c r="M141" i="9" s="1"/>
  <c r="B165" i="11"/>
  <c r="D160" i="10"/>
  <c r="E161" i="9" s="1"/>
  <c r="G161" i="9" s="1"/>
  <c r="E154" i="10"/>
  <c r="H155" i="9" s="1"/>
  <c r="J155" i="9" s="1"/>
  <c r="E160" i="10"/>
  <c r="H161" i="9" s="1"/>
  <c r="J161" i="9" s="1"/>
  <c r="D2" i="10"/>
  <c r="E3" i="9" s="1"/>
  <c r="G3" i="9" s="1"/>
  <c r="D140" i="10"/>
  <c r="E141" i="9" s="1"/>
  <c r="G141" i="9" s="1"/>
  <c r="G191" i="10"/>
  <c r="N192" i="9" s="1"/>
  <c r="P192" i="9" s="1"/>
  <c r="E189" i="10"/>
  <c r="H190" i="9" s="1"/>
  <c r="J190" i="9" s="1"/>
  <c r="N88" i="12"/>
  <c r="G165" i="11"/>
  <c r="O139" i="4"/>
  <c r="AY139" i="4" s="1"/>
  <c r="Q88" i="12"/>
  <c r="F197" i="10"/>
  <c r="K198" i="9" s="1"/>
  <c r="M198" i="9" s="1"/>
  <c r="F125" i="10"/>
  <c r="K126" i="9" s="1"/>
  <c r="M126" i="9" s="1"/>
  <c r="D154" i="10"/>
  <c r="E155" i="9" s="1"/>
  <c r="G155" i="9" s="1"/>
  <c r="E49" i="10"/>
  <c r="H50" i="9" s="1"/>
  <c r="J50" i="9" s="1"/>
  <c r="D49" i="10"/>
  <c r="E50" i="9" s="1"/>
  <c r="G50" i="9" s="1"/>
  <c r="G3" i="10"/>
  <c r="N4" i="9" s="1"/>
  <c r="P4" i="9" s="1"/>
  <c r="B174" i="11"/>
  <c r="Q9" i="12"/>
  <c r="N110" i="12"/>
  <c r="E96" i="10"/>
  <c r="H97" i="9" s="1"/>
  <c r="J97" i="9" s="1"/>
  <c r="F60" i="10"/>
  <c r="K61" i="9" s="1"/>
  <c r="M61" i="9" s="1"/>
  <c r="G130" i="10"/>
  <c r="N131" i="9" s="1"/>
  <c r="P131" i="9" s="1"/>
  <c r="E131" i="10"/>
  <c r="H132" i="9" s="1"/>
  <c r="J132" i="9" s="1"/>
  <c r="E155" i="10"/>
  <c r="H156" i="9" s="1"/>
  <c r="J156" i="9" s="1"/>
  <c r="F189" i="10"/>
  <c r="K190" i="9" s="1"/>
  <c r="M190" i="9" s="1"/>
  <c r="D129" i="10"/>
  <c r="E130" i="9" s="1"/>
  <c r="G130" i="9" s="1"/>
  <c r="D176" i="10"/>
  <c r="E177" i="9" s="1"/>
  <c r="G177" i="9" s="1"/>
  <c r="D116" i="10"/>
  <c r="E117" i="9" s="1"/>
  <c r="G117" i="9" s="1"/>
  <c r="D44" i="10"/>
  <c r="E45" i="9" s="1"/>
  <c r="G45" i="9" s="1"/>
  <c r="F11" i="10"/>
  <c r="K12" i="9" s="1"/>
  <c r="M12" i="9" s="1"/>
  <c r="E197" i="10"/>
  <c r="H198" i="9" s="1"/>
  <c r="J198" i="9" s="1"/>
  <c r="E73" i="10"/>
  <c r="H74" i="9" s="1"/>
  <c r="J74" i="9" s="1"/>
  <c r="Q38" i="12"/>
  <c r="G60" i="10"/>
  <c r="N61" i="9" s="1"/>
  <c r="P61" i="9" s="1"/>
  <c r="F116" i="10"/>
  <c r="K117" i="9" s="1"/>
  <c r="M117" i="9" s="1"/>
  <c r="C174" i="11"/>
  <c r="N103" i="12"/>
  <c r="N170" i="12"/>
  <c r="Q110" i="12"/>
  <c r="E67" i="10"/>
  <c r="H68" i="9" s="1"/>
  <c r="J68" i="9" s="1"/>
  <c r="D42" i="10"/>
  <c r="E43" i="9" s="1"/>
  <c r="G43" i="9" s="1"/>
  <c r="G88" i="10"/>
  <c r="N89" i="9" s="1"/>
  <c r="P89" i="9" s="1"/>
  <c r="D180" i="10"/>
  <c r="E181" i="9" s="1"/>
  <c r="G181" i="9" s="1"/>
  <c r="E60" i="10"/>
  <c r="H61" i="9" s="1"/>
  <c r="J61" i="9" s="1"/>
  <c r="D130" i="10"/>
  <c r="E131" i="9" s="1"/>
  <c r="G131" i="9" s="1"/>
  <c r="F129" i="10"/>
  <c r="K130" i="9" s="1"/>
  <c r="M130" i="9" s="1"/>
  <c r="D21" i="10"/>
  <c r="E22" i="9" s="1"/>
  <c r="G22" i="9" s="1"/>
  <c r="D20" i="10"/>
  <c r="E21" i="9" s="1"/>
  <c r="G21" i="9" s="1"/>
  <c r="G181" i="10"/>
  <c r="N182" i="9" s="1"/>
  <c r="P182" i="9" s="1"/>
  <c r="D182" i="10"/>
  <c r="E183" i="9" s="1"/>
  <c r="G183" i="9" s="1"/>
  <c r="F67" i="10"/>
  <c r="K68" i="9" s="1"/>
  <c r="M68" i="9" s="1"/>
  <c r="G42" i="10"/>
  <c r="N43" i="9" s="1"/>
  <c r="P43" i="9" s="1"/>
  <c r="E88" i="10"/>
  <c r="H89" i="9" s="1"/>
  <c r="J89" i="9" s="1"/>
  <c r="F130" i="10"/>
  <c r="K131" i="9" s="1"/>
  <c r="M131" i="9" s="1"/>
  <c r="D82" i="10"/>
  <c r="E83" i="9" s="1"/>
  <c r="G83" i="9" s="1"/>
  <c r="G83" i="10"/>
  <c r="N84" i="9" s="1"/>
  <c r="P84" i="9" s="1"/>
  <c r="E177" i="10"/>
  <c r="H178" i="9" s="1"/>
  <c r="J178" i="9" s="1"/>
  <c r="G157" i="10"/>
  <c r="N158" i="9" s="1"/>
  <c r="P158" i="9" s="1"/>
  <c r="F164" i="10"/>
  <c r="K165" i="9" s="1"/>
  <c r="M165" i="9" s="1"/>
  <c r="G20" i="10"/>
  <c r="N21" i="9" s="1"/>
  <c r="P21" i="9" s="1"/>
  <c r="F181" i="10"/>
  <c r="K182" i="9" s="1"/>
  <c r="M182" i="9" s="1"/>
  <c r="F71" i="10"/>
  <c r="K72" i="9" s="1"/>
  <c r="M72" i="9" s="1"/>
  <c r="Q193" i="12"/>
  <c r="Q182" i="12"/>
  <c r="G19" i="10"/>
  <c r="N20" i="9" s="1"/>
  <c r="P20" i="9" s="1"/>
  <c r="D88" i="10"/>
  <c r="E89" i="9" s="1"/>
  <c r="G89" i="9" s="1"/>
  <c r="F166" i="10"/>
  <c r="K167" i="9" s="1"/>
  <c r="M167" i="9" s="1"/>
  <c r="D3" i="10"/>
  <c r="E4" i="9" s="1"/>
  <c r="G4" i="9" s="1"/>
  <c r="F157" i="10"/>
  <c r="K158" i="9" s="1"/>
  <c r="M158" i="9" s="1"/>
  <c r="D164" i="10"/>
  <c r="E165" i="9" s="1"/>
  <c r="G165" i="9" s="1"/>
  <c r="E181" i="10"/>
  <c r="H182" i="9" s="1"/>
  <c r="J182" i="9" s="1"/>
  <c r="E71" i="10"/>
  <c r="H72" i="9" s="1"/>
  <c r="J72" i="9" s="1"/>
  <c r="F18" i="10"/>
  <c r="K19" i="9" s="1"/>
  <c r="M19" i="9" s="1"/>
  <c r="D157" i="10"/>
  <c r="E158" i="9" s="1"/>
  <c r="G158" i="9" s="1"/>
  <c r="G146" i="10"/>
  <c r="N147" i="9" s="1"/>
  <c r="P147" i="9" s="1"/>
  <c r="Q135" i="12"/>
  <c r="N197" i="12"/>
  <c r="G174" i="10"/>
  <c r="N175" i="9" s="1"/>
  <c r="P175" i="9" s="1"/>
  <c r="F66" i="10"/>
  <c r="K67" i="9" s="1"/>
  <c r="M67" i="9" s="1"/>
  <c r="G40" i="10"/>
  <c r="N41" i="9" s="1"/>
  <c r="P41" i="9" s="1"/>
  <c r="E184" i="10"/>
  <c r="H185" i="9" s="1"/>
  <c r="J185" i="9" s="1"/>
  <c r="E40" i="10"/>
  <c r="H41" i="9" s="1"/>
  <c r="J41" i="9" s="1"/>
  <c r="F118" i="10"/>
  <c r="K119" i="9" s="1"/>
  <c r="M119" i="9" s="1"/>
  <c r="G82" i="10"/>
  <c r="N83" i="9" s="1"/>
  <c r="P83" i="9" s="1"/>
  <c r="F10" i="10"/>
  <c r="K11" i="9" s="1"/>
  <c r="M11" i="9" s="1"/>
  <c r="F74" i="10"/>
  <c r="K75" i="9" s="1"/>
  <c r="M75" i="9" s="1"/>
  <c r="F123" i="10"/>
  <c r="K124" i="9" s="1"/>
  <c r="M124" i="9" s="1"/>
  <c r="D57" i="10"/>
  <c r="E58" i="9" s="1"/>
  <c r="G58" i="9" s="1"/>
  <c r="D128" i="10"/>
  <c r="E129" i="9" s="1"/>
  <c r="G129" i="9" s="1"/>
  <c r="G8" i="10"/>
  <c r="N9" i="9" s="1"/>
  <c r="P9" i="9" s="1"/>
  <c r="E42" i="10"/>
  <c r="H43" i="9" s="1"/>
  <c r="J43" i="9" s="1"/>
  <c r="E146" i="10"/>
  <c r="H147" i="9" s="1"/>
  <c r="J147" i="9" s="1"/>
  <c r="F62" i="10"/>
  <c r="K63" i="9" s="1"/>
  <c r="M63" i="9" s="1"/>
  <c r="D155" i="10"/>
  <c r="E156" i="9" s="1"/>
  <c r="G156" i="9" s="1"/>
  <c r="D63" i="10"/>
  <c r="E64" i="9" s="1"/>
  <c r="G64" i="9" s="1"/>
  <c r="F38" i="10"/>
  <c r="K39" i="9" s="1"/>
  <c r="M39" i="9" s="1"/>
  <c r="E11" i="10"/>
  <c r="H12" i="9" s="1"/>
  <c r="J12" i="9" s="1"/>
  <c r="Q145" i="12"/>
  <c r="N135" i="12"/>
  <c r="F184" i="10"/>
  <c r="K185" i="9" s="1"/>
  <c r="M185" i="9" s="1"/>
  <c r="D40" i="10"/>
  <c r="E41" i="9" s="1"/>
  <c r="G41" i="9" s="1"/>
  <c r="E156" i="10"/>
  <c r="H157" i="9" s="1"/>
  <c r="J157" i="9" s="1"/>
  <c r="E118" i="10"/>
  <c r="H119" i="9" s="1"/>
  <c r="J119" i="9" s="1"/>
  <c r="F82" i="10"/>
  <c r="K83" i="9" s="1"/>
  <c r="M83" i="9" s="1"/>
  <c r="E10" i="10"/>
  <c r="H11" i="9" s="1"/>
  <c r="J11" i="9" s="1"/>
  <c r="G57" i="10"/>
  <c r="N58" i="9" s="1"/>
  <c r="P58" i="9" s="1"/>
  <c r="E8" i="10"/>
  <c r="H9" i="9" s="1"/>
  <c r="J9" i="9" s="1"/>
  <c r="I2" i="12"/>
  <c r="G155" i="10"/>
  <c r="N156" i="9" s="1"/>
  <c r="P156" i="9" s="1"/>
  <c r="E119" i="10"/>
  <c r="H120" i="9" s="1"/>
  <c r="J120" i="9" s="1"/>
  <c r="G63" i="10"/>
  <c r="N64" i="9" s="1"/>
  <c r="P64" i="9" s="1"/>
  <c r="G38" i="10"/>
  <c r="N39" i="9" s="1"/>
  <c r="P39" i="9" s="1"/>
  <c r="F121" i="10"/>
  <c r="K122" i="9" s="1"/>
  <c r="M122" i="9" s="1"/>
  <c r="E17" i="10"/>
  <c r="H18" i="9" s="1"/>
  <c r="J18" i="9" s="1"/>
  <c r="G184" i="10"/>
  <c r="N185" i="9" s="1"/>
  <c r="P185" i="9" s="1"/>
  <c r="G144" i="10"/>
  <c r="N145" i="9" s="1"/>
  <c r="P145" i="9" s="1"/>
  <c r="G70" i="10"/>
  <c r="N71" i="9" s="1"/>
  <c r="P71" i="9" s="1"/>
  <c r="D10" i="10"/>
  <c r="E11" i="9" s="1"/>
  <c r="G11" i="9" s="1"/>
  <c r="E83" i="10"/>
  <c r="H84" i="9" s="1"/>
  <c r="J84" i="9" s="1"/>
  <c r="D189" i="10"/>
  <c r="E190" i="9" s="1"/>
  <c r="G190" i="9" s="1"/>
  <c r="E57" i="10"/>
  <c r="H58" i="9" s="1"/>
  <c r="J58" i="9" s="1"/>
  <c r="G56" i="10"/>
  <c r="N57" i="9" s="1"/>
  <c r="P57" i="9" s="1"/>
  <c r="F8" i="10"/>
  <c r="K9" i="9" s="1"/>
  <c r="M9" i="9" s="1"/>
  <c r="F85" i="10"/>
  <c r="K86" i="9" s="1"/>
  <c r="M86" i="9" s="1"/>
  <c r="G121" i="10"/>
  <c r="N122" i="9" s="1"/>
  <c r="P122" i="9" s="1"/>
  <c r="Q109" i="12"/>
  <c r="N50" i="12"/>
  <c r="Q68" i="12"/>
  <c r="G102" i="10"/>
  <c r="N103" i="9" s="1"/>
  <c r="P103" i="9" s="1"/>
  <c r="D125" i="10"/>
  <c r="E126" i="9" s="1"/>
  <c r="G126" i="9" s="1"/>
  <c r="D148" i="10"/>
  <c r="E149" i="9" s="1"/>
  <c r="G149" i="9" s="1"/>
  <c r="D172" i="10"/>
  <c r="E173" i="9" s="1"/>
  <c r="G173" i="9" s="1"/>
  <c r="F76" i="10"/>
  <c r="K77" i="9" s="1"/>
  <c r="M77" i="9" s="1"/>
  <c r="G28" i="10"/>
  <c r="N29" i="9" s="1"/>
  <c r="P29" i="9" s="1"/>
  <c r="D70" i="10"/>
  <c r="E71" i="9" s="1"/>
  <c r="G71" i="9" s="1"/>
  <c r="D152" i="10"/>
  <c r="E153" i="9" s="1"/>
  <c r="G153" i="9" s="1"/>
  <c r="E56" i="10"/>
  <c r="H57" i="9" s="1"/>
  <c r="J57" i="9" s="1"/>
  <c r="E85" i="10"/>
  <c r="H86" i="9" s="1"/>
  <c r="J86" i="9" s="1"/>
  <c r="E123" i="10"/>
  <c r="H124" i="9" s="1"/>
  <c r="J124" i="9" s="1"/>
  <c r="G5" i="10"/>
  <c r="N6" i="9" s="1"/>
  <c r="P6" i="9" s="1"/>
  <c r="D121" i="10"/>
  <c r="E122" i="9" s="1"/>
  <c r="G122" i="9" s="1"/>
  <c r="N86" i="12"/>
  <c r="N126" i="12"/>
  <c r="G125" i="10"/>
  <c r="N126" i="9" s="1"/>
  <c r="P126" i="9" s="1"/>
  <c r="D76" i="10"/>
  <c r="E77" i="9" s="1"/>
  <c r="G77" i="9" s="1"/>
  <c r="F70" i="10"/>
  <c r="K71" i="9" s="1"/>
  <c r="M71" i="9" s="1"/>
  <c r="E5" i="10"/>
  <c r="H6" i="9" s="1"/>
  <c r="J6" i="9" s="1"/>
  <c r="N89" i="12"/>
  <c r="Q160" i="12"/>
  <c r="D65" i="10"/>
  <c r="E66" i="9" s="1"/>
  <c r="G66" i="9" s="1"/>
  <c r="E192" i="10"/>
  <c r="H193" i="9" s="1"/>
  <c r="J193" i="9" s="1"/>
  <c r="G119" i="10"/>
  <c r="N120" i="9" s="1"/>
  <c r="P120" i="9" s="1"/>
  <c r="E152" i="10"/>
  <c r="H153" i="9" s="1"/>
  <c r="J153" i="9" s="1"/>
  <c r="D26" i="10"/>
  <c r="E27" i="9" s="1"/>
  <c r="G27" i="9" s="1"/>
  <c r="F193" i="10"/>
  <c r="K194" i="9" s="1"/>
  <c r="M194" i="9" s="1"/>
  <c r="F73" i="10"/>
  <c r="K74" i="9" s="1"/>
  <c r="M74" i="9" s="1"/>
  <c r="E94" i="10"/>
  <c r="H95" i="9" s="1"/>
  <c r="J95" i="9" s="1"/>
  <c r="AB13" i="4"/>
  <c r="AC13" i="4" s="1"/>
  <c r="E164" i="11"/>
  <c r="C164" i="11"/>
  <c r="D164" i="11"/>
  <c r="Q52" i="12"/>
  <c r="G163" i="10"/>
  <c r="N164" i="9" s="1"/>
  <c r="P164" i="9" s="1"/>
  <c r="D198" i="10"/>
  <c r="E199" i="9" s="1"/>
  <c r="G199" i="9" s="1"/>
  <c r="F138" i="10"/>
  <c r="K139" i="9" s="1"/>
  <c r="M139" i="9" s="1"/>
  <c r="E78" i="10"/>
  <c r="H79" i="9" s="1"/>
  <c r="J79" i="9" s="1"/>
  <c r="G113" i="10"/>
  <c r="N114" i="9" s="1"/>
  <c r="P114" i="9" s="1"/>
  <c r="G65" i="10"/>
  <c r="N66" i="9" s="1"/>
  <c r="P66" i="9" s="1"/>
  <c r="F64" i="10"/>
  <c r="K65" i="9" s="1"/>
  <c r="M65" i="9" s="1"/>
  <c r="E36" i="10"/>
  <c r="H37" i="9" s="1"/>
  <c r="J37" i="9" s="1"/>
  <c r="F107" i="10"/>
  <c r="K108" i="9" s="1"/>
  <c r="M108" i="9" s="1"/>
  <c r="E46" i="10"/>
  <c r="H47" i="9" s="1"/>
  <c r="J47" i="9" s="1"/>
  <c r="D117" i="10"/>
  <c r="E118" i="9" s="1"/>
  <c r="G118" i="9" s="1"/>
  <c r="G152" i="10"/>
  <c r="N153" i="9" s="1"/>
  <c r="P153" i="9" s="1"/>
  <c r="E44" i="10"/>
  <c r="H45" i="9" s="1"/>
  <c r="J45" i="9" s="1"/>
  <c r="G13" i="10"/>
  <c r="N14" i="9" s="1"/>
  <c r="P14" i="9" s="1"/>
  <c r="F182" i="10"/>
  <c r="K183" i="9" s="1"/>
  <c r="M183" i="9" s="1"/>
  <c r="F122" i="10"/>
  <c r="K123" i="9" s="1"/>
  <c r="M123" i="9" s="1"/>
  <c r="G26" i="10"/>
  <c r="N27" i="9" s="1"/>
  <c r="P27" i="9" s="1"/>
  <c r="G193" i="10"/>
  <c r="N194" i="9" s="1"/>
  <c r="P194" i="9" s="1"/>
  <c r="G25" i="10"/>
  <c r="N26" i="9" s="1"/>
  <c r="P26" i="9" s="1"/>
  <c r="D93" i="10"/>
  <c r="E94" i="9" s="1"/>
  <c r="G94" i="9" s="1"/>
  <c r="E163" i="10"/>
  <c r="H164" i="9" s="1"/>
  <c r="J164" i="9" s="1"/>
  <c r="G138" i="10"/>
  <c r="N139" i="9" s="1"/>
  <c r="P139" i="9" s="1"/>
  <c r="F113" i="10"/>
  <c r="K114" i="9" s="1"/>
  <c r="M114" i="9" s="1"/>
  <c r="F65" i="10"/>
  <c r="K66" i="9" s="1"/>
  <c r="M66" i="9" s="1"/>
  <c r="D108" i="10"/>
  <c r="E109" i="9" s="1"/>
  <c r="G109" i="9" s="1"/>
  <c r="E179" i="10"/>
  <c r="H180" i="9" s="1"/>
  <c r="J180" i="9" s="1"/>
  <c r="F153" i="10"/>
  <c r="K154" i="9" s="1"/>
  <c r="M154" i="9" s="1"/>
  <c r="F32" i="10"/>
  <c r="K33" i="9" s="1"/>
  <c r="M33" i="9" s="1"/>
  <c r="D187" i="10"/>
  <c r="E188" i="9" s="1"/>
  <c r="G188" i="9" s="1"/>
  <c r="D193" i="10"/>
  <c r="E194" i="9" s="1"/>
  <c r="G194" i="9" s="1"/>
  <c r="E4" i="10"/>
  <c r="H5" i="9" s="1"/>
  <c r="J5" i="9" s="1"/>
  <c r="F9" i="10"/>
  <c r="K10" i="9" s="1"/>
  <c r="M10" i="9" s="1"/>
  <c r="Q55" i="12"/>
  <c r="N87" i="12"/>
  <c r="F108" i="10"/>
  <c r="K109" i="9" s="1"/>
  <c r="M109" i="9" s="1"/>
  <c r="F163" i="10"/>
  <c r="K164" i="9" s="1"/>
  <c r="M164" i="9" s="1"/>
  <c r="D115" i="10"/>
  <c r="E116" i="9" s="1"/>
  <c r="G116" i="9" s="1"/>
  <c r="E31" i="10"/>
  <c r="H32" i="9" s="1"/>
  <c r="J32" i="9" s="1"/>
  <c r="E18" i="10"/>
  <c r="H19" i="9" s="1"/>
  <c r="J19" i="9" s="1"/>
  <c r="D113" i="10"/>
  <c r="E114" i="9" s="1"/>
  <c r="G114" i="9" s="1"/>
  <c r="G108" i="10"/>
  <c r="N109" i="9" s="1"/>
  <c r="P109" i="9" s="1"/>
  <c r="D194" i="10"/>
  <c r="E195" i="9" s="1"/>
  <c r="G195" i="9" s="1"/>
  <c r="G167" i="10"/>
  <c r="N168" i="9" s="1"/>
  <c r="P168" i="9" s="1"/>
  <c r="H167" i="11"/>
  <c r="G164" i="11"/>
  <c r="H164" i="11"/>
  <c r="F5" i="10"/>
  <c r="K6" i="9" s="1"/>
  <c r="M6" i="9" s="1"/>
  <c r="AB154" i="4"/>
  <c r="AC154" i="4" s="1"/>
  <c r="Q87" i="12"/>
  <c r="N52" i="12"/>
  <c r="F115" i="10"/>
  <c r="K116" i="9" s="1"/>
  <c r="M116" i="9" s="1"/>
  <c r="F31" i="10"/>
  <c r="K32" i="9" s="1"/>
  <c r="M32" i="9" s="1"/>
  <c r="E148" i="10"/>
  <c r="H149" i="9" s="1"/>
  <c r="J149" i="9" s="1"/>
  <c r="F131" i="10"/>
  <c r="K132" i="9" s="1"/>
  <c r="M132" i="9" s="1"/>
  <c r="F20" i="10"/>
  <c r="K21" i="9" s="1"/>
  <c r="M21" i="9" s="1"/>
  <c r="D107" i="10"/>
  <c r="E108" i="9" s="1"/>
  <c r="G108" i="9" s="1"/>
  <c r="F86" i="10"/>
  <c r="K87" i="9" s="1"/>
  <c r="M87" i="9" s="1"/>
  <c r="F4" i="10"/>
  <c r="K5" i="9" s="1"/>
  <c r="M5" i="9" s="1"/>
  <c r="E75" i="10"/>
  <c r="H76" i="9" s="1"/>
  <c r="J76" i="9" s="1"/>
  <c r="E110" i="10"/>
  <c r="H111" i="9" s="1"/>
  <c r="J111" i="9" s="1"/>
  <c r="F143" i="10"/>
  <c r="K144" i="9" s="1"/>
  <c r="M144" i="9" s="1"/>
  <c r="E170" i="10"/>
  <c r="H171" i="9" s="1"/>
  <c r="J171" i="9" s="1"/>
  <c r="F25" i="10"/>
  <c r="K26" i="9" s="1"/>
  <c r="M26" i="9" s="1"/>
  <c r="F195" i="10"/>
  <c r="K196" i="9" s="1"/>
  <c r="M196" i="9" s="1"/>
  <c r="N74" i="12"/>
  <c r="Q42" i="12"/>
  <c r="F103" i="10"/>
  <c r="K104" i="9" s="1"/>
  <c r="M104" i="9" s="1"/>
  <c r="D17" i="10"/>
  <c r="E18" i="9" s="1"/>
  <c r="G18" i="9" s="1"/>
  <c r="F144" i="10"/>
  <c r="K145" i="9" s="1"/>
  <c r="M145" i="9" s="1"/>
  <c r="D46" i="10"/>
  <c r="E47" i="9" s="1"/>
  <c r="G47" i="9" s="1"/>
  <c r="D170" i="10"/>
  <c r="E171" i="9" s="1"/>
  <c r="G171" i="9" s="1"/>
  <c r="G81" i="10"/>
  <c r="N82" i="9" s="1"/>
  <c r="P82" i="9" s="1"/>
  <c r="E158" i="10"/>
  <c r="H159" i="9" s="1"/>
  <c r="J159" i="9" s="1"/>
  <c r="F137" i="10"/>
  <c r="K138" i="9" s="1"/>
  <c r="M138" i="9" s="1"/>
  <c r="D85" i="10"/>
  <c r="E86" i="9" s="1"/>
  <c r="G86" i="9" s="1"/>
  <c r="E25" i="10"/>
  <c r="H26" i="9" s="1"/>
  <c r="J26" i="9" s="1"/>
  <c r="D95" i="10"/>
  <c r="E96" i="9" s="1"/>
  <c r="G96" i="9" s="1"/>
  <c r="G195" i="10"/>
  <c r="N196" i="9" s="1"/>
  <c r="P196" i="9" s="1"/>
  <c r="E111" i="10"/>
  <c r="H112" i="9" s="1"/>
  <c r="J112" i="9" s="1"/>
  <c r="F136" i="10"/>
  <c r="K137" i="9" s="1"/>
  <c r="M137" i="9" s="1"/>
  <c r="D136" i="10"/>
  <c r="E137" i="9" s="1"/>
  <c r="G137" i="9" s="1"/>
  <c r="N60" i="12"/>
  <c r="N148" i="12"/>
  <c r="N42" i="12"/>
  <c r="G136" i="10"/>
  <c r="N137" i="9" s="1"/>
  <c r="P137" i="9" s="1"/>
  <c r="E64" i="10"/>
  <c r="H65" i="9" s="1"/>
  <c r="J65" i="9" s="1"/>
  <c r="D28" i="10"/>
  <c r="E29" i="9" s="1"/>
  <c r="G29" i="9" s="1"/>
  <c r="F41" i="10"/>
  <c r="K42" i="9" s="1"/>
  <c r="M42" i="9" s="1"/>
  <c r="G180" i="10"/>
  <c r="N181" i="9" s="1"/>
  <c r="P181" i="9" s="1"/>
  <c r="E144" i="10"/>
  <c r="H145" i="9" s="1"/>
  <c r="J145" i="9" s="1"/>
  <c r="F46" i="10"/>
  <c r="K47" i="9" s="1"/>
  <c r="M47" i="9" s="1"/>
  <c r="F97" i="10"/>
  <c r="K98" i="9" s="1"/>
  <c r="M98" i="9" s="1"/>
  <c r="D81" i="10"/>
  <c r="E82" i="9" s="1"/>
  <c r="G82" i="9" s="1"/>
  <c r="G176" i="10"/>
  <c r="N177" i="9" s="1"/>
  <c r="P177" i="9" s="1"/>
  <c r="F158" i="10"/>
  <c r="K159" i="9" s="1"/>
  <c r="M159" i="9" s="1"/>
  <c r="D62" i="10"/>
  <c r="E63" i="9" s="1"/>
  <c r="G63" i="9" s="1"/>
  <c r="E145" i="10"/>
  <c r="H146" i="9" s="1"/>
  <c r="J146" i="9" s="1"/>
  <c r="G95" i="10"/>
  <c r="N96" i="9" s="1"/>
  <c r="P96" i="9" s="1"/>
  <c r="D119" i="10"/>
  <c r="E120" i="9" s="1"/>
  <c r="G120" i="9" s="1"/>
  <c r="E47" i="10"/>
  <c r="H48" i="9" s="1"/>
  <c r="J48" i="9" s="1"/>
  <c r="D195" i="10"/>
  <c r="E196" i="9" s="1"/>
  <c r="G196" i="9" s="1"/>
  <c r="F159" i="10"/>
  <c r="K160" i="9" s="1"/>
  <c r="M160" i="9" s="1"/>
  <c r="D111" i="10"/>
  <c r="E112" i="9" s="1"/>
  <c r="G112" i="9" s="1"/>
  <c r="F75" i="10"/>
  <c r="K76" i="9" s="1"/>
  <c r="M76" i="9" s="1"/>
  <c r="D38" i="10"/>
  <c r="E39" i="9" s="1"/>
  <c r="G39" i="9" s="1"/>
  <c r="F49" i="10"/>
  <c r="K50" i="9" s="1"/>
  <c r="M50" i="9" s="1"/>
  <c r="F167" i="10"/>
  <c r="K168" i="9" s="1"/>
  <c r="M168" i="9" s="1"/>
  <c r="D11" i="10"/>
  <c r="E12" i="9" s="1"/>
  <c r="G12" i="9" s="1"/>
  <c r="F58" i="10"/>
  <c r="K59" i="9" s="1"/>
  <c r="M59" i="9" s="1"/>
  <c r="E175" i="10"/>
  <c r="H176" i="9" s="1"/>
  <c r="J176" i="9" s="1"/>
  <c r="E136" i="10"/>
  <c r="H137" i="9" s="1"/>
  <c r="J137" i="9" s="1"/>
  <c r="G100" i="10"/>
  <c r="N101" i="9" s="1"/>
  <c r="P101" i="9" s="1"/>
  <c r="G64" i="10"/>
  <c r="N65" i="9" s="1"/>
  <c r="P65" i="9" s="1"/>
  <c r="E28" i="10"/>
  <c r="H29" i="9" s="1"/>
  <c r="J29" i="9" s="1"/>
  <c r="F180" i="10"/>
  <c r="K181" i="9" s="1"/>
  <c r="M181" i="9" s="1"/>
  <c r="D178" i="10"/>
  <c r="E179" i="9" s="1"/>
  <c r="G179" i="9" s="1"/>
  <c r="E74" i="10"/>
  <c r="H75" i="9" s="1"/>
  <c r="J75" i="9" s="1"/>
  <c r="E97" i="10"/>
  <c r="H98" i="9" s="1"/>
  <c r="J98" i="9" s="1"/>
  <c r="D83" i="10"/>
  <c r="E84" i="9" s="1"/>
  <c r="G84" i="9" s="1"/>
  <c r="D177" i="10"/>
  <c r="E178" i="9" s="1"/>
  <c r="G178" i="9" s="1"/>
  <c r="D158" i="10"/>
  <c r="E159" i="9" s="1"/>
  <c r="G159" i="9" s="1"/>
  <c r="E176" i="10"/>
  <c r="H177" i="9" s="1"/>
  <c r="J177" i="9" s="1"/>
  <c r="E13" i="10"/>
  <c r="H14" i="9" s="1"/>
  <c r="J14" i="9" s="1"/>
  <c r="D18" i="10"/>
  <c r="E19" i="9" s="1"/>
  <c r="G19" i="9" s="1"/>
  <c r="F6" i="10"/>
  <c r="K7" i="9" s="1"/>
  <c r="M7" i="9" s="1"/>
  <c r="D6" i="10"/>
  <c r="E7" i="9" s="1"/>
  <c r="G7" i="9" s="1"/>
  <c r="G62" i="10"/>
  <c r="N63" i="9" s="1"/>
  <c r="P63" i="9" s="1"/>
  <c r="G145" i="10"/>
  <c r="N146" i="9" s="1"/>
  <c r="P146" i="9" s="1"/>
  <c r="F95" i="10"/>
  <c r="K96" i="9" s="1"/>
  <c r="M96" i="9" s="1"/>
  <c r="F111" i="10"/>
  <c r="K112" i="9" s="1"/>
  <c r="M112" i="9" s="1"/>
  <c r="D167" i="10"/>
  <c r="E168" i="9" s="1"/>
  <c r="G168" i="9" s="1"/>
  <c r="E103" i="10"/>
  <c r="H104" i="9" s="1"/>
  <c r="J104" i="9" s="1"/>
  <c r="F207" i="11"/>
  <c r="G223" i="11"/>
  <c r="B207" i="11"/>
  <c r="G218" i="11"/>
  <c r="H223" i="11"/>
  <c r="C207" i="11"/>
  <c r="E218" i="11"/>
  <c r="F223" i="11"/>
  <c r="G207" i="11"/>
  <c r="C223" i="11"/>
  <c r="C146" i="11"/>
  <c r="N169" i="12"/>
  <c r="N23" i="12"/>
  <c r="Q169" i="12"/>
  <c r="G175" i="10"/>
  <c r="N176" i="9" s="1"/>
  <c r="P176" i="9" s="1"/>
  <c r="F114" i="10"/>
  <c r="K115" i="9" s="1"/>
  <c r="M115" i="9" s="1"/>
  <c r="G30" i="10"/>
  <c r="N31" i="9" s="1"/>
  <c r="P31" i="9" s="1"/>
  <c r="G197" i="10"/>
  <c r="N198" i="9" s="1"/>
  <c r="P198" i="9" s="1"/>
  <c r="D137" i="10"/>
  <c r="E138" i="9" s="1"/>
  <c r="G138" i="9" s="1"/>
  <c r="E100" i="10"/>
  <c r="H101" i="9" s="1"/>
  <c r="J101" i="9" s="1"/>
  <c r="D12" i="10"/>
  <c r="E13" i="9" s="1"/>
  <c r="G13" i="9" s="1"/>
  <c r="E178" i="10"/>
  <c r="H179" i="9" s="1"/>
  <c r="J179" i="9" s="1"/>
  <c r="E142" i="10"/>
  <c r="H143" i="9" s="1"/>
  <c r="J143" i="9" s="1"/>
  <c r="F179" i="10"/>
  <c r="K180" i="9" s="1"/>
  <c r="M180" i="9" s="1"/>
  <c r="G74" i="10"/>
  <c r="N75" i="9" s="1"/>
  <c r="P75" i="9" s="1"/>
  <c r="E61" i="10"/>
  <c r="H62" i="9" s="1"/>
  <c r="J62" i="9" s="1"/>
  <c r="G179" i="10"/>
  <c r="N180" i="9" s="1"/>
  <c r="P180" i="9" s="1"/>
  <c r="F177" i="10"/>
  <c r="K178" i="9" s="1"/>
  <c r="M178" i="9" s="1"/>
  <c r="G44" i="10"/>
  <c r="N45" i="9" s="1"/>
  <c r="P45" i="9" s="1"/>
  <c r="E98" i="10"/>
  <c r="H99" i="9" s="1"/>
  <c r="J99" i="9" s="1"/>
  <c r="E182" i="10"/>
  <c r="H183" i="9" s="1"/>
  <c r="J183" i="9" s="1"/>
  <c r="D145" i="10"/>
  <c r="E146" i="9" s="1"/>
  <c r="G146" i="9" s="1"/>
  <c r="G73" i="10"/>
  <c r="N74" i="9" s="1"/>
  <c r="P74" i="9" s="1"/>
  <c r="D71" i="10"/>
  <c r="E72" i="9" s="1"/>
  <c r="G72" i="9" s="1"/>
  <c r="D59" i="10"/>
  <c r="E60" i="9" s="1"/>
  <c r="G60" i="9" s="1"/>
  <c r="D147" i="10"/>
  <c r="E148" i="9" s="1"/>
  <c r="G148" i="9" s="1"/>
  <c r="D99" i="10"/>
  <c r="E100" i="9" s="1"/>
  <c r="G100" i="9" s="1"/>
  <c r="F63" i="10"/>
  <c r="K64" i="9" s="1"/>
  <c r="M64" i="9" s="1"/>
  <c r="G68" i="10"/>
  <c r="N69" i="9" s="1"/>
  <c r="P69" i="9" s="1"/>
  <c r="G178" i="10"/>
  <c r="N179" i="9" s="1"/>
  <c r="P179" i="9" s="1"/>
  <c r="D97" i="10"/>
  <c r="E98" i="9" s="1"/>
  <c r="G98" i="9" s="1"/>
  <c r="F218" i="11"/>
  <c r="F167" i="11"/>
  <c r="D223" i="11"/>
  <c r="D146" i="11"/>
  <c r="N53" i="12"/>
  <c r="F30" i="10"/>
  <c r="K31" i="9" s="1"/>
  <c r="M31" i="9" s="1"/>
  <c r="G137" i="10"/>
  <c r="N138" i="9" s="1"/>
  <c r="P138" i="9" s="1"/>
  <c r="F89" i="10"/>
  <c r="K90" i="9" s="1"/>
  <c r="M90" i="9" s="1"/>
  <c r="D41" i="10"/>
  <c r="E42" i="9" s="1"/>
  <c r="G42" i="9" s="1"/>
  <c r="D100" i="10"/>
  <c r="E101" i="9" s="1"/>
  <c r="G101" i="9" s="1"/>
  <c r="E12" i="10"/>
  <c r="H13" i="9" s="1"/>
  <c r="J13" i="9" s="1"/>
  <c r="G142" i="10"/>
  <c r="N143" i="9" s="1"/>
  <c r="P143" i="9" s="1"/>
  <c r="E59" i="10"/>
  <c r="H60" i="9" s="1"/>
  <c r="J60" i="9" s="1"/>
  <c r="F200" i="10"/>
  <c r="K201" i="9" s="1"/>
  <c r="M201" i="9" s="1"/>
  <c r="G41" i="10"/>
  <c r="N42" i="9" s="1"/>
  <c r="P42" i="9" s="1"/>
  <c r="E191" i="10"/>
  <c r="H192" i="9" s="1"/>
  <c r="J192" i="9" s="1"/>
  <c r="E147" i="10"/>
  <c r="H148" i="9" s="1"/>
  <c r="J148" i="9" s="1"/>
  <c r="F99" i="10"/>
  <c r="K100" i="9" s="1"/>
  <c r="M100" i="9" s="1"/>
  <c r="D47" i="10"/>
  <c r="E48" i="9" s="1"/>
  <c r="G48" i="9" s="1"/>
  <c r="F146" i="11"/>
  <c r="D89" i="10"/>
  <c r="E90" i="9" s="1"/>
  <c r="G90" i="9" s="1"/>
  <c r="G101" i="10"/>
  <c r="N102" i="9" s="1"/>
  <c r="P102" i="9" s="1"/>
  <c r="F101" i="10"/>
  <c r="K102" i="9" s="1"/>
  <c r="M102" i="9" s="1"/>
  <c r="G120" i="10"/>
  <c r="N121" i="9" s="1"/>
  <c r="P121" i="9" s="1"/>
  <c r="D142" i="10"/>
  <c r="E143" i="9" s="1"/>
  <c r="G143" i="9" s="1"/>
  <c r="D22" i="10"/>
  <c r="E23" i="9" s="1"/>
  <c r="G23" i="9" s="1"/>
  <c r="G59" i="10"/>
  <c r="N60" i="9" s="1"/>
  <c r="P60" i="9" s="1"/>
  <c r="D200" i="10"/>
  <c r="E201" i="9" s="1"/>
  <c r="G201" i="9" s="1"/>
  <c r="F128" i="10"/>
  <c r="K129" i="9" s="1"/>
  <c r="M129" i="9" s="1"/>
  <c r="D98" i="10"/>
  <c r="E99" i="9" s="1"/>
  <c r="G99" i="9" s="1"/>
  <c r="G122" i="10"/>
  <c r="N123" i="9" s="1"/>
  <c r="P123" i="9" s="1"/>
  <c r="E35" i="10"/>
  <c r="H36" i="9" s="1"/>
  <c r="J36" i="9" s="1"/>
  <c r="G135" i="10"/>
  <c r="N136" i="9" s="1"/>
  <c r="P136" i="9" s="1"/>
  <c r="G99" i="10"/>
  <c r="N100" i="9" s="1"/>
  <c r="P100" i="9" s="1"/>
  <c r="E194" i="10"/>
  <c r="H195" i="9" s="1"/>
  <c r="J195" i="9" s="1"/>
  <c r="G47" i="10"/>
  <c r="N48" i="9" s="1"/>
  <c r="P48" i="9" s="1"/>
  <c r="D30" i="10"/>
  <c r="E31" i="9" s="1"/>
  <c r="G31" i="9" s="1"/>
  <c r="G12" i="10"/>
  <c r="N13" i="9" s="1"/>
  <c r="P13" i="9" s="1"/>
  <c r="G162" i="10"/>
  <c r="N163" i="9" s="1"/>
  <c r="P163" i="9" s="1"/>
  <c r="D162" i="10"/>
  <c r="E163" i="9" s="1"/>
  <c r="G163" i="9" s="1"/>
  <c r="C218" i="11"/>
  <c r="H218" i="11"/>
  <c r="C167" i="11"/>
  <c r="E167" i="11"/>
  <c r="H211" i="11"/>
  <c r="AB111" i="4"/>
  <c r="AC111" i="4" s="1"/>
  <c r="E146" i="11"/>
  <c r="Q181" i="12"/>
  <c r="Q70" i="12"/>
  <c r="Q175" i="12"/>
  <c r="E115" i="10"/>
  <c r="H116" i="9" s="1"/>
  <c r="J116" i="9" s="1"/>
  <c r="F102" i="10"/>
  <c r="K103" i="9" s="1"/>
  <c r="M103" i="9" s="1"/>
  <c r="G89" i="10"/>
  <c r="N90" i="9" s="1"/>
  <c r="P90" i="9" s="1"/>
  <c r="G192" i="10"/>
  <c r="N193" i="9" s="1"/>
  <c r="P193" i="9" s="1"/>
  <c r="F156" i="10"/>
  <c r="K157" i="9" s="1"/>
  <c r="M157" i="9" s="1"/>
  <c r="F22" i="10"/>
  <c r="K23" i="9" s="1"/>
  <c r="M23" i="9" s="1"/>
  <c r="D23" i="10"/>
  <c r="E24" i="9" s="1"/>
  <c r="G24" i="9" s="1"/>
  <c r="G147" i="10"/>
  <c r="N148" i="9" s="1"/>
  <c r="P148" i="9" s="1"/>
  <c r="G165" i="10"/>
  <c r="N166" i="9" s="1"/>
  <c r="P166" i="9" s="1"/>
  <c r="E200" i="10"/>
  <c r="H201" i="9" s="1"/>
  <c r="J201" i="9" s="1"/>
  <c r="G128" i="10"/>
  <c r="N129" i="9" s="1"/>
  <c r="P129" i="9" s="1"/>
  <c r="D32" i="10"/>
  <c r="E33" i="9" s="1"/>
  <c r="G33" i="9" s="1"/>
  <c r="F61" i="10"/>
  <c r="K62" i="9" s="1"/>
  <c r="M62" i="9" s="1"/>
  <c r="G35" i="10"/>
  <c r="N36" i="9" s="1"/>
  <c r="P36" i="9" s="1"/>
  <c r="E135" i="10"/>
  <c r="H136" i="9" s="1"/>
  <c r="J136" i="9" s="1"/>
  <c r="E51" i="10"/>
  <c r="H52" i="9" s="1"/>
  <c r="J52" i="9" s="1"/>
  <c r="G194" i="10"/>
  <c r="N195" i="9" s="1"/>
  <c r="P195" i="9" s="1"/>
  <c r="G143" i="10"/>
  <c r="N144" i="9" s="1"/>
  <c r="P144" i="9" s="1"/>
  <c r="B211" i="11"/>
  <c r="G146" i="11"/>
  <c r="N181" i="12"/>
  <c r="N183" i="12"/>
  <c r="Q100" i="12"/>
  <c r="N70" i="12"/>
  <c r="D102" i="10"/>
  <c r="E103" i="9" s="1"/>
  <c r="G103" i="9" s="1"/>
  <c r="G196" i="10"/>
  <c r="N197" i="9" s="1"/>
  <c r="P197" i="9" s="1"/>
  <c r="F192" i="10"/>
  <c r="K193" i="9" s="1"/>
  <c r="M193" i="9" s="1"/>
  <c r="D156" i="10"/>
  <c r="E157" i="9" s="1"/>
  <c r="G157" i="9" s="1"/>
  <c r="F36" i="10"/>
  <c r="K37" i="9" s="1"/>
  <c r="M37" i="9" s="1"/>
  <c r="E58" i="10"/>
  <c r="H59" i="9" s="1"/>
  <c r="J59" i="9" s="1"/>
  <c r="E22" i="10"/>
  <c r="H23" i="9" s="1"/>
  <c r="J23" i="9" s="1"/>
  <c r="G131" i="10"/>
  <c r="N132" i="9" s="1"/>
  <c r="P132" i="9" s="1"/>
  <c r="F23" i="10"/>
  <c r="K24" i="9" s="1"/>
  <c r="M24" i="9" s="1"/>
  <c r="E165" i="10"/>
  <c r="H166" i="9" s="1"/>
  <c r="J166" i="9" s="1"/>
  <c r="G129" i="10"/>
  <c r="N130" i="9" s="1"/>
  <c r="P130" i="9" s="1"/>
  <c r="E32" i="10"/>
  <c r="H33" i="9" s="1"/>
  <c r="J33" i="9" s="1"/>
  <c r="F26" i="10"/>
  <c r="K27" i="9" s="1"/>
  <c r="M27" i="9" s="1"/>
  <c r="G61" i="10"/>
  <c r="N62" i="9" s="1"/>
  <c r="P62" i="9" s="1"/>
  <c r="F135" i="10"/>
  <c r="K136" i="9" s="1"/>
  <c r="M136" i="9" s="1"/>
  <c r="G51" i="10"/>
  <c r="N52" i="9" s="1"/>
  <c r="P52" i="9" s="1"/>
  <c r="D110" i="10"/>
  <c r="E111" i="9" s="1"/>
  <c r="G111" i="9" s="1"/>
  <c r="E143" i="10"/>
  <c r="H144" i="9" s="1"/>
  <c r="J144" i="9" s="1"/>
  <c r="G23" i="10"/>
  <c r="N24" i="9" s="1"/>
  <c r="P24" i="9" s="1"/>
  <c r="E68" i="10"/>
  <c r="H69" i="9" s="1"/>
  <c r="J69" i="9" s="1"/>
  <c r="G211" i="11"/>
  <c r="D167" i="11"/>
  <c r="B167" i="11"/>
  <c r="D205" i="11"/>
  <c r="E164" i="15"/>
  <c r="Q19" i="12"/>
  <c r="N68" i="12"/>
  <c r="E138" i="10"/>
  <c r="H139" i="9" s="1"/>
  <c r="J139" i="9" s="1"/>
  <c r="D196" i="10"/>
  <c r="E197" i="9" s="1"/>
  <c r="G197" i="9" s="1"/>
  <c r="G36" i="10"/>
  <c r="N37" i="9" s="1"/>
  <c r="P37" i="9" s="1"/>
  <c r="F165" i="10"/>
  <c r="K166" i="9" s="1"/>
  <c r="M166" i="9" s="1"/>
  <c r="G93" i="10"/>
  <c r="N94" i="9" s="1"/>
  <c r="P94" i="9" s="1"/>
  <c r="G24" i="10"/>
  <c r="N25" i="9" s="1"/>
  <c r="P25" i="9" s="1"/>
  <c r="D24" i="10"/>
  <c r="E25" i="9" s="1"/>
  <c r="G25" i="9" s="1"/>
  <c r="F68" i="10"/>
  <c r="K69" i="9" s="1"/>
  <c r="M69" i="9" s="1"/>
  <c r="G103" i="10"/>
  <c r="N104" i="9" s="1"/>
  <c r="P104" i="9" s="1"/>
  <c r="G123" i="10"/>
  <c r="N124" i="9" s="1"/>
  <c r="P124" i="9" s="1"/>
  <c r="F159" i="15"/>
  <c r="O181" i="4"/>
  <c r="AY181" i="4" s="1"/>
  <c r="M148" i="4"/>
  <c r="N148" i="4" s="1"/>
  <c r="B20" i="17"/>
  <c r="D20" i="17" s="1"/>
  <c r="C20" i="17" s="1"/>
  <c r="B19" i="17"/>
  <c r="D19" i="17" s="1"/>
  <c r="C19" i="17" s="1"/>
  <c r="B18" i="17"/>
  <c r="D18" i="17" s="1"/>
  <c r="C18" i="17" s="1"/>
  <c r="B17" i="17"/>
  <c r="D17" i="17" s="1"/>
  <c r="C17" i="17" s="1"/>
  <c r="B16" i="17"/>
  <c r="D16" i="17" s="1"/>
  <c r="C16" i="17" s="1"/>
  <c r="E87" i="15"/>
  <c r="AB136" i="4"/>
  <c r="AC136" i="4" s="1"/>
  <c r="AB148" i="4"/>
  <c r="AQ148" i="4" s="1"/>
  <c r="F144" i="15"/>
  <c r="G187" i="15"/>
  <c r="M120" i="4"/>
  <c r="AT120" i="4" s="1"/>
  <c r="E165" i="15"/>
  <c r="G141" i="15"/>
  <c r="G65" i="15"/>
  <c r="F156" i="15"/>
  <c r="C126" i="15"/>
  <c r="M24" i="4"/>
  <c r="AT24" i="4" s="1"/>
  <c r="F198" i="15"/>
  <c r="AB120" i="4"/>
  <c r="AC120" i="4" s="1"/>
  <c r="O114" i="4"/>
  <c r="AY114" i="4" s="1"/>
  <c r="G162" i="15"/>
  <c r="F35" i="15"/>
  <c r="C191" i="15"/>
  <c r="D196" i="15"/>
  <c r="AB2" i="4"/>
  <c r="AQ2" i="4" s="1"/>
  <c r="G60" i="15"/>
  <c r="Q150" i="4"/>
  <c r="BB150" i="4" s="1"/>
  <c r="F174" i="15"/>
  <c r="E147" i="15"/>
  <c r="E59" i="15"/>
  <c r="G175" i="15"/>
  <c r="G46" i="15"/>
  <c r="F155" i="15"/>
  <c r="O177" i="4"/>
  <c r="P177" i="4" s="1"/>
  <c r="G30" i="15"/>
  <c r="AB23" i="4"/>
  <c r="AC23" i="4" s="1"/>
  <c r="H110" i="4"/>
  <c r="M22" i="4"/>
  <c r="AT22" i="4" s="1"/>
  <c r="AB128" i="4"/>
  <c r="AP128" i="4" s="1"/>
  <c r="AR128" i="4" s="1"/>
  <c r="E71" i="15"/>
  <c r="G139" i="15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G67" i="15"/>
  <c r="F141" i="15"/>
  <c r="F95" i="15"/>
  <c r="C97" i="15"/>
  <c r="C84" i="15"/>
  <c r="E66" i="15"/>
  <c r="G117" i="15"/>
  <c r="D106" i="15"/>
  <c r="D22" i="15"/>
  <c r="C26" i="15"/>
  <c r="C141" i="15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AT68" i="4" s="1"/>
  <c r="G167" i="15"/>
  <c r="F34" i="15"/>
  <c r="G14" i="15"/>
  <c r="F23" i="15"/>
  <c r="T21" i="11"/>
  <c r="W50" i="11" s="1"/>
  <c r="AB80" i="4"/>
  <c r="AP80" i="4" s="1"/>
  <c r="AR80" i="4" s="1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B12" i="17" s="1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D11" i="11"/>
  <c r="F11" i="11" s="1"/>
  <c r="I259" i="11"/>
  <c r="L258" i="11"/>
  <c r="D13" i="11"/>
  <c r="F13" i="11" s="1"/>
  <c r="I261" i="11"/>
  <c r="Q193" i="4"/>
  <c r="R193" i="4" s="1"/>
  <c r="AB167" i="4"/>
  <c r="B130" i="11"/>
  <c r="D92" i="11"/>
  <c r="AB132" i="4"/>
  <c r="H92" i="11"/>
  <c r="AB164" i="4"/>
  <c r="AB54" i="4"/>
  <c r="F92" i="11"/>
  <c r="E192" i="11"/>
  <c r="AB22" i="4"/>
  <c r="AB43" i="4"/>
  <c r="H22" i="4"/>
  <c r="AB95" i="4"/>
  <c r="M95" i="4"/>
  <c r="AB153" i="4"/>
  <c r="O115" i="4"/>
  <c r="O191" i="4"/>
  <c r="B201" i="11"/>
  <c r="F201" i="11"/>
  <c r="F80" i="4"/>
  <c r="C130" i="11"/>
  <c r="O190" i="4"/>
  <c r="E130" i="11"/>
  <c r="H135" i="10"/>
  <c r="J159" i="4"/>
  <c r="H60" i="4"/>
  <c r="H149" i="4"/>
  <c r="H192" i="11"/>
  <c r="O193" i="4"/>
  <c r="D213" i="11"/>
  <c r="C213" i="11"/>
  <c r="Q91" i="4"/>
  <c r="AB18" i="4"/>
  <c r="Q75" i="4"/>
  <c r="AB179" i="4"/>
  <c r="D235" i="11"/>
  <c r="H152" i="4"/>
  <c r="G141" i="11"/>
  <c r="H123" i="4"/>
  <c r="H189" i="4"/>
  <c r="O176" i="4"/>
  <c r="H106" i="4"/>
  <c r="AB194" i="4"/>
  <c r="H101" i="10"/>
  <c r="B213" i="11"/>
  <c r="F213" i="11"/>
  <c r="AB28" i="4"/>
  <c r="H31" i="10"/>
  <c r="J150" i="4"/>
  <c r="H141" i="10"/>
  <c r="F96" i="11"/>
  <c r="H168" i="4"/>
  <c r="H146" i="4"/>
  <c r="M62" i="4"/>
  <c r="N62" i="4" s="1"/>
  <c r="O145" i="4"/>
  <c r="H55" i="10"/>
  <c r="H122" i="10"/>
  <c r="G129" i="11"/>
  <c r="H95" i="4"/>
  <c r="H97" i="10"/>
  <c r="D192" i="11"/>
  <c r="Q159" i="4"/>
  <c r="D108" i="11"/>
  <c r="H113" i="4"/>
  <c r="H112" i="10"/>
  <c r="F192" i="11"/>
  <c r="AB131" i="4"/>
  <c r="F68" i="4"/>
  <c r="F141" i="11"/>
  <c r="H185" i="10"/>
  <c r="Q61" i="4"/>
  <c r="G247" i="11"/>
  <c r="AB69" i="4"/>
  <c r="F132" i="11"/>
  <c r="G232" i="11"/>
  <c r="D247" i="11"/>
  <c r="AB143" i="4"/>
  <c r="G101" i="11"/>
  <c r="E101" i="11"/>
  <c r="E247" i="11"/>
  <c r="E141" i="11"/>
  <c r="AB27" i="4"/>
  <c r="G160" i="11"/>
  <c r="Q185" i="4"/>
  <c r="Q190" i="4"/>
  <c r="J177" i="4"/>
  <c r="C222" i="11"/>
  <c r="E160" i="11"/>
  <c r="G201" i="11"/>
  <c r="M192" i="4"/>
  <c r="AB189" i="4"/>
  <c r="G130" i="11"/>
  <c r="F101" i="11"/>
  <c r="AB190" i="4"/>
  <c r="D130" i="11"/>
  <c r="AB77" i="4"/>
  <c r="O192" i="4"/>
  <c r="E76" i="11"/>
  <c r="B247" i="11"/>
  <c r="H123" i="11"/>
  <c r="B102" i="11"/>
  <c r="M49" i="4"/>
  <c r="H239" i="11"/>
  <c r="F113" i="11"/>
  <c r="AB170" i="4"/>
  <c r="Q90" i="4"/>
  <c r="J175" i="4"/>
  <c r="F233" i="11"/>
  <c r="L198" i="4"/>
  <c r="AB59" i="4"/>
  <c r="C101" i="11"/>
  <c r="H160" i="11"/>
  <c r="AB100" i="4"/>
  <c r="H51" i="4"/>
  <c r="D195" i="11"/>
  <c r="F247" i="11"/>
  <c r="H247" i="11"/>
  <c r="M124" i="4"/>
  <c r="D138" i="11"/>
  <c r="G153" i="11"/>
  <c r="O140" i="4"/>
  <c r="E153" i="11"/>
  <c r="C138" i="11"/>
  <c r="G83" i="11"/>
  <c r="Q132" i="4"/>
  <c r="H98" i="4"/>
  <c r="F130" i="11"/>
  <c r="C183" i="11"/>
  <c r="G183" i="11"/>
  <c r="D183" i="11"/>
  <c r="E108" i="11"/>
  <c r="H155" i="4"/>
  <c r="H180" i="4"/>
  <c r="J67" i="5"/>
  <c r="F128" i="4"/>
  <c r="O141" i="4"/>
  <c r="AB6" i="4"/>
  <c r="Q182" i="4"/>
  <c r="O104" i="4"/>
  <c r="O79" i="4"/>
  <c r="Q131" i="4"/>
  <c r="J91" i="4"/>
  <c r="H114" i="4"/>
  <c r="E55" i="11"/>
  <c r="E222" i="11"/>
  <c r="Q94" i="4"/>
  <c r="AB116" i="4"/>
  <c r="D233" i="11"/>
  <c r="AB70" i="4"/>
  <c r="J29" i="5"/>
  <c r="M32" i="4"/>
  <c r="AB119" i="4"/>
  <c r="AB96" i="4"/>
  <c r="J10" i="5"/>
  <c r="B160" i="11"/>
  <c r="O94" i="4"/>
  <c r="D160" i="11"/>
  <c r="J27" i="5"/>
  <c r="J194" i="5"/>
  <c r="J82" i="5"/>
  <c r="H24" i="4"/>
  <c r="B250" i="11"/>
  <c r="C235" i="11"/>
  <c r="B138" i="11"/>
  <c r="F153" i="11"/>
  <c r="F183" i="11"/>
  <c r="C96" i="11"/>
  <c r="D250" i="11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H70" i="4"/>
  <c r="H62" i="4"/>
  <c r="G70" i="11"/>
  <c r="H135" i="4"/>
  <c r="F116" i="4"/>
  <c r="H153" i="4"/>
  <c r="C153" i="11"/>
  <c r="E96" i="11"/>
  <c r="H118" i="4"/>
  <c r="H175" i="11"/>
  <c r="H184" i="4"/>
  <c r="B131" i="11"/>
  <c r="L190" i="4"/>
  <c r="H137" i="4"/>
  <c r="H163" i="4"/>
  <c r="O164" i="4"/>
  <c r="H63" i="4"/>
  <c r="C232" i="11"/>
  <c r="F249" i="11"/>
  <c r="H143" i="4"/>
  <c r="H54" i="4"/>
  <c r="AB9" i="4"/>
  <c r="B232" i="11"/>
  <c r="G249" i="11"/>
  <c r="H83" i="11"/>
  <c r="H164" i="4"/>
  <c r="H81" i="4"/>
  <c r="H191" i="4"/>
  <c r="B113" i="11"/>
  <c r="M59" i="4"/>
  <c r="O166" i="4"/>
  <c r="E232" i="11"/>
  <c r="G138" i="11"/>
  <c r="AB184" i="4"/>
  <c r="H108" i="11"/>
  <c r="F232" i="11"/>
  <c r="G108" i="11"/>
  <c r="AB156" i="4"/>
  <c r="M156" i="4"/>
  <c r="H140" i="11"/>
  <c r="F140" i="11"/>
  <c r="C140" i="11"/>
  <c r="E140" i="11"/>
  <c r="E138" i="11"/>
  <c r="D83" i="11"/>
  <c r="D153" i="11"/>
  <c r="E250" i="11"/>
  <c r="C110" i="11"/>
  <c r="H138" i="11"/>
  <c r="F250" i="11"/>
  <c r="L56" i="4"/>
  <c r="O61" i="4"/>
  <c r="Q26" i="4"/>
  <c r="J68" i="4"/>
  <c r="H108" i="4"/>
  <c r="O182" i="4"/>
  <c r="Q114" i="4"/>
  <c r="O29" i="4"/>
  <c r="AB109" i="4"/>
  <c r="AB192" i="4"/>
  <c r="B183" i="11"/>
  <c r="Q166" i="4"/>
  <c r="L36" i="4"/>
  <c r="B153" i="11"/>
  <c r="H122" i="4"/>
  <c r="F192" i="4"/>
  <c r="E183" i="11"/>
  <c r="H250" i="11"/>
  <c r="M27" i="4"/>
  <c r="H158" i="4"/>
  <c r="O49" i="4"/>
  <c r="M164" i="4"/>
  <c r="H79" i="4"/>
  <c r="O87" i="4"/>
  <c r="H31" i="4"/>
  <c r="O187" i="4"/>
  <c r="B239" i="11"/>
  <c r="H141" i="11"/>
  <c r="M47" i="4"/>
  <c r="J100" i="5"/>
  <c r="J119" i="5"/>
  <c r="J132" i="4"/>
  <c r="J33" i="5"/>
  <c r="J18" i="5"/>
  <c r="M51" i="4"/>
  <c r="B141" i="11"/>
  <c r="O91" i="4"/>
  <c r="O123" i="4"/>
  <c r="C141" i="11"/>
  <c r="J146" i="5"/>
  <c r="J71" i="5"/>
  <c r="B110" i="11"/>
  <c r="J66" i="5"/>
  <c r="J103" i="5"/>
  <c r="J8" i="5"/>
  <c r="J173" i="5"/>
  <c r="H64" i="4"/>
  <c r="E110" i="11"/>
  <c r="J97" i="5"/>
  <c r="J166" i="5"/>
  <c r="J32" i="5"/>
  <c r="F131" i="11"/>
  <c r="AB34" i="4"/>
  <c r="F108" i="11"/>
  <c r="M123" i="4"/>
  <c r="D96" i="11"/>
  <c r="F110" i="11"/>
  <c r="C201" i="11"/>
  <c r="J112" i="5"/>
  <c r="J55" i="5"/>
  <c r="J152" i="5"/>
  <c r="J49" i="5"/>
  <c r="J88" i="5"/>
  <c r="J176" i="5"/>
  <c r="H232" i="11"/>
  <c r="AB176" i="4"/>
  <c r="H131" i="11"/>
  <c r="M79" i="4"/>
  <c r="C108" i="11"/>
  <c r="F160" i="11"/>
  <c r="E113" i="11"/>
  <c r="H96" i="11"/>
  <c r="H201" i="11"/>
  <c r="J165" i="5"/>
  <c r="J77" i="5"/>
  <c r="J107" i="5"/>
  <c r="J186" i="5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AB155" i="4"/>
  <c r="AB37" i="4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G124" i="11"/>
  <c r="M7" i="4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H104" i="4"/>
  <c r="O132" i="4"/>
  <c r="O37" i="4"/>
  <c r="H157" i="4"/>
  <c r="O60" i="4"/>
  <c r="Q177" i="4"/>
  <c r="J46" i="4"/>
  <c r="AB55" i="4"/>
  <c r="Q105" i="4"/>
  <c r="M37" i="4"/>
  <c r="L177" i="4"/>
  <c r="M82" i="4"/>
  <c r="H59" i="4"/>
  <c r="C92" i="11"/>
  <c r="G131" i="11"/>
  <c r="M98" i="4"/>
  <c r="O99" i="4"/>
  <c r="AB104" i="4"/>
  <c r="H43" i="4"/>
  <c r="O154" i="4"/>
  <c r="J75" i="4"/>
  <c r="F123" i="11"/>
  <c r="J171" i="4"/>
  <c r="B123" i="11"/>
  <c r="D201" i="11"/>
  <c r="O157" i="4"/>
  <c r="F170" i="11"/>
  <c r="H49" i="4"/>
  <c r="AB110" i="4"/>
  <c r="J187" i="4"/>
  <c r="G250" i="11"/>
  <c r="D123" i="11"/>
  <c r="O180" i="4"/>
  <c r="M104" i="4"/>
  <c r="M157" i="4"/>
  <c r="M14" i="4"/>
  <c r="Q87" i="4"/>
  <c r="O3" i="4"/>
  <c r="H70" i="11"/>
  <c r="F56" i="4"/>
  <c r="H249" i="11"/>
  <c r="Q96" i="4"/>
  <c r="C70" i="11"/>
  <c r="L165" i="4"/>
  <c r="F70" i="11"/>
  <c r="B237" i="11"/>
  <c r="D237" i="11"/>
  <c r="L126" i="4"/>
  <c r="J99" i="4"/>
  <c r="AB85" i="4"/>
  <c r="H194" i="4"/>
  <c r="F54" i="11"/>
  <c r="G54" i="11"/>
  <c r="E54" i="11"/>
  <c r="B54" i="11"/>
  <c r="C129" i="11"/>
  <c r="C195" i="11"/>
  <c r="F141" i="4"/>
  <c r="H170" i="11"/>
  <c r="D249" i="11"/>
  <c r="G102" i="11"/>
  <c r="L184" i="4"/>
  <c r="H129" i="11"/>
  <c r="H195" i="11"/>
  <c r="M84" i="4"/>
  <c r="AB108" i="4"/>
  <c r="F37" i="4"/>
  <c r="AB169" i="4"/>
  <c r="AB63" i="4"/>
  <c r="M46" i="4"/>
  <c r="M81" i="4"/>
  <c r="C54" i="11"/>
  <c r="E129" i="11"/>
  <c r="F235" i="11"/>
  <c r="E249" i="11"/>
  <c r="C102" i="11"/>
  <c r="L119" i="4"/>
  <c r="B249" i="11"/>
  <c r="H99" i="4"/>
  <c r="M86" i="4"/>
  <c r="H20" i="10"/>
  <c r="L121" i="4"/>
  <c r="M108" i="4"/>
  <c r="E203" i="11"/>
  <c r="H59" i="11"/>
  <c r="E175" i="11"/>
  <c r="G213" i="11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AB52" i="4"/>
  <c r="H84" i="4"/>
  <c r="G203" i="11"/>
  <c r="H92" i="4"/>
  <c r="H56" i="4"/>
  <c r="H105" i="4"/>
  <c r="H46" i="4"/>
  <c r="AB46" i="4"/>
  <c r="H171" i="4"/>
  <c r="H47" i="4"/>
  <c r="M85" i="4"/>
  <c r="H55" i="4"/>
  <c r="H165" i="4"/>
  <c r="H136" i="4"/>
  <c r="H169" i="4"/>
  <c r="H162" i="4"/>
  <c r="H25" i="4"/>
  <c r="H178" i="4"/>
  <c r="H132" i="4"/>
  <c r="E209" i="11"/>
  <c r="E233" i="11"/>
  <c r="H198" i="4"/>
  <c r="F151" i="11"/>
  <c r="H159" i="4"/>
  <c r="H57" i="4"/>
  <c r="E228" i="11"/>
  <c r="H183" i="4"/>
  <c r="H173" i="4"/>
  <c r="H96" i="4"/>
  <c r="H129" i="4"/>
  <c r="H72" i="4"/>
  <c r="F200" i="11"/>
  <c r="H200" i="4"/>
  <c r="H130" i="4"/>
  <c r="M132" i="4"/>
  <c r="H41" i="4"/>
  <c r="Q164" i="4"/>
  <c r="H67" i="4"/>
  <c r="AB103" i="4"/>
  <c r="H16" i="4"/>
  <c r="H128" i="4"/>
  <c r="Q135" i="4"/>
  <c r="H133" i="4"/>
  <c r="H82" i="4"/>
  <c r="G209" i="11"/>
  <c r="AB117" i="4"/>
  <c r="D151" i="11"/>
  <c r="H40" i="4"/>
  <c r="H228" i="11"/>
  <c r="B222" i="11"/>
  <c r="O150" i="4"/>
  <c r="H37" i="4"/>
  <c r="Q63" i="4"/>
  <c r="H73" i="4"/>
  <c r="H58" i="4"/>
  <c r="H89" i="4"/>
  <c r="H167" i="4"/>
  <c r="H52" i="4"/>
  <c r="AB66" i="4"/>
  <c r="G175" i="11"/>
  <c r="C228" i="11"/>
  <c r="C151" i="11"/>
  <c r="B228" i="11"/>
  <c r="O103" i="4"/>
  <c r="B203" i="11"/>
  <c r="C209" i="11"/>
  <c r="E151" i="11"/>
  <c r="H200" i="11"/>
  <c r="Q160" i="4"/>
  <c r="Q125" i="4"/>
  <c r="H190" i="10"/>
  <c r="H146" i="10"/>
  <c r="H187" i="4"/>
  <c r="C192" i="11"/>
  <c r="H68" i="4"/>
  <c r="H124" i="4"/>
  <c r="H53" i="4"/>
  <c r="H174" i="4"/>
  <c r="F46" i="4"/>
  <c r="H48" i="4"/>
  <c r="M199" i="4"/>
  <c r="AB82" i="4"/>
  <c r="H83" i="4"/>
  <c r="H134" i="4"/>
  <c r="Q27" i="4"/>
  <c r="H28" i="4"/>
  <c r="AB86" i="4"/>
  <c r="H145" i="4"/>
  <c r="M155" i="4"/>
  <c r="O81" i="4"/>
  <c r="H125" i="4"/>
  <c r="AB134" i="4"/>
  <c r="D54" i="11"/>
  <c r="AB81" i="4"/>
  <c r="AB33" i="4"/>
  <c r="M72" i="4"/>
  <c r="M55" i="4"/>
  <c r="L186" i="4"/>
  <c r="O96" i="4"/>
  <c r="F157" i="4"/>
  <c r="H65" i="4"/>
  <c r="M179" i="4"/>
  <c r="M182" i="4"/>
  <c r="M172" i="4"/>
  <c r="Q176" i="4"/>
  <c r="L96" i="4"/>
  <c r="AB140" i="4"/>
  <c r="M161" i="4"/>
  <c r="M94" i="4"/>
  <c r="M194" i="4"/>
  <c r="H117" i="4"/>
  <c r="AB127" i="4"/>
  <c r="J45" i="4"/>
  <c r="AB160" i="4"/>
  <c r="O161" i="4"/>
  <c r="O85" i="4"/>
  <c r="AB157" i="4"/>
  <c r="E92" i="11"/>
  <c r="H93" i="4"/>
  <c r="O158" i="4"/>
  <c r="H9" i="4"/>
  <c r="F49" i="4"/>
  <c r="M144" i="4"/>
  <c r="AB57" i="4"/>
  <c r="O184" i="4"/>
  <c r="Q84" i="4"/>
  <c r="AB135" i="4"/>
  <c r="H107" i="4"/>
  <c r="J196" i="4"/>
  <c r="H3" i="4"/>
  <c r="O152" i="4"/>
  <c r="AB44" i="4"/>
  <c r="F84" i="4"/>
  <c r="F149" i="11"/>
  <c r="AB20" i="4"/>
  <c r="Q50" i="4"/>
  <c r="O196" i="4"/>
  <c r="M100" i="4"/>
  <c r="B128" i="11"/>
  <c r="D226" i="11"/>
  <c r="C233" i="11"/>
  <c r="L91" i="4"/>
  <c r="G76" i="11"/>
  <c r="J28" i="4"/>
  <c r="G149" i="11"/>
  <c r="J94" i="4"/>
  <c r="J152" i="4"/>
  <c r="Q2" i="4"/>
  <c r="O170" i="4"/>
  <c r="M20" i="4"/>
  <c r="C148" i="11"/>
  <c r="G226" i="11"/>
  <c r="H86" i="4"/>
  <c r="E148" i="11"/>
  <c r="F76" i="11"/>
  <c r="E128" i="11"/>
  <c r="H233" i="11"/>
  <c r="J199" i="4"/>
  <c r="C149" i="11"/>
  <c r="J115" i="4"/>
  <c r="O80" i="4"/>
  <c r="AB48" i="4"/>
  <c r="Q20" i="4"/>
  <c r="J100" i="4"/>
  <c r="Q32" i="4"/>
  <c r="J155" i="4"/>
  <c r="J151" i="4"/>
  <c r="J70" i="4"/>
  <c r="J18" i="4"/>
  <c r="B149" i="11"/>
  <c r="J60" i="4"/>
  <c r="AB14" i="4"/>
  <c r="M34" i="4"/>
  <c r="J139" i="4"/>
  <c r="J186" i="4"/>
  <c r="J8" i="4"/>
  <c r="AB19" i="4"/>
  <c r="H81" i="11"/>
  <c r="J142" i="4"/>
  <c r="M91" i="4"/>
  <c r="H86" i="11"/>
  <c r="J153" i="4"/>
  <c r="J174" i="4"/>
  <c r="J36" i="4"/>
  <c r="H76" i="11"/>
  <c r="C114" i="11"/>
  <c r="J158" i="4"/>
  <c r="AB88" i="4"/>
  <c r="D81" i="11"/>
  <c r="D114" i="11"/>
  <c r="J176" i="4"/>
  <c r="H115" i="4"/>
  <c r="H170" i="4"/>
  <c r="J84" i="4"/>
  <c r="E182" i="11"/>
  <c r="L179" i="4"/>
  <c r="O172" i="4"/>
  <c r="F12" i="4"/>
  <c r="Q189" i="4"/>
  <c r="AB91" i="4"/>
  <c r="H179" i="4"/>
  <c r="E81" i="11"/>
  <c r="J180" i="4"/>
  <c r="C76" i="11"/>
  <c r="H154" i="4"/>
  <c r="C128" i="11"/>
  <c r="J149" i="4"/>
  <c r="AB124" i="4"/>
  <c r="D76" i="11"/>
  <c r="J9" i="4"/>
  <c r="M31" i="4"/>
  <c r="J147" i="4"/>
  <c r="G182" i="11"/>
  <c r="J24" i="4"/>
  <c r="F195" i="4"/>
  <c r="M74" i="4"/>
  <c r="J93" i="4"/>
  <c r="J189" i="4"/>
  <c r="J3" i="4"/>
  <c r="M15" i="4"/>
  <c r="O84" i="4"/>
  <c r="O31" i="4"/>
  <c r="J170" i="4"/>
  <c r="D149" i="11"/>
  <c r="Q58" i="4"/>
  <c r="Q121" i="4"/>
  <c r="AB47" i="4"/>
  <c r="O39" i="4"/>
  <c r="AB50" i="4"/>
  <c r="AB172" i="4"/>
  <c r="AB199" i="4"/>
  <c r="L172" i="4"/>
  <c r="Q172" i="4"/>
  <c r="H34" i="4"/>
  <c r="G234" i="11"/>
  <c r="B234" i="11"/>
  <c r="D234" i="11"/>
  <c r="F234" i="11"/>
  <c r="G113" i="11"/>
  <c r="D113" i="11"/>
  <c r="E239" i="11"/>
  <c r="G239" i="11"/>
  <c r="H155" i="11"/>
  <c r="D155" i="11"/>
  <c r="G155" i="11"/>
  <c r="F155" i="11"/>
  <c r="B155" i="11"/>
  <c r="C155" i="11"/>
  <c r="O78" i="4"/>
  <c r="H78" i="4"/>
  <c r="F32" i="4"/>
  <c r="AB32" i="4"/>
  <c r="E83" i="11"/>
  <c r="C83" i="11"/>
  <c r="B83" i="11"/>
  <c r="M77" i="4"/>
  <c r="H77" i="4"/>
  <c r="O63" i="4"/>
  <c r="M63" i="4"/>
  <c r="F26" i="4"/>
  <c r="AB26" i="4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L85" i="4"/>
  <c r="Q85" i="4"/>
  <c r="B86" i="11"/>
  <c r="O100" i="4"/>
  <c r="M18" i="4"/>
  <c r="H18" i="4"/>
  <c r="AB42" i="4"/>
  <c r="F42" i="4"/>
  <c r="O194" i="4"/>
  <c r="Q194" i="4"/>
  <c r="AB101" i="4"/>
  <c r="J63" i="4"/>
  <c r="J109" i="4"/>
  <c r="J50" i="4"/>
  <c r="J66" i="4"/>
  <c r="J86" i="4"/>
  <c r="J32" i="4"/>
  <c r="O97" i="4"/>
  <c r="H97" i="4"/>
  <c r="D55" i="11"/>
  <c r="G55" i="11"/>
  <c r="H55" i="11"/>
  <c r="F55" i="11"/>
  <c r="C55" i="11"/>
  <c r="J82" i="4"/>
  <c r="J194" i="4"/>
  <c r="H222" i="11"/>
  <c r="G222" i="11"/>
  <c r="F222" i="11"/>
  <c r="M142" i="4"/>
  <c r="F142" i="4"/>
  <c r="H29" i="4"/>
  <c r="L114" i="4"/>
  <c r="L123" i="4"/>
  <c r="M107" i="4"/>
  <c r="F107" i="4"/>
  <c r="O93" i="4"/>
  <c r="G81" i="11"/>
  <c r="F81" i="11"/>
  <c r="C81" i="11"/>
  <c r="D182" i="11"/>
  <c r="H182" i="11"/>
  <c r="B182" i="11"/>
  <c r="O58" i="4"/>
  <c r="J133" i="4"/>
  <c r="Q44" i="4"/>
  <c r="J44" i="4"/>
  <c r="AB121" i="4"/>
  <c r="F114" i="4"/>
  <c r="M114" i="4"/>
  <c r="M38" i="4"/>
  <c r="F38" i="4"/>
  <c r="AB114" i="4"/>
  <c r="L173" i="4"/>
  <c r="O112" i="4"/>
  <c r="J47" i="4"/>
  <c r="Q168" i="4"/>
  <c r="J168" i="4"/>
  <c r="L66" i="4"/>
  <c r="Q66" i="4"/>
  <c r="J12" i="4"/>
  <c r="L12" i="4"/>
  <c r="J172" i="4"/>
  <c r="J96" i="4"/>
  <c r="AB126" i="4"/>
  <c r="L76" i="4"/>
  <c r="J169" i="4"/>
  <c r="O75" i="4"/>
  <c r="AB97" i="4"/>
  <c r="M154" i="4"/>
  <c r="J29" i="4"/>
  <c r="L42" i="4"/>
  <c r="Q15" i="4"/>
  <c r="O36" i="4"/>
  <c r="J11" i="4"/>
  <c r="L13" i="4"/>
  <c r="J39" i="4"/>
  <c r="M43" i="4"/>
  <c r="Q92" i="4"/>
  <c r="J103" i="4"/>
  <c r="AB8" i="4"/>
  <c r="J193" i="4"/>
  <c r="J104" i="4"/>
  <c r="J5" i="4"/>
  <c r="L11" i="4"/>
  <c r="J184" i="4"/>
  <c r="J61" i="4"/>
  <c r="AB51" i="4"/>
  <c r="J127" i="4"/>
  <c r="L122" i="4"/>
  <c r="AB144" i="4"/>
  <c r="Q110" i="4"/>
  <c r="Q158" i="4"/>
  <c r="L46" i="4"/>
  <c r="AB12" i="4"/>
  <c r="J188" i="5"/>
  <c r="J182" i="5"/>
  <c r="J34" i="5"/>
  <c r="M158" i="4"/>
  <c r="J95" i="4"/>
  <c r="O131" i="4"/>
  <c r="J4" i="4"/>
  <c r="M174" i="4"/>
  <c r="Q71" i="4"/>
  <c r="O126" i="4"/>
  <c r="J76" i="4"/>
  <c r="Q60" i="4"/>
  <c r="F180" i="4"/>
  <c r="M180" i="4"/>
  <c r="M9" i="4"/>
  <c r="AB79" i="4"/>
  <c r="L193" i="4"/>
  <c r="L113" i="4"/>
  <c r="AB141" i="4"/>
  <c r="M115" i="4"/>
  <c r="O102" i="4"/>
  <c r="O90" i="4"/>
  <c r="L178" i="4"/>
  <c r="L47" i="4"/>
  <c r="M21" i="4"/>
  <c r="AB68" i="4"/>
  <c r="AB123" i="4"/>
  <c r="J141" i="4"/>
  <c r="H149" i="11"/>
  <c r="M92" i="4"/>
  <c r="AB87" i="4"/>
  <c r="J106" i="4"/>
  <c r="AB195" i="4"/>
  <c r="J6" i="4"/>
  <c r="J182" i="4"/>
  <c r="O9" i="4"/>
  <c r="J20" i="4"/>
  <c r="Q86" i="4"/>
  <c r="F57" i="4"/>
  <c r="M57" i="4"/>
  <c r="L67" i="4"/>
  <c r="AB178" i="4"/>
  <c r="J114" i="4"/>
  <c r="O116" i="4"/>
  <c r="AB142" i="4"/>
  <c r="L31" i="4"/>
  <c r="AB84" i="4"/>
  <c r="Q67" i="4"/>
  <c r="M163" i="4"/>
  <c r="M106" i="4"/>
  <c r="H94" i="4"/>
  <c r="J52" i="4"/>
  <c r="H36" i="4"/>
  <c r="AB175" i="4"/>
  <c r="J124" i="4"/>
  <c r="M28" i="4"/>
  <c r="L136" i="4"/>
  <c r="L23" i="4"/>
  <c r="M130" i="4"/>
  <c r="M89" i="4"/>
  <c r="O168" i="4"/>
  <c r="AB118" i="4"/>
  <c r="J160" i="4"/>
  <c r="AB181" i="4"/>
  <c r="M127" i="4"/>
  <c r="O82" i="4"/>
  <c r="Q109" i="4"/>
  <c r="L109" i="4"/>
  <c r="H91" i="11"/>
  <c r="G91" i="11"/>
  <c r="F91" i="11"/>
  <c r="E91" i="11"/>
  <c r="B94" i="11"/>
  <c r="E94" i="11"/>
  <c r="M133" i="4"/>
  <c r="AB4" i="4"/>
  <c r="G94" i="11"/>
  <c r="AB71" i="4"/>
  <c r="H33" i="4"/>
  <c r="O33" i="4"/>
  <c r="C132" i="11"/>
  <c r="H132" i="11"/>
  <c r="L82" i="4"/>
  <c r="Q82" i="4"/>
  <c r="F160" i="4"/>
  <c r="M160" i="4"/>
  <c r="F60" i="4"/>
  <c r="AB60" i="4"/>
  <c r="M60" i="4"/>
  <c r="O133" i="4"/>
  <c r="Q69" i="4"/>
  <c r="Q147" i="4"/>
  <c r="AB75" i="4"/>
  <c r="H87" i="4"/>
  <c r="AB188" i="4"/>
  <c r="H102" i="4"/>
  <c r="H94" i="11"/>
  <c r="L80" i="4"/>
  <c r="E86" i="11"/>
  <c r="F86" i="11"/>
  <c r="C86" i="11"/>
  <c r="AB72" i="4"/>
  <c r="J27" i="4"/>
  <c r="AB25" i="4"/>
  <c r="M25" i="4"/>
  <c r="M103" i="4"/>
  <c r="H139" i="11"/>
  <c r="F139" i="11"/>
  <c r="L30" i="4"/>
  <c r="Q30" i="4"/>
  <c r="G114" i="11"/>
  <c r="C91" i="11"/>
  <c r="F114" i="11"/>
  <c r="AB158" i="4"/>
  <c r="M96" i="4"/>
  <c r="F31" i="4"/>
  <c r="H120" i="4"/>
  <c r="D94" i="11"/>
  <c r="D139" i="11"/>
  <c r="M23" i="4"/>
  <c r="H23" i="4"/>
  <c r="D91" i="11"/>
  <c r="H199" i="4"/>
  <c r="H181" i="4"/>
  <c r="Q95" i="4"/>
  <c r="O95" i="4"/>
  <c r="AB73" i="4"/>
  <c r="J67" i="4"/>
  <c r="J58" i="4"/>
  <c r="E200" i="11"/>
  <c r="Q12" i="4"/>
  <c r="L138" i="4"/>
  <c r="C94" i="11"/>
  <c r="B139" i="11"/>
  <c r="AB165" i="4"/>
  <c r="Q46" i="4"/>
  <c r="M139" i="4"/>
  <c r="L130" i="4"/>
  <c r="AB24" i="4"/>
  <c r="M175" i="4"/>
  <c r="L89" i="4"/>
  <c r="O76" i="4"/>
  <c r="G148" i="11"/>
  <c r="H148" i="11"/>
  <c r="D148" i="11"/>
  <c r="F148" i="11"/>
  <c r="J43" i="4"/>
  <c r="Q43" i="4"/>
  <c r="M117" i="4"/>
  <c r="F117" i="4"/>
  <c r="O189" i="4"/>
  <c r="M189" i="4"/>
  <c r="H226" i="11"/>
  <c r="F226" i="11"/>
  <c r="B226" i="11"/>
  <c r="G128" i="11"/>
  <c r="F128" i="11"/>
  <c r="D128" i="11"/>
  <c r="J62" i="4"/>
  <c r="Q62" i="4"/>
  <c r="AB182" i="4"/>
  <c r="E132" i="11"/>
  <c r="H176" i="4"/>
  <c r="L196" i="4"/>
  <c r="M150" i="4"/>
  <c r="H140" i="4"/>
  <c r="AB53" i="4"/>
  <c r="Q18" i="4"/>
  <c r="H112" i="4"/>
  <c r="B200" i="11"/>
  <c r="O148" i="4"/>
  <c r="H148" i="4"/>
  <c r="L188" i="4"/>
  <c r="AB174" i="4"/>
  <c r="M29" i="4"/>
  <c r="F29" i="4"/>
  <c r="AB74" i="4"/>
  <c r="B175" i="11"/>
  <c r="F175" i="11"/>
  <c r="M33" i="4"/>
  <c r="C139" i="11"/>
  <c r="G170" i="11"/>
  <c r="E170" i="11"/>
  <c r="AB40" i="4"/>
  <c r="H103" i="4"/>
  <c r="M75" i="4"/>
  <c r="D203" i="11"/>
  <c r="C203" i="11"/>
  <c r="Q200" i="4"/>
  <c r="J200" i="4"/>
  <c r="AB146" i="4"/>
  <c r="S7" i="6"/>
  <c r="Q93" i="4"/>
  <c r="L93" i="4"/>
  <c r="H75" i="4"/>
  <c r="AB112" i="4"/>
  <c r="Q73" i="4"/>
  <c r="G200" i="11"/>
  <c r="O4" i="4"/>
  <c r="O109" i="4"/>
  <c r="H109" i="4"/>
  <c r="M105" i="4"/>
  <c r="F105" i="4"/>
  <c r="D170" i="11"/>
  <c r="O186" i="4"/>
  <c r="L176" i="4"/>
  <c r="B59" i="11"/>
  <c r="D59" i="11"/>
  <c r="F59" i="11"/>
  <c r="C59" i="11"/>
  <c r="F97" i="4"/>
  <c r="M97" i="4"/>
  <c r="L100" i="4"/>
  <c r="Q100" i="4"/>
  <c r="O101" i="4"/>
  <c r="H101" i="4"/>
  <c r="Q145" i="4"/>
  <c r="J145" i="4"/>
  <c r="O19" i="4"/>
  <c r="H19" i="4"/>
  <c r="AB115" i="4"/>
  <c r="B91" i="11"/>
  <c r="Q124" i="4"/>
  <c r="L124" i="4"/>
  <c r="F94" i="11"/>
  <c r="H114" i="11"/>
  <c r="B114" i="11"/>
  <c r="M167" i="4"/>
  <c r="F167" i="4"/>
  <c r="Q152" i="4"/>
  <c r="L152" i="4"/>
  <c r="Q173" i="4"/>
  <c r="Q138" i="4"/>
  <c r="J138" i="4"/>
  <c r="L61" i="4"/>
  <c r="G139" i="11"/>
  <c r="Q184" i="4"/>
  <c r="M122" i="4"/>
  <c r="AB122" i="4"/>
  <c r="F2" i="4"/>
  <c r="M177" i="4"/>
  <c r="AB177" i="4"/>
  <c r="L78" i="4"/>
  <c r="Q78" i="4"/>
  <c r="D200" i="11"/>
  <c r="O92" i="4"/>
  <c r="F174" i="4"/>
  <c r="E139" i="11"/>
  <c r="L142" i="4"/>
  <c r="L64" i="4"/>
  <c r="J135" i="4"/>
  <c r="M8" i="4"/>
  <c r="G132" i="11"/>
  <c r="E226" i="11"/>
  <c r="B132" i="11"/>
  <c r="H193" i="4"/>
  <c r="F43" i="4"/>
  <c r="AB83" i="4"/>
  <c r="J92" i="4"/>
  <c r="O56" i="4"/>
  <c r="L35" i="4"/>
  <c r="AB10" i="4"/>
  <c r="F94" i="4"/>
  <c r="L197" i="4"/>
  <c r="AB139" i="4"/>
  <c r="C170" i="11"/>
  <c r="AB17" i="4"/>
  <c r="L21" i="4"/>
  <c r="G140" i="11"/>
  <c r="D140" i="11"/>
  <c r="M171" i="4"/>
  <c r="F171" i="4"/>
  <c r="O127" i="4"/>
  <c r="H127" i="4"/>
  <c r="F99" i="4"/>
  <c r="M99" i="4"/>
  <c r="J110" i="4"/>
  <c r="J37" i="4"/>
  <c r="J33" i="4"/>
  <c r="J154" i="4"/>
  <c r="J157" i="4"/>
  <c r="J190" i="4"/>
  <c r="J49" i="4"/>
  <c r="J19" i="4"/>
  <c r="J166" i="4"/>
  <c r="J81" i="4"/>
  <c r="Q14" i="4"/>
  <c r="J14" i="4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F135" i="4"/>
  <c r="M135" i="4"/>
  <c r="L92" i="4"/>
  <c r="O138" i="4"/>
  <c r="AB35" i="4"/>
  <c r="Q10" i="4"/>
  <c r="AB29" i="4"/>
  <c r="AB94" i="4"/>
  <c r="Q80" i="4"/>
  <c r="M3" i="4"/>
  <c r="L41" i="4"/>
  <c r="O11" i="4"/>
  <c r="J78" i="4"/>
  <c r="M48" i="4"/>
  <c r="H102" i="11"/>
  <c r="F102" i="11"/>
  <c r="E102" i="11"/>
  <c r="J116" i="4"/>
  <c r="Q116" i="4"/>
  <c r="O27" i="4"/>
  <c r="O124" i="4"/>
  <c r="J181" i="4"/>
  <c r="Q140" i="4"/>
  <c r="J140" i="4"/>
  <c r="L195" i="4"/>
  <c r="O195" i="4"/>
  <c r="L71" i="4"/>
  <c r="L6" i="4"/>
  <c r="L125" i="4"/>
  <c r="L146" i="4"/>
  <c r="L194" i="4"/>
  <c r="L139" i="4"/>
  <c r="AB130" i="4"/>
  <c r="G110" i="11"/>
  <c r="D110" i="11"/>
  <c r="O43" i="4"/>
  <c r="M176" i="4"/>
  <c r="AB171" i="4"/>
  <c r="Q141" i="4"/>
  <c r="M64" i="4"/>
  <c r="Q8" i="4"/>
  <c r="J26" i="4"/>
  <c r="AB99" i="4"/>
  <c r="J164" i="4"/>
  <c r="AB149" i="4"/>
  <c r="D101" i="11"/>
  <c r="M65" i="4"/>
  <c r="AB183" i="4"/>
  <c r="Q52" i="4"/>
  <c r="AB49" i="4"/>
  <c r="AB58" i="4"/>
  <c r="F111" i="4"/>
  <c r="AB102" i="4"/>
  <c r="J21" i="4"/>
  <c r="M186" i="4"/>
  <c r="O130" i="4"/>
  <c r="J30" i="4"/>
  <c r="M13" i="4"/>
  <c r="L74" i="4"/>
  <c r="D239" i="11"/>
  <c r="F239" i="11"/>
  <c r="O169" i="4"/>
  <c r="F51" i="4"/>
  <c r="H209" i="11"/>
  <c r="F209" i="11"/>
  <c r="B209" i="11"/>
  <c r="J2" i="4"/>
  <c r="M128" i="4"/>
  <c r="O86" i="4"/>
  <c r="O135" i="4"/>
  <c r="AB38" i="4"/>
  <c r="F191" i="4"/>
  <c r="M191" i="4"/>
  <c r="J198" i="4"/>
  <c r="O160" i="4"/>
  <c r="L108" i="4"/>
  <c r="B101" i="11"/>
  <c r="H100" i="4"/>
  <c r="M196" i="4"/>
  <c r="M140" i="4"/>
  <c r="O185" i="4"/>
  <c r="L52" i="4"/>
  <c r="M67" i="4"/>
  <c r="J87" i="4"/>
  <c r="O106" i="4"/>
  <c r="AB21" i="4"/>
  <c r="AB30" i="4"/>
  <c r="N7" i="6"/>
  <c r="L17" i="4"/>
  <c r="J126" i="4"/>
  <c r="L161" i="4"/>
  <c r="L39" i="4"/>
  <c r="B230" i="11"/>
  <c r="F230" i="11"/>
  <c r="G235" i="11"/>
  <c r="B235" i="11"/>
  <c r="H235" i="11"/>
  <c r="L154" i="4"/>
  <c r="Q154" i="4"/>
  <c r="C234" i="11"/>
  <c r="E234" i="11"/>
  <c r="AB133" i="4"/>
  <c r="M52" i="4"/>
  <c r="O52" i="4"/>
  <c r="AB64" i="4"/>
  <c r="M169" i="4"/>
  <c r="O62" i="4"/>
  <c r="J38" i="4"/>
  <c r="Q38" i="4"/>
  <c r="Q55" i="4"/>
  <c r="J55" i="4"/>
  <c r="O122" i="4"/>
  <c r="J122" i="4"/>
  <c r="Q122" i="4"/>
  <c r="Q72" i="4"/>
  <c r="J72" i="4"/>
  <c r="M41" i="4"/>
  <c r="F41" i="4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L153" i="4"/>
  <c r="Q153" i="4"/>
  <c r="J51" i="4"/>
  <c r="Q51" i="4"/>
  <c r="O51" i="4"/>
  <c r="J22" i="4"/>
  <c r="Q22" i="4"/>
  <c r="O22" i="4"/>
  <c r="M166" i="4"/>
  <c r="F166" i="4"/>
  <c r="AB166" i="4"/>
  <c r="Q165" i="4"/>
  <c r="J165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F52" i="4"/>
  <c r="F151" i="4"/>
  <c r="F108" i="4"/>
  <c r="F169" i="4"/>
  <c r="F22" i="4"/>
  <c r="F40" i="4"/>
  <c r="F66" i="4"/>
  <c r="F14" i="4"/>
  <c r="F143" i="4"/>
  <c r="F149" i="4"/>
  <c r="F88" i="4"/>
  <c r="F154" i="4"/>
  <c r="F76" i="4"/>
  <c r="B142" i="11"/>
  <c r="C142" i="11"/>
  <c r="H142" i="11"/>
  <c r="G142" i="11"/>
  <c r="F142" i="11"/>
  <c r="D142" i="11"/>
  <c r="E142" i="11"/>
  <c r="M185" i="4"/>
  <c r="F185" i="4"/>
  <c r="O12" i="4"/>
  <c r="M12" i="4"/>
  <c r="H12" i="4"/>
  <c r="Q41" i="4"/>
  <c r="J41" i="4"/>
  <c r="O88" i="4"/>
  <c r="M88" i="4"/>
  <c r="H88" i="4"/>
  <c r="M168" i="4"/>
  <c r="F168" i="4"/>
  <c r="AB168" i="4"/>
  <c r="D111" i="11"/>
  <c r="H111" i="11"/>
  <c r="F111" i="11"/>
  <c r="B111" i="11"/>
  <c r="C111" i="11"/>
  <c r="G111" i="11"/>
  <c r="E111" i="11"/>
  <c r="M61" i="4"/>
  <c r="F61" i="4"/>
  <c r="Q117" i="4"/>
  <c r="O117" i="4"/>
  <c r="J117" i="4"/>
  <c r="O26" i="4"/>
  <c r="M26" i="4"/>
  <c r="M2" i="4"/>
  <c r="O2" i="4"/>
  <c r="H2" i="4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J178" i="4"/>
  <c r="O107" i="4"/>
  <c r="J107" i="4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L104" i="4"/>
  <c r="Q104" i="4"/>
  <c r="Q134" i="4"/>
  <c r="J134" i="4"/>
  <c r="L180" i="4"/>
  <c r="Q180" i="4"/>
  <c r="J143" i="4"/>
  <c r="Q143" i="4"/>
  <c r="Q89" i="4"/>
  <c r="J89" i="4"/>
  <c r="H171" i="10"/>
  <c r="H149" i="10"/>
  <c r="H195" i="10"/>
  <c r="H166" i="10"/>
  <c r="H40" i="10"/>
  <c r="H167" i="10"/>
  <c r="H175" i="10"/>
  <c r="H120" i="10"/>
  <c r="H127" i="10"/>
  <c r="H88" i="10"/>
  <c r="H78" i="10"/>
  <c r="H74" i="10"/>
  <c r="H38" i="10"/>
  <c r="H184" i="10"/>
  <c r="H126" i="10"/>
  <c r="H107" i="10"/>
  <c r="H32" i="10"/>
  <c r="H134" i="10"/>
  <c r="H106" i="10"/>
  <c r="H19" i="10"/>
  <c r="H123" i="10"/>
  <c r="H86" i="10"/>
  <c r="H8" i="10"/>
  <c r="H197" i="10"/>
  <c r="H189" i="10"/>
  <c r="H169" i="10"/>
  <c r="H148" i="10"/>
  <c r="H131" i="10"/>
  <c r="H180" i="10"/>
  <c r="H172" i="10"/>
  <c r="H113" i="10"/>
  <c r="H60" i="10"/>
  <c r="H25" i="10"/>
  <c r="H17" i="10"/>
  <c r="H5" i="10"/>
  <c r="H155" i="10"/>
  <c r="H183" i="10"/>
  <c r="H179" i="10"/>
  <c r="H58" i="10"/>
  <c r="H150" i="10"/>
  <c r="H68" i="10"/>
  <c r="H177" i="10"/>
  <c r="H82" i="10"/>
  <c r="H168" i="10"/>
  <c r="H117" i="10"/>
  <c r="H48" i="10"/>
  <c r="H181" i="10"/>
  <c r="H164" i="10"/>
  <c r="H72" i="10"/>
  <c r="H61" i="10"/>
  <c r="H96" i="10"/>
  <c r="H187" i="10"/>
  <c r="H161" i="10"/>
  <c r="H118" i="10"/>
  <c r="H136" i="10"/>
  <c r="H198" i="10"/>
  <c r="H188" i="10"/>
  <c r="H104" i="10"/>
  <c r="H158" i="10"/>
  <c r="H12" i="10"/>
  <c r="H93" i="10"/>
  <c r="H85" i="10"/>
  <c r="H77" i="10"/>
  <c r="H108" i="10"/>
  <c r="H2" i="10"/>
  <c r="H44" i="10"/>
  <c r="H26" i="10"/>
  <c r="H144" i="10"/>
  <c r="H54" i="10"/>
  <c r="H137" i="10"/>
  <c r="H92" i="10"/>
  <c r="H35" i="10"/>
  <c r="H52" i="10"/>
  <c r="H147" i="10"/>
  <c r="H163" i="10"/>
  <c r="H71" i="10"/>
  <c r="H87" i="10"/>
  <c r="H89" i="10"/>
  <c r="H21" i="10"/>
  <c r="H84" i="10"/>
  <c r="H192" i="10"/>
  <c r="H81" i="10"/>
  <c r="H39" i="10"/>
  <c r="H7" i="10"/>
  <c r="H98" i="10"/>
  <c r="H24" i="10"/>
  <c r="H76" i="10"/>
  <c r="H194" i="10"/>
  <c r="H90" i="10"/>
  <c r="H3" i="10"/>
  <c r="H16" i="10"/>
  <c r="H160" i="10"/>
  <c r="H75" i="10"/>
  <c r="H49" i="10"/>
  <c r="H103" i="10"/>
  <c r="H199" i="10"/>
  <c r="H152" i="10"/>
  <c r="H124" i="10"/>
  <c r="H28" i="10"/>
  <c r="H14" i="10"/>
  <c r="H133" i="10"/>
  <c r="H157" i="10"/>
  <c r="H80" i="10"/>
  <c r="H143" i="10"/>
  <c r="H111" i="10"/>
  <c r="H62" i="10"/>
  <c r="H65" i="10"/>
  <c r="H57" i="10"/>
  <c r="H37" i="10"/>
  <c r="H13" i="10"/>
  <c r="H10" i="10"/>
  <c r="H69" i="10"/>
  <c r="H154" i="10"/>
  <c r="H53" i="10"/>
  <c r="H43" i="10"/>
  <c r="H173" i="10"/>
  <c r="H47" i="10"/>
  <c r="H125" i="10"/>
  <c r="H116" i="10"/>
  <c r="H46" i="10"/>
  <c r="H56" i="10"/>
  <c r="H115" i="10"/>
  <c r="H140" i="10"/>
  <c r="H151" i="10"/>
  <c r="H156" i="10"/>
  <c r="H162" i="10"/>
  <c r="H193" i="10"/>
  <c r="H4" i="10"/>
  <c r="H91" i="10"/>
  <c r="H51" i="10"/>
  <c r="H27" i="10"/>
  <c r="H100" i="10"/>
  <c r="H145" i="10"/>
  <c r="H128" i="10"/>
  <c r="H178" i="10"/>
  <c r="H121" i="10"/>
  <c r="H29" i="10"/>
  <c r="H105" i="10"/>
  <c r="H36" i="10"/>
  <c r="H102" i="10"/>
  <c r="H64" i="10"/>
  <c r="H42" i="10"/>
  <c r="H186" i="10"/>
  <c r="H153" i="10"/>
  <c r="H174" i="10"/>
  <c r="H6" i="10"/>
  <c r="H142" i="10"/>
  <c r="H83" i="10"/>
  <c r="H109" i="10"/>
  <c r="H200" i="10"/>
  <c r="H94" i="10"/>
  <c r="H99" i="10"/>
  <c r="H129" i="10"/>
  <c r="H165" i="10"/>
  <c r="H33" i="10"/>
  <c r="H176" i="10"/>
  <c r="H132" i="10"/>
  <c r="H114" i="10"/>
  <c r="H30" i="10"/>
  <c r="H110" i="10"/>
  <c r="H18" i="10"/>
  <c r="H170" i="10"/>
  <c r="H50" i="10"/>
  <c r="H139" i="10"/>
  <c r="H191" i="10"/>
  <c r="H11" i="10"/>
  <c r="H95" i="10"/>
  <c r="H67" i="10"/>
  <c r="H79" i="10"/>
  <c r="H159" i="10"/>
  <c r="H196" i="10"/>
  <c r="H41" i="10"/>
  <c r="H15" i="10"/>
  <c r="H9" i="10"/>
  <c r="H23" i="10"/>
  <c r="H70" i="10"/>
  <c r="H182" i="10"/>
  <c r="H22" i="10"/>
  <c r="H66" i="10"/>
  <c r="H59" i="10"/>
  <c r="H34" i="10"/>
  <c r="H73" i="10"/>
  <c r="H130" i="10"/>
  <c r="H63" i="10"/>
  <c r="H176" i="11"/>
  <c r="B176" i="11"/>
  <c r="F176" i="11"/>
  <c r="C176" i="11"/>
  <c r="D176" i="11"/>
  <c r="G176" i="11"/>
  <c r="E176" i="11"/>
  <c r="L127" i="4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J118" i="4"/>
  <c r="Q118" i="4"/>
  <c r="J113" i="4"/>
  <c r="Q113" i="4"/>
  <c r="F35" i="4"/>
  <c r="Q197" i="4"/>
  <c r="J197" i="4"/>
  <c r="M125" i="4"/>
  <c r="F125" i="4"/>
  <c r="D135" i="11"/>
  <c r="C135" i="11"/>
  <c r="G135" i="11"/>
  <c r="B135" i="11"/>
  <c r="F135" i="11"/>
  <c r="H135" i="11"/>
  <c r="E135" i="11"/>
  <c r="Q136" i="4"/>
  <c r="J136" i="4"/>
  <c r="O5" i="4"/>
  <c r="H5" i="4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H151" i="4"/>
  <c r="M151" i="4"/>
  <c r="Q137" i="4"/>
  <c r="J137" i="4"/>
  <c r="Q74" i="4"/>
  <c r="J74" i="4"/>
  <c r="M11" i="4"/>
  <c r="F11" i="4"/>
  <c r="D159" i="11"/>
  <c r="E159" i="11"/>
  <c r="C159" i="11"/>
  <c r="F159" i="11"/>
  <c r="G159" i="11"/>
  <c r="H159" i="11"/>
  <c r="B159" i="11"/>
  <c r="F162" i="4"/>
  <c r="M162" i="4"/>
  <c r="AB162" i="4"/>
  <c r="Q49" i="4"/>
  <c r="L49" i="4"/>
  <c r="M16" i="4"/>
  <c r="F16" i="4"/>
  <c r="O10" i="4"/>
  <c r="H10" i="4"/>
  <c r="Q45" i="4"/>
  <c r="L45" i="4"/>
  <c r="H119" i="10"/>
  <c r="M200" i="4"/>
  <c r="F200" i="4"/>
  <c r="O111" i="4"/>
  <c r="H111" i="4"/>
  <c r="H143" i="11"/>
  <c r="F143" i="11"/>
  <c r="G143" i="11"/>
  <c r="E143" i="11"/>
  <c r="D143" i="11"/>
  <c r="C143" i="11"/>
  <c r="B143" i="11"/>
  <c r="Q29" i="4"/>
  <c r="L29" i="4"/>
  <c r="O71" i="4"/>
  <c r="H71" i="4"/>
  <c r="L3" i="4"/>
  <c r="Q3" i="4"/>
  <c r="F55" i="4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J129" i="4"/>
  <c r="Q129" i="4"/>
  <c r="J73" i="4"/>
  <c r="AB163" i="4"/>
  <c r="O35" i="4"/>
  <c r="H35" i="4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M39" i="4"/>
  <c r="F59" i="4"/>
  <c r="B22" i="11"/>
  <c r="E35" i="11"/>
  <c r="F103" i="4"/>
  <c r="Q120" i="4"/>
  <c r="J120" i="4"/>
  <c r="M111" i="4"/>
  <c r="Q102" i="4"/>
  <c r="J102" i="4"/>
  <c r="O6" i="4"/>
  <c r="H6" i="4"/>
  <c r="AB41" i="4"/>
  <c r="F27" i="4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H38" i="4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F184" i="4"/>
  <c r="F62" i="11"/>
  <c r="H62" i="11"/>
  <c r="E62" i="11"/>
  <c r="G62" i="11"/>
  <c r="B62" i="11"/>
  <c r="D62" i="11"/>
  <c r="C62" i="11"/>
  <c r="O119" i="4"/>
  <c r="M119" i="4"/>
  <c r="J53" i="4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F186" i="4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J59" i="4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J7" i="4"/>
  <c r="Q7" i="4"/>
  <c r="L120" i="4"/>
  <c r="L148" i="4"/>
  <c r="L102" i="4"/>
  <c r="O47" i="4"/>
  <c r="Q47" i="4"/>
  <c r="L141" i="4"/>
  <c r="O165" i="4"/>
  <c r="C15" i="11"/>
  <c r="D41" i="11" s="1"/>
  <c r="D144" i="11"/>
  <c r="C144" i="11"/>
  <c r="H144" i="11"/>
  <c r="G144" i="11"/>
  <c r="B144" i="11"/>
  <c r="F144" i="11"/>
  <c r="E144" i="11"/>
  <c r="AB98" i="4"/>
  <c r="M5" i="4"/>
  <c r="AB161" i="4"/>
  <c r="F89" i="4"/>
  <c r="AB11" i="4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F159" i="4"/>
  <c r="J183" i="4"/>
  <c r="Q183" i="4"/>
  <c r="O143" i="4"/>
  <c r="M143" i="4"/>
  <c r="L103" i="4"/>
  <c r="Q103" i="4"/>
  <c r="L118" i="4"/>
  <c r="F196" i="4"/>
  <c r="F140" i="4"/>
  <c r="H119" i="4"/>
  <c r="F78" i="4"/>
  <c r="AB78" i="4"/>
  <c r="M78" i="4"/>
  <c r="F28" i="4"/>
  <c r="L9" i="4"/>
  <c r="Q9" i="4"/>
  <c r="B105" i="11"/>
  <c r="F105" i="11"/>
  <c r="H105" i="11"/>
  <c r="G105" i="11"/>
  <c r="E105" i="11"/>
  <c r="D105" i="11"/>
  <c r="C105" i="11"/>
  <c r="M170" i="4"/>
  <c r="F120" i="4"/>
  <c r="L19" i="4"/>
  <c r="Q19" i="4"/>
  <c r="L200" i="4"/>
  <c r="F133" i="4"/>
  <c r="L32" i="4"/>
  <c r="Q188" i="4"/>
  <c r="J188" i="4"/>
  <c r="O178" i="4"/>
  <c r="M102" i="4"/>
  <c r="F50" i="4"/>
  <c r="L174" i="4"/>
  <c r="J71" i="4"/>
  <c r="Q146" i="4"/>
  <c r="D217" i="11"/>
  <c r="C217" i="11"/>
  <c r="G217" i="11"/>
  <c r="B217" i="11"/>
  <c r="E217" i="11"/>
  <c r="F217" i="11"/>
  <c r="H217" i="11"/>
  <c r="F131" i="4"/>
  <c r="J191" i="4"/>
  <c r="Q191" i="4"/>
  <c r="F150" i="4"/>
  <c r="L54" i="4"/>
  <c r="L62" i="4"/>
  <c r="L73" i="4"/>
  <c r="Q163" i="4"/>
  <c r="J163" i="4"/>
  <c r="AB200" i="4"/>
  <c r="L115" i="4"/>
  <c r="F148" i="4"/>
  <c r="O188" i="4"/>
  <c r="L10" i="4"/>
  <c r="L55" i="4"/>
  <c r="Q35" i="4"/>
  <c r="O197" i="4"/>
  <c r="J80" i="4"/>
  <c r="H80" i="4"/>
  <c r="L5" i="4"/>
  <c r="O121" i="4"/>
  <c r="L15" i="4"/>
  <c r="Q17" i="4"/>
  <c r="H126" i="4"/>
  <c r="H107" i="11"/>
  <c r="F107" i="11"/>
  <c r="B107" i="11"/>
  <c r="G107" i="11"/>
  <c r="E107" i="11"/>
  <c r="D107" i="11"/>
  <c r="C107" i="11"/>
  <c r="L157" i="4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J123" i="4"/>
  <c r="Q123" i="4"/>
  <c r="Q25" i="4"/>
  <c r="J25" i="4"/>
  <c r="F53" i="4"/>
  <c r="M53" i="4"/>
  <c r="J185" i="4"/>
  <c r="L137" i="4"/>
  <c r="L170" i="4"/>
  <c r="M83" i="4"/>
  <c r="F83" i="4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L8" i="4"/>
  <c r="L192" i="4"/>
  <c r="L116" i="4"/>
  <c r="F12" i="11"/>
  <c r="E12" i="11"/>
  <c r="F33" i="4"/>
  <c r="Q171" i="4"/>
  <c r="O171" i="4"/>
  <c r="F112" i="4"/>
  <c r="J112" i="4"/>
  <c r="O72" i="4"/>
  <c r="F58" i="4"/>
  <c r="M58" i="4"/>
  <c r="L4" i="4"/>
  <c r="M178" i="4"/>
  <c r="M138" i="4"/>
  <c r="L20" i="4"/>
  <c r="R7" i="6"/>
  <c r="F104" i="11"/>
  <c r="C104" i="11"/>
  <c r="H104" i="11"/>
  <c r="G104" i="11"/>
  <c r="D104" i="11"/>
  <c r="B104" i="11"/>
  <c r="E104" i="11"/>
  <c r="Q139" i="4"/>
  <c r="E189" i="11"/>
  <c r="D189" i="11"/>
  <c r="B189" i="11"/>
  <c r="G189" i="11"/>
  <c r="F189" i="11"/>
  <c r="C189" i="11"/>
  <c r="H189" i="11"/>
  <c r="O15" i="4"/>
  <c r="F20" i="4"/>
  <c r="L84" i="4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H172" i="11"/>
  <c r="G172" i="11"/>
  <c r="D172" i="11"/>
  <c r="E172" i="11"/>
  <c r="B172" i="11"/>
  <c r="F172" i="11"/>
  <c r="C172" i="11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F164" i="4"/>
  <c r="L77" i="4"/>
  <c r="F98" i="4"/>
  <c r="E191" i="11"/>
  <c r="B191" i="11"/>
  <c r="F191" i="11"/>
  <c r="D191" i="11"/>
  <c r="H191" i="11"/>
  <c r="G191" i="11"/>
  <c r="C191" i="11"/>
  <c r="F124" i="4"/>
  <c r="M113" i="4"/>
  <c r="F113" i="4"/>
  <c r="F100" i="4"/>
  <c r="F158" i="4"/>
  <c r="Q97" i="4"/>
  <c r="O7" i="4"/>
  <c r="H7" i="4"/>
  <c r="O120" i="4"/>
  <c r="H161" i="11"/>
  <c r="F161" i="11"/>
  <c r="B161" i="11"/>
  <c r="G161" i="11"/>
  <c r="E161" i="11"/>
  <c r="D161" i="11"/>
  <c r="C161" i="11"/>
  <c r="H138" i="4"/>
  <c r="D214" i="11"/>
  <c r="C214" i="11"/>
  <c r="F214" i="11"/>
  <c r="B214" i="11"/>
  <c r="G214" i="11"/>
  <c r="E214" i="11"/>
  <c r="H214" i="11"/>
  <c r="F183" i="4"/>
  <c r="F109" i="4"/>
  <c r="F106" i="4"/>
  <c r="L24" i="4"/>
  <c r="F21" i="4"/>
  <c r="J10" i="4"/>
  <c r="Q6" i="4"/>
  <c r="M197" i="4"/>
  <c r="J146" i="4"/>
  <c r="F136" i="4"/>
  <c r="B87" i="11"/>
  <c r="C87" i="11"/>
  <c r="H87" i="11"/>
  <c r="D87" i="11"/>
  <c r="F87" i="11"/>
  <c r="G87" i="11"/>
  <c r="E87" i="11"/>
  <c r="L131" i="4"/>
  <c r="AB5" i="4"/>
  <c r="F5" i="4"/>
  <c r="D150" i="11"/>
  <c r="E150" i="11"/>
  <c r="B150" i="11"/>
  <c r="H150" i="11"/>
  <c r="F150" i="11"/>
  <c r="C150" i="11"/>
  <c r="G150" i="11"/>
  <c r="Q196" i="4"/>
  <c r="Q130" i="4"/>
  <c r="J121" i="4"/>
  <c r="O18" i="4"/>
  <c r="M36" i="4"/>
  <c r="M17" i="4"/>
  <c r="O13" i="4"/>
  <c r="F74" i="4"/>
  <c r="L95" i="4"/>
  <c r="T7" i="6"/>
  <c r="L132" i="4"/>
  <c r="F15" i="4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H246" i="11"/>
  <c r="G246" i="11"/>
  <c r="E246" i="11"/>
  <c r="B246" i="11"/>
  <c r="C246" i="11"/>
  <c r="D246" i="11"/>
  <c r="F246" i="11"/>
  <c r="D106" i="11"/>
  <c r="B106" i="11"/>
  <c r="H106" i="11"/>
  <c r="E106" i="11"/>
  <c r="C106" i="11"/>
  <c r="G106" i="11"/>
  <c r="F106" i="11"/>
  <c r="Q199" i="4"/>
  <c r="F153" i="4"/>
  <c r="Q149" i="4"/>
  <c r="L79" i="4"/>
  <c r="L181" i="4"/>
  <c r="F177" i="4"/>
  <c r="L156" i="4"/>
  <c r="J131" i="4"/>
  <c r="J57" i="4"/>
  <c r="O57" i="4"/>
  <c r="Q57" i="4"/>
  <c r="F95" i="11"/>
  <c r="C95" i="11"/>
  <c r="D95" i="11"/>
  <c r="H95" i="11"/>
  <c r="G95" i="11"/>
  <c r="B95" i="11"/>
  <c r="E95" i="11"/>
  <c r="O183" i="4"/>
  <c r="F123" i="4"/>
  <c r="F144" i="4"/>
  <c r="M118" i="4"/>
  <c r="AB62" i="4"/>
  <c r="L37" i="4"/>
  <c r="F89" i="11"/>
  <c r="H89" i="11"/>
  <c r="G89" i="11"/>
  <c r="E89" i="11"/>
  <c r="D89" i="11"/>
  <c r="C89" i="11"/>
  <c r="B89" i="11"/>
  <c r="O147" i="4"/>
  <c r="H147" i="4"/>
  <c r="M101" i="4"/>
  <c r="J101" i="4"/>
  <c r="Q101" i="4"/>
  <c r="L18" i="4"/>
  <c r="E166" i="11"/>
  <c r="F166" i="11"/>
  <c r="C166" i="11"/>
  <c r="H166" i="11"/>
  <c r="G166" i="11"/>
  <c r="B166" i="11"/>
  <c r="D166" i="11"/>
  <c r="O129" i="4"/>
  <c r="M112" i="4"/>
  <c r="F73" i="4"/>
  <c r="M73" i="4"/>
  <c r="O200" i="4"/>
  <c r="M131" i="4"/>
  <c r="AB92" i="4"/>
  <c r="M4" i="4"/>
  <c r="F4" i="4"/>
  <c r="H188" i="4"/>
  <c r="F138" i="4"/>
  <c r="AB138" i="4"/>
  <c r="Q174" i="4"/>
  <c r="M10" i="4"/>
  <c r="F97" i="11"/>
  <c r="E97" i="11"/>
  <c r="B97" i="11"/>
  <c r="G97" i="11"/>
  <c r="D97" i="11"/>
  <c r="C97" i="11"/>
  <c r="H97" i="11"/>
  <c r="AB16" i="4"/>
  <c r="M195" i="4"/>
  <c r="J105" i="4"/>
  <c r="O105" i="4"/>
  <c r="L94" i="4"/>
  <c r="O42" i="4"/>
  <c r="H42" i="4"/>
  <c r="M42" i="4"/>
  <c r="F9" i="4"/>
  <c r="L44" i="4"/>
  <c r="M146" i="4"/>
  <c r="L34" i="4"/>
  <c r="L2" i="4"/>
  <c r="Q115" i="4"/>
  <c r="Q186" i="4"/>
  <c r="L185" i="4"/>
  <c r="J130" i="4"/>
  <c r="M121" i="4"/>
  <c r="AB15" i="4"/>
  <c r="AB36" i="4"/>
  <c r="J17" i="4"/>
  <c r="F175" i="4"/>
  <c r="M134" i="4"/>
  <c r="Q126" i="4"/>
  <c r="M126" i="4"/>
  <c r="F161" i="4"/>
  <c r="H11" i="4"/>
  <c r="J13" i="4"/>
  <c r="F13" i="4"/>
  <c r="L101" i="4"/>
  <c r="O74" i="4"/>
  <c r="M80" i="4"/>
  <c r="F95" i="4"/>
  <c r="O199" i="4"/>
  <c r="J97" i="4"/>
  <c r="F96" i="4"/>
  <c r="O69" i="4"/>
  <c r="M69" i="4"/>
  <c r="AB31" i="4"/>
  <c r="F170" i="4"/>
  <c r="F101" i="4"/>
  <c r="L163" i="4"/>
  <c r="Q148" i="4"/>
  <c r="J148" i="4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J16" i="4"/>
  <c r="O16" i="4"/>
  <c r="AB105" i="4"/>
  <c r="H186" i="4"/>
  <c r="Q5" i="4"/>
  <c r="F130" i="4"/>
  <c r="F121" i="4"/>
  <c r="J15" i="4"/>
  <c r="F34" i="4"/>
  <c r="O175" i="4"/>
  <c r="F134" i="4"/>
  <c r="L75" i="4"/>
  <c r="H125" i="11"/>
  <c r="F125" i="11"/>
  <c r="C125" i="11"/>
  <c r="G125" i="11"/>
  <c r="D125" i="11"/>
  <c r="B125" i="11"/>
  <c r="E125" i="11"/>
  <c r="H13" i="4"/>
  <c r="O7" i="6"/>
  <c r="M109" i="4"/>
  <c r="Q156" i="4"/>
  <c r="J156" i="4"/>
  <c r="O156" i="4"/>
  <c r="Q99" i="4"/>
  <c r="L99" i="4"/>
  <c r="F152" i="4"/>
  <c r="Q70" i="4"/>
  <c r="L70" i="4"/>
  <c r="F7" i="4"/>
  <c r="M147" i="4"/>
  <c r="AB147" i="4"/>
  <c r="F146" i="4"/>
  <c r="G204" i="11"/>
  <c r="D204" i="11"/>
  <c r="F204" i="11"/>
  <c r="E204" i="11"/>
  <c r="C204" i="11"/>
  <c r="H204" i="11"/>
  <c r="B204" i="11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F198" i="4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J34" i="4"/>
  <c r="O34" i="4"/>
  <c r="F25" i="4"/>
  <c r="D156" i="11"/>
  <c r="H156" i="11"/>
  <c r="E156" i="11"/>
  <c r="F156" i="11"/>
  <c r="C156" i="11"/>
  <c r="B156" i="11"/>
  <c r="G156" i="11"/>
  <c r="O118" i="4"/>
  <c r="L140" i="4"/>
  <c r="J119" i="4"/>
  <c r="Q119" i="4"/>
  <c r="Q54" i="4"/>
  <c r="J54" i="4"/>
  <c r="O54" i="4"/>
  <c r="F137" i="4"/>
  <c r="F62" i="4"/>
  <c r="F147" i="4"/>
  <c r="B61" i="11"/>
  <c r="G61" i="11"/>
  <c r="H61" i="11"/>
  <c r="F61" i="11"/>
  <c r="E61" i="11"/>
  <c r="D61" i="11"/>
  <c r="C61" i="11"/>
  <c r="AB198" i="4"/>
  <c r="J111" i="4"/>
  <c r="Q111" i="4"/>
  <c r="AB106" i="4"/>
  <c r="O55" i="4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J79" i="4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E177" i="11"/>
  <c r="D177" i="11"/>
  <c r="G177" i="11"/>
  <c r="C177" i="11"/>
  <c r="H177" i="11"/>
  <c r="F177" i="11"/>
  <c r="B177" i="11"/>
  <c r="L97" i="4"/>
  <c r="AB185" i="4"/>
  <c r="Q83" i="4"/>
  <c r="J83" i="4"/>
  <c r="F163" i="4"/>
  <c r="Q42" i="4"/>
  <c r="H184" i="11"/>
  <c r="E184" i="11"/>
  <c r="C184" i="11"/>
  <c r="G184" i="11"/>
  <c r="B184" i="11"/>
  <c r="F184" i="11"/>
  <c r="D184" i="11"/>
  <c r="F10" i="4"/>
  <c r="F3" i="4"/>
  <c r="H50" i="4"/>
  <c r="O50" i="4"/>
  <c r="H8" i="4"/>
  <c r="O8" i="4"/>
  <c r="H158" i="11"/>
  <c r="B158" i="11"/>
  <c r="F158" i="11"/>
  <c r="D158" i="11"/>
  <c r="G158" i="11"/>
  <c r="C158" i="11"/>
  <c r="E158" i="11"/>
  <c r="Q169" i="4"/>
  <c r="L169" i="4"/>
  <c r="L151" i="4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J173" i="4"/>
  <c r="C79" i="11"/>
  <c r="B79" i="11"/>
  <c r="H79" i="11"/>
  <c r="G79" i="11"/>
  <c r="D79" i="11"/>
  <c r="E79" i="11"/>
  <c r="F79" i="11"/>
  <c r="L53" i="4"/>
  <c r="L189" i="4"/>
  <c r="L112" i="4"/>
  <c r="F67" i="4"/>
  <c r="L90" i="4"/>
  <c r="F90" i="4"/>
  <c r="AB90" i="4"/>
  <c r="M90" i="4"/>
  <c r="M56" i="4"/>
  <c r="AB56" i="4"/>
  <c r="F102" i="4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Q7" i="6"/>
  <c r="AB186" i="4"/>
  <c r="F67" i="11"/>
  <c r="D67" i="11"/>
  <c r="H67" i="11"/>
  <c r="G67" i="11"/>
  <c r="E67" i="11"/>
  <c r="C67" i="11"/>
  <c r="B67" i="11"/>
  <c r="J35" i="4"/>
  <c r="D251" i="11"/>
  <c r="E251" i="11"/>
  <c r="B251" i="11"/>
  <c r="G251" i="11"/>
  <c r="H251" i="11"/>
  <c r="F251" i="11"/>
  <c r="C251" i="11"/>
  <c r="H20" i="4"/>
  <c r="O20" i="4"/>
  <c r="H137" i="11"/>
  <c r="E137" i="11"/>
  <c r="G137" i="11"/>
  <c r="F137" i="11"/>
  <c r="D137" i="11"/>
  <c r="B137" i="11"/>
  <c r="C137" i="11"/>
  <c r="F193" i="4"/>
  <c r="Q98" i="4"/>
  <c r="J98" i="4"/>
  <c r="B100" i="11"/>
  <c r="G100" i="11"/>
  <c r="H100" i="11"/>
  <c r="F100" i="11"/>
  <c r="D100" i="11"/>
  <c r="C100" i="11"/>
  <c r="E100" i="11"/>
  <c r="F54" i="4"/>
  <c r="H166" i="4"/>
  <c r="H185" i="4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F115" i="4"/>
  <c r="J42" i="4"/>
  <c r="F188" i="4"/>
  <c r="F87" i="4"/>
  <c r="M35" i="4"/>
  <c r="Q24" i="4"/>
  <c r="O24" i="4"/>
  <c r="H21" i="4"/>
  <c r="O21" i="4"/>
  <c r="L16" i="4"/>
  <c r="Q195" i="4"/>
  <c r="J195" i="4"/>
  <c r="AB61" i="4"/>
  <c r="F165" i="4"/>
  <c r="M165" i="4"/>
  <c r="L105" i="4"/>
  <c r="F197" i="4"/>
  <c r="O125" i="4"/>
  <c r="O146" i="4"/>
  <c r="Q23" i="4"/>
  <c r="J23" i="4"/>
  <c r="H139" i="4"/>
  <c r="L106" i="4"/>
  <c r="J161" i="4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J48" i="4"/>
  <c r="O48" i="4"/>
  <c r="AB76" i="4"/>
  <c r="M6" i="4"/>
  <c r="D16" i="2"/>
  <c r="E16" i="2"/>
  <c r="F39" i="4"/>
  <c r="L7" i="4"/>
  <c r="O32" i="4"/>
  <c r="H32" i="4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42" i="11"/>
  <c r="H42" i="11" s="1"/>
  <c r="F155" i="4"/>
  <c r="M153" i="4"/>
  <c r="O153" i="4"/>
  <c r="L149" i="4"/>
  <c r="Q40" i="4"/>
  <c r="J40" i="4"/>
  <c r="F172" i="4"/>
  <c r="B66" i="11"/>
  <c r="G66" i="11"/>
  <c r="H66" i="11"/>
  <c r="F66" i="11"/>
  <c r="E66" i="11"/>
  <c r="C66" i="11"/>
  <c r="D66" i="11"/>
  <c r="F104" i="4"/>
  <c r="O98" i="4"/>
  <c r="M70" i="4"/>
  <c r="O70" i="4"/>
  <c r="B73" i="11"/>
  <c r="H73" i="11"/>
  <c r="E73" i="11"/>
  <c r="G73" i="11"/>
  <c r="D73" i="11"/>
  <c r="F73" i="11"/>
  <c r="C73" i="11"/>
  <c r="F45" i="4"/>
  <c r="M45" i="4"/>
  <c r="L147" i="4"/>
  <c r="O83" i="4"/>
  <c r="O25" i="4"/>
  <c r="F129" i="4"/>
  <c r="O163" i="4"/>
  <c r="L87" i="4"/>
  <c r="O46" i="4"/>
  <c r="F139" i="4"/>
  <c r="H121" i="4"/>
  <c r="O17" i="4"/>
  <c r="Q175" i="4"/>
  <c r="H161" i="4"/>
  <c r="O41" i="4"/>
  <c r="F48" i="4"/>
  <c r="Q76" i="4"/>
  <c r="P7" i="6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J128" i="4"/>
  <c r="Q128" i="4"/>
  <c r="O128" i="4"/>
  <c r="L159" i="4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H45" i="4"/>
  <c r="O45" i="4"/>
  <c r="H122" i="11"/>
  <c r="B122" i="11"/>
  <c r="C122" i="11"/>
  <c r="E122" i="11"/>
  <c r="G122" i="11"/>
  <c r="F122" i="11"/>
  <c r="D122" i="11"/>
  <c r="F14" i="11"/>
  <c r="E14" i="11"/>
  <c r="M137" i="4"/>
  <c r="M141" i="4"/>
  <c r="Q31" i="4"/>
  <c r="M129" i="4"/>
  <c r="AB129" i="4"/>
  <c r="F178" i="4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H44" i="4"/>
  <c r="H219" i="11"/>
  <c r="G219" i="11"/>
  <c r="F219" i="11"/>
  <c r="B219" i="11"/>
  <c r="E219" i="11"/>
  <c r="D219" i="11"/>
  <c r="C219" i="11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H210" i="11"/>
  <c r="G210" i="11"/>
  <c r="D210" i="11"/>
  <c r="F210" i="11"/>
  <c r="C210" i="11"/>
  <c r="B210" i="11"/>
  <c r="E210" i="11"/>
  <c r="D120" i="11"/>
  <c r="H120" i="11"/>
  <c r="F120" i="11"/>
  <c r="E120" i="11"/>
  <c r="G120" i="11"/>
  <c r="C120" i="11"/>
  <c r="B120" i="11"/>
  <c r="L128" i="4"/>
  <c r="F199" i="4"/>
  <c r="Q187" i="4"/>
  <c r="L164" i="4"/>
  <c r="L133" i="4"/>
  <c r="Q133" i="4"/>
  <c r="H131" i="4"/>
  <c r="Q88" i="4"/>
  <c r="J88" i="4"/>
  <c r="F81" i="4"/>
  <c r="M145" i="4"/>
  <c r="F145" i="4"/>
  <c r="AB145" i="4"/>
  <c r="Q108" i="4"/>
  <c r="J108" i="4"/>
  <c r="O108" i="4"/>
  <c r="J77" i="4"/>
  <c r="Q77" i="4"/>
  <c r="O77" i="4"/>
  <c r="Q192" i="4"/>
  <c r="J192" i="4"/>
  <c r="M190" i="4"/>
  <c r="AB65" i="4"/>
  <c r="O113" i="4"/>
  <c r="F65" i="11"/>
  <c r="C65" i="11"/>
  <c r="H65" i="11"/>
  <c r="G65" i="11"/>
  <c r="D65" i="11"/>
  <c r="B65" i="11"/>
  <c r="E65" i="11"/>
  <c r="L143" i="4"/>
  <c r="F93" i="4"/>
  <c r="M93" i="4"/>
  <c r="AB196" i="4"/>
  <c r="M181" i="4"/>
  <c r="L158" i="4"/>
  <c r="H150" i="4"/>
  <c r="O136" i="4"/>
  <c r="M136" i="4"/>
  <c r="B15" i="11"/>
  <c r="F10" i="11"/>
  <c r="E10" i="11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J179" i="4"/>
  <c r="Q179" i="4"/>
  <c r="H14" i="4"/>
  <c r="O14" i="4"/>
  <c r="J167" i="4"/>
  <c r="H116" i="4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Q162" i="4"/>
  <c r="J162" i="4"/>
  <c r="M187" i="4"/>
  <c r="F187" i="4"/>
  <c r="Q155" i="4"/>
  <c r="O155" i="4"/>
  <c r="H119" i="11"/>
  <c r="B119" i="11"/>
  <c r="G119" i="11"/>
  <c r="F119" i="11"/>
  <c r="D119" i="11"/>
  <c r="C119" i="11"/>
  <c r="E119" i="11"/>
  <c r="H160" i="4"/>
  <c r="H30" i="4"/>
  <c r="F181" i="4"/>
  <c r="AB159" i="4"/>
  <c r="F86" i="4"/>
  <c r="Q64" i="4"/>
  <c r="J64" i="4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F190" i="4"/>
  <c r="H190" i="4"/>
  <c r="H91" i="4"/>
  <c r="J65" i="4"/>
  <c r="Q65" i="4"/>
  <c r="O65" i="4"/>
  <c r="Q144" i="4"/>
  <c r="J144" i="4"/>
  <c r="O144" i="4"/>
  <c r="AB113" i="4"/>
  <c r="AB93" i="4"/>
  <c r="M183" i="4"/>
  <c r="F118" i="4"/>
  <c r="M116" i="4"/>
  <c r="O173" i="4"/>
  <c r="M173" i="4"/>
  <c r="Q33" i="4"/>
  <c r="L33" i="4"/>
  <c r="Q28" i="4"/>
  <c r="O28" i="4"/>
  <c r="L166" i="4"/>
  <c r="AB137" i="4"/>
  <c r="H141" i="4"/>
  <c r="J31" i="4"/>
  <c r="F75" i="4"/>
  <c r="M19" i="4"/>
  <c r="F72" i="4"/>
  <c r="J90" i="4"/>
  <c r="H90" i="4"/>
  <c r="F92" i="4"/>
  <c r="M87" i="4"/>
  <c r="J56" i="4"/>
  <c r="H4" i="4"/>
  <c r="Q4" i="4"/>
  <c r="M188" i="4"/>
  <c r="L111" i="4"/>
  <c r="F47" i="4"/>
  <c r="O174" i="4"/>
  <c r="O162" i="4"/>
  <c r="F24" i="4"/>
  <c r="H195" i="4"/>
  <c r="H61" i="4"/>
  <c r="M71" i="4"/>
  <c r="F71" i="4"/>
  <c r="F6" i="4"/>
  <c r="AB197" i="4"/>
  <c r="J125" i="4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O67" i="4"/>
  <c r="F58" i="11"/>
  <c r="G58" i="11"/>
  <c r="E58" i="11"/>
  <c r="C58" i="11"/>
  <c r="B58" i="11"/>
  <c r="H58" i="11"/>
  <c r="D58" i="11"/>
  <c r="Q36" i="4"/>
  <c r="F36" i="4"/>
  <c r="AB89" i="4"/>
  <c r="Q11" i="4"/>
  <c r="H17" i="4"/>
  <c r="H76" i="4"/>
  <c r="H74" i="4"/>
  <c r="AB150" i="4"/>
  <c r="H39" i="4"/>
  <c r="AB39" i="4"/>
  <c r="H10" i="17" l="1"/>
  <c r="C10" i="17"/>
  <c r="B10" i="17"/>
  <c r="W52" i="11"/>
  <c r="H13" i="17" s="1"/>
  <c r="W51" i="11"/>
  <c r="B13" i="17" s="1"/>
  <c r="N24" i="4"/>
  <c r="AC148" i="4"/>
  <c r="R181" i="4"/>
  <c r="AP13" i="4"/>
  <c r="AR13" i="4" s="1"/>
  <c r="AQ13" i="4"/>
  <c r="AP148" i="4"/>
  <c r="AR148" i="4" s="1"/>
  <c r="N120" i="4"/>
  <c r="AQ154" i="4"/>
  <c r="AP154" i="4"/>
  <c r="AR154" i="4" s="1"/>
  <c r="N68" i="4"/>
  <c r="AP23" i="4"/>
  <c r="AR23" i="4" s="1"/>
  <c r="P139" i="4"/>
  <c r="AX139" i="4"/>
  <c r="AZ139" i="4" s="1"/>
  <c r="AP111" i="4"/>
  <c r="AR111" i="4" s="1"/>
  <c r="AQ111" i="4"/>
  <c r="AX181" i="4"/>
  <c r="AZ181" i="4" s="1"/>
  <c r="P181" i="4"/>
  <c r="T27" i="11"/>
  <c r="T25" i="11" s="1"/>
  <c r="AC80" i="4"/>
  <c r="AC2" i="4"/>
  <c r="AP136" i="4"/>
  <c r="AR136" i="4" s="1"/>
  <c r="AQ136" i="4"/>
  <c r="AT148" i="4"/>
  <c r="AV148" i="4" s="1"/>
  <c r="AP2" i="4"/>
  <c r="AR2" i="4" s="1"/>
  <c r="B22" i="17"/>
  <c r="R150" i="4"/>
  <c r="P114" i="4"/>
  <c r="N22" i="4"/>
  <c r="AU24" i="4"/>
  <c r="AX114" i="4"/>
  <c r="AZ114" i="4" s="1"/>
  <c r="AQ120" i="4"/>
  <c r="AP120" i="4"/>
  <c r="AR120" i="4" s="1"/>
  <c r="B29" i="11"/>
  <c r="R198" i="4"/>
  <c r="F16" i="2"/>
  <c r="B6" i="17"/>
  <c r="AQ80" i="4"/>
  <c r="AX177" i="4"/>
  <c r="AZ177" i="4" s="1"/>
  <c r="AY177" i="4"/>
  <c r="AQ128" i="4"/>
  <c r="AC128" i="4"/>
  <c r="AQ23" i="4"/>
  <c r="P68" i="4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41" i="11"/>
  <c r="E15" i="11" l="1"/>
  <c r="B16" i="11" s="1"/>
  <c r="D22" i="17" s="1"/>
  <c r="C22" i="17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B35" i="17" s="1"/>
  <c r="B36" i="17" s="1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 l="1"/>
  <c r="J41" i="11" s="1"/>
  <c r="F15" i="1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H14" i="17" l="1"/>
  <c r="B38" i="17"/>
  <c r="H33" i="17" s="1"/>
  <c r="A39" i="17"/>
  <c r="B26" i="11"/>
  <c r="B16" i="16"/>
  <c r="B24" i="16" s="1"/>
  <c r="B19" i="16"/>
  <c r="B272" i="11"/>
  <c r="B274" i="11"/>
  <c r="B271" i="11"/>
  <c r="M263" i="11"/>
  <c r="A265" i="11" s="1"/>
  <c r="O258" i="11"/>
  <c r="E26" i="11"/>
  <c r="J4" i="11" s="1"/>
  <c r="H8" i="17" l="1"/>
  <c r="B3" i="17" s="1"/>
  <c r="B207" i="15"/>
  <c r="B28" i="11"/>
</calcChain>
</file>

<file path=xl/sharedStrings.xml><?xml version="1.0" encoding="utf-8"?>
<sst xmlns="http://schemas.openxmlformats.org/spreadsheetml/2006/main" count="40569" uniqueCount="434">
  <si>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</si>
  <si>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</si>
  <si>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</si>
  <si>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</si>
  <si>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</si>
  <si>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</si>
  <si>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</si>
  <si>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</si>
  <si>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</si>
  <si>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</si>
  <si>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</si>
  <si>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</si>
  <si>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</si>
  <si>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</si>
  <si>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</si>
  <si>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</si>
  <si>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</si>
  <si>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</si>
  <si>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</si>
  <si>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</si>
  <si>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</si>
  <si>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</si>
  <si>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</si>
  <si>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</si>
  <si>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</si>
  <si>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</si>
  <si>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</si>
  <si>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</si>
  <si>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</si>
  <si>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</si>
  <si>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</si>
  <si>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</si>
  <si>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</si>
  <si>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</si>
  <si>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</si>
  <si>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</si>
  <si>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</si>
  <si>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</si>
  <si>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</si>
  <si>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</si>
  <si>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</si>
  <si>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</si>
  <si>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</si>
  <si>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</si>
  <si>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</si>
  <si>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</si>
  <si>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</si>
  <si>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</si>
  <si>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</si>
  <si>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</si>
  <si>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</si>
  <si>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</si>
  <si>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</si>
  <si>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</si>
  <si>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</si>
  <si>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</si>
  <si>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</si>
  <si>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</si>
  <si>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</si>
  <si>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</si>
  <si>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</si>
  <si>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</si>
  <si>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</si>
  <si>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</si>
  <si>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</si>
  <si>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</si>
  <si>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</si>
  <si>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</si>
  <si>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</si>
  <si>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</si>
  <si>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</si>
  <si>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</si>
  <si>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</si>
  <si>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</si>
  <si>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</si>
  <si>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</si>
  <si>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</si>
  <si>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</si>
  <si>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</si>
  <si>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</si>
  <si>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</si>
  <si>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</si>
  <si>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</si>
  <si>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</si>
  <si>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</si>
  <si>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</si>
  <si>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</si>
  <si>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</si>
  <si>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</si>
  <si>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</si>
  <si>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</si>
  <si>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</si>
  <si>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</si>
  <si>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</si>
  <si>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</si>
  <si>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</si>
  <si>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</si>
  <si>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</si>
  <si>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</si>
  <si>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</si>
  <si>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</si>
  <si>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</si>
  <si>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</si>
  <si>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</si>
  <si>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</si>
  <si>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</si>
  <si>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</si>
  <si>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</si>
  <si>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</si>
  <si>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</si>
  <si>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</si>
  <si>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</si>
  <si>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</si>
  <si>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</si>
  <si>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</si>
  <si>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</si>
  <si>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</si>
  <si>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</si>
  <si>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</si>
  <si>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</si>
  <si>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</si>
  <si>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</si>
  <si>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</si>
  <si>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</si>
  <si>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</si>
  <si>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</si>
  <si>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</si>
  <si>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</si>
  <si>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</si>
  <si>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</si>
  <si>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</si>
  <si>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</si>
  <si>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</si>
  <si>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</si>
  <si>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</si>
  <si>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</si>
  <si>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</si>
  <si>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</si>
  <si>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</si>
  <si>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</si>
  <si>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</si>
  <si>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</si>
  <si>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</si>
  <si>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</si>
  <si>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</si>
  <si>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</si>
  <si>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</si>
  <si>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</si>
  <si>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</si>
  <si>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</si>
  <si>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</si>
  <si>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</si>
  <si>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</si>
  <si>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</si>
  <si>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</si>
  <si>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</si>
  <si>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</si>
  <si>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</si>
  <si>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</si>
  <si>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</si>
  <si>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</si>
  <si>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</si>
  <si>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</si>
  <si>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</si>
  <si>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</si>
  <si>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</si>
  <si>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</si>
  <si>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</si>
  <si>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</si>
  <si>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</si>
  <si>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</si>
  <si>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</si>
  <si>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</si>
  <si>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</si>
  <si>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</si>
  <si>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</si>
  <si>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</si>
  <si>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</si>
  <si>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</si>
  <si>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</si>
  <si>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</si>
  <si>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</si>
  <si>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</si>
  <si>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</si>
  <si>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</si>
  <si>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</si>
  <si>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</si>
  <si>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</si>
  <si>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</si>
  <si>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</si>
  <si>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</si>
  <si>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</si>
  <si>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</si>
  <si>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</si>
  <si>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</si>
  <si>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</si>
  <si>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</si>
  <si>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</si>
  <si>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</si>
  <si>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</si>
  <si>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</si>
  <si>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</si>
  <si>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</si>
  <si>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</si>
  <si>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</si>
  <si>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</si>
  <si>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</si>
  <si>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</si>
  <si>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</si>
  <si>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</si>
  <si>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</si>
  <si>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</si>
  <si>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</si>
  <si>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</si>
  <si>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</si>
  <si>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</si>
  <si>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</si>
  <si>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</si>
  <si>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</si>
  <si>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</si>
  <si>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</si>
  <si>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</si>
  <si>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</si>
  <si>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</si>
  <si>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</si>
  <si>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</si>
  <si>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</si>
  <si>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</si>
  <si>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</si>
  <si>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</si>
  <si>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</si>
  <si>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</si>
  <si>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</si>
  <si>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</si>
  <si>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</si>
  <si>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</si>
  <si>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</si>
  <si>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</si>
  <si>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</si>
  <si>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</si>
  <si>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</si>
  <si>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</si>
  <si>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</si>
  <si>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</si>
  <si>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</si>
  <si>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</si>
  <si>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</si>
  <si>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</si>
  <si>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</si>
  <si>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</si>
  <si>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</si>
  <si>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</si>
  <si>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</si>
  <si>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</si>
  <si>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</si>
  <si>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</si>
  <si>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</si>
  <si>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</si>
  <si>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</si>
  <si>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</si>
  <si>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</si>
  <si>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</si>
  <si>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</si>
  <si>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</si>
  <si>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</si>
  <si>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</si>
  <si>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</si>
  <si>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</si>
  <si>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</si>
  <si>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</si>
  <si>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</si>
  <si>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</si>
  <si>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</si>
  <si>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</si>
  <si>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</si>
  <si>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</si>
  <si>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</si>
  <si>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</si>
  <si>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</si>
  <si>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</si>
  <si>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</si>
  <si>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</si>
  <si>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</si>
  <si>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</si>
  <si>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</si>
  <si>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</si>
  <si>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</si>
  <si>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</si>
  <si>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</si>
  <si>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</si>
  <si>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</si>
  <si>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</si>
  <si>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</si>
  <si>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</si>
  <si>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</si>
  <si>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</si>
  <si>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</si>
  <si>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</si>
  <si>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</si>
  <si>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</si>
  <si>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</si>
  <si>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</si>
  <si>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</si>
  <si>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</si>
  <si>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</si>
  <si>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</si>
  <si>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</si>
  <si>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</si>
  <si>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</si>
  <si>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</si>
  <si>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</si>
  <si>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</si>
  <si>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</si>
  <si>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</si>
  <si>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</si>
  <si>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</si>
  <si>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</si>
  <si>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</si>
  <si>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</si>
  <si>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</si>
  <si>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</si>
  <si>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</si>
  <si>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</si>
  <si>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</si>
  <si>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</si>
  <si>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</si>
  <si>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</si>
  <si>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</si>
  <si>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</si>
  <si>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</si>
  <si>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</si>
  <si>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</si>
  <si>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</si>
  <si>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</si>
  <si>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</si>
  <si>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</si>
  <si>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</si>
  <si>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</si>
  <si>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</si>
  <si>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</si>
  <si>
    <t>N/A</t>
  </si>
  <si>
    <t>COMPARACAO DE REFERENCIA - VTA pelo metodo aplicado</t>
  </si>
  <si>
    <t>COMPARACAO DE REFERENCIA - Contrato original integralmente reajustado</t>
  </si>
  <si>
    <t>Valor meramente comparativo. Nao utilizar como VTA, retroativo ou base de pagamento.</t>
  </si>
  <si>
    <t>Variação histórica integral até o ciclo vigente</t>
  </si>
  <si>
    <t>Fator histórico integral (até o ciclo vigente)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</si>
  <si>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</si>
  <si>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</si>
  <si>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</si>
  <si>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</si>
  <si>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</si>
  <si>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Data de corte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</si>
  <si>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</si>
  <si>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</si>
  <si>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</si>
  <si>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</si>
  <si>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Valor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</si>
  <si>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</si>
  <si>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</si>
  <si>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</si>
  <si>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</si>
  <si>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</si>
  <si>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</si>
  <si>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</si>
  <si>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</si>
  <si>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</si>
  <si>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</si>
  <si>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Data de referência</t>
  </si>
  <si>
    <t>Valor executado atualizado até a data</t>
  </si>
  <si>
    <t>Remanescente atualizado na abertura do ciclo</t>
  </si>
  <si>
    <t>Saldo remanescente atualizado</t>
  </si>
  <si>
    <t>O saldo é a diferença entre o remanescente atualizado na abertura do ciclo e o executado atualizado até a data.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</si>
  <si>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</si>
  <si>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</si>
  <si>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</si>
  <si>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</si>
  <si>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</si>
  <si>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</si>
  <si>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</si>
  <si>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</si>
  <si>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</si>
  <si>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</si>
  <si>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</si>
  <si>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Itens sem remanescente do ciclo vigente</t>
  </si>
  <si>
    <t>Itens sem base p/ C0 fisico (X)</t>
  </si>
  <si>
    <t>PCs sem efeito financeiro (qtd)</t>
  </si>
  <si>
    <t>PCs sem efeito financeiro (valor-base)</t>
  </si>
  <si>
    <t>PCs sem efeito financeiro (dif. nao reconhecida)</t>
  </si>
  <si>
    <t>EH_NOVO_ITEM</t>
  </si>
  <si>
    <t>CICLO_NASCIMENTO</t>
  </si>
  <si>
    <t>ITEM
(NOVO ITEM: cadastrar em itens_Remanesc como N001, N002...; QTD_BASE_ORIGINAL fica 0 automaticamente; informar o VU_ORIGINAL)</t>
  </si>
  <si>
    <t>ITEM
(NOVO ITEM: use N001, N002...; QTD_BASE_ORIGINAL fica 0 automaticamente - nao digite; informe o VU_ORIGINAL)</t>
  </si>
  <si>
    <t>QTD_BASE_ORIGINAL
(NOVO ITEM: deixar vazio - assume 0 automaticamente)</t>
  </si>
  <si>
    <t>APOIO — DECOMPOSICOES DO VTA (3 REFERENCIAS)</t>
  </si>
  <si>
    <t>Abertura C0 completa?</t>
  </si>
  <si>
    <t>Abertura C1 completa?</t>
  </si>
  <si>
    <t>Abertura C2 completa?</t>
  </si>
  <si>
    <t>Abertura C3 completa?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</si>
  <si>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</si>
  <si>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</si>
  <si>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</si>
  <si>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</si>
  <si>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</si>
  <si>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</si>
  <si>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</si>
  <si>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Status reconciliacao</t>
  </si>
  <si>
    <t>aux: remanescente por item na abertura selecionada (W46)</t>
  </si>
  <si>
    <t>1. VALOR TOTAL DO CONTRATO — TRES REFERENCIAS DO VTA</t>
  </si>
  <si>
    <t>Referencia</t>
  </si>
  <si>
    <t>Composicao auditavel (aba!celula)</t>
  </si>
  <si>
    <t>Fontes</t>
  </si>
  <si>
    <t>Situacao</t>
  </si>
  <si>
    <t>VTA PELA POSICAO ATUAL DO CONTRATO</t>
  </si>
  <si>
    <t>CICLO_EM_EXECUCAO (fiscal) + itens_PC (C0/encerrados)</t>
  </si>
  <si>
    <t>VTA PELA ULTIMA POSICAO DE ABERTURA DISPONIVEL</t>
  </si>
  <si>
    <t>itens_PC!P + posicao_contratual (G/K/O/S/W) x historico_VU</t>
  </si>
  <si>
    <t>CONTRATO ORIGINAL INTEGRALMENTE REAJUSTADO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</si>
  <si>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</si>
  <si>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</si>
  <si>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</si>
  <si>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</si>
  <si>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</si>
  <si>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POSICAO ATUAL NA DATA (AUTO — origem: CICLO_EM_EXECUCAO)</t>
  </si>
  <si>
    <t>DATA DA POSICAO ATUAL (AUTO)</t>
  </si>
  <si>
    <t>CICLO DA ULTIMA ABERTURA (AUTO)</t>
  </si>
  <si>
    <t>QTD REMANESCENTE NA ABERTURA (AUTO)</t>
  </si>
  <si>
    <t>QTD CONSUMIDA DESDE ABERTURA (AUTO)</t>
  </si>
  <si>
    <t>QTD REMANESCENTE NA DATA ATUAL (AUTO)</t>
  </si>
  <si>
    <t>VU ATUALIZADO NA DATA (AUTO)</t>
  </si>
  <si>
    <t>VALOR CONSUMIDO ATUALIZADO (AUTO)</t>
  </si>
  <si>
    <t>VALOR REMANESCENTE ATUALIZADO (AUTO)</t>
  </si>
  <si>
    <t>STATUS DA POSICAO ATUAL (AUTO)</t>
  </si>
  <si>
    <t>COBERTURA FISICA ATUAL CONFIRMADA ATE</t>
  </si>
  <si>
    <t>Automatico: apresenta a data informada em CICLO_EM_EXECUCAO quando a posicao itemizada estiver completa e valida. Caso contrario, permanece vazio.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</si>
</sst>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49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</fills>
  <borders count="3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2"/>
  </cellStyleXfs>
  <cellXfs count="32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166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5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44" fillId="53" borderId="35" xfId="0" applyFont="1" applyFill="1" applyBorder="1" applyAlignment="1">
      <alignment vertical="center"/>
    </xf>
    <xf numFmtId="175" fontId="44" fillId="53" borderId="35" xfId="0" applyNumberFormat="1" applyFont="1" applyFill="1" applyBorder="1" applyAlignment="1">
      <alignment vertical="center"/>
    </xf>
    <xf numFmtId="175" fontId="46" fillId="46" borderId="35" xfId="0" applyNumberFormat="1" applyFont="1" applyFill="1" applyBorder="1" applyAlignment="1">
      <alignment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41" fillId="53" borderId="35" xfId="0" applyFont="1" applyFill="1" applyBorder="1" applyAlignment="1">
      <alignment vertical="center"/>
    </xf>
    <xf numFmtId="0" fontId="47" fillId="0" borderId="0" xfId="0" applyFont="1" applyBorder="1"/>
    <xf numFmtId="0" fontId="48" fillId="0" borderId="0" xfId="0" applyFont="1" applyBorder="1"/>
    <xf numFmtId="0" fontId="46" fillId="46" borderId="35" xfId="0" applyFont="1" applyFill="1" applyBorder="1" applyAlignment="1">
      <alignment vertical="center"/>
    </xf>
    <xf numFmtId="0" fontId="46" fillId="54" borderId="35" xfId="0" applyFont="1" applyFill="1" applyBorder="1" applyAlignment="1">
      <alignment vertical="center"/>
    </xf>
    <xf numFmtId="175" fontId="46" fillId="54" borderId="35" xfId="0" applyNumberFormat="1" applyFont="1" applyFill="1" applyBorder="1" applyAlignment="1">
      <alignment vertical="center"/>
    </xf>
    <xf numFmtId="0" fontId="41" fillId="53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35" fillId="52" borderId="35" xfId="0" applyFont="1" applyFill="1" applyBorder="1" applyAlignment="1">
      <alignment horizontal="center" vertical="center"/>
    </xf>
    <xf numFmtId="0" fontId="37" fillId="48" borderId="35" xfId="0" applyFont="1" applyFill="1" applyBorder="1" applyAlignment="1">
      <alignment vertical="center"/>
    </xf>
    <xf numFmtId="0" fontId="35" fillId="48" borderId="35" xfId="0" applyFont="1" applyFill="1" applyBorder="1" applyAlignment="1">
      <alignment horizontal="center" vertical="center"/>
    </xf>
    <xf numFmtId="0" fontId="43" fillId="46" borderId="35" xfId="0" applyFont="1" applyFill="1" applyBorder="1" applyAlignment="1">
      <alignment vertical="center" wrapText="1"/>
    </xf>
    <xf numFmtId="175" fontId="41" fillId="53" borderId="35" xfId="0" applyNumberFormat="1" applyFont="1" applyFill="1" applyBorder="1" applyAlignment="1">
      <alignment vertical="center"/>
    </xf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37" fillId="52" borderId="32" xfId="0" applyFont="1" applyFill="1" applyBorder="1" applyAlignment="1">
      <alignment horizontal="center"/>
    </xf>
    <xf numFmtId="0" fontId="0" fillId="52" borderId="2" xfId="0" applyFill="1" applyAlignment="1">
      <alignment horizontal="center"/>
    </xf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" xfId="0" applyFont="1" applyFill="1" applyAlignment="1">
      <alignment horizontal="left" vertical="center"/>
    </xf>
    <xf numFmtId="0" fontId="0" fillId="0" borderId="0" xfId="0" applyBorder="1"/>
    <xf numFmtId="0" fontId="29" fillId="37" borderId="2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41" fillId="53" borderId="35" xfId="0" applyFont="1" applyFill="1" applyBorder="1" applyAlignment="1">
      <alignment vertical="center" wrapText="1"/>
    </xf>
    <xf numFmtId="0" fontId="43" fillId="0" borderId="34" xfId="0" applyFont="1" applyBorder="1" applyAlignment="1">
      <alignment vertical="center"/>
    </xf>
    <xf numFmtId="0" fontId="41" fillId="0" borderId="34" xfId="0" applyFont="1" applyBorder="1" applyAlignment="1">
      <alignment vertical="center"/>
    </xf>
    <xf numFmtId="0" fontId="43" fillId="0" borderId="35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43" fillId="0" borderId="37" xfId="0" applyFont="1" applyBorder="1" applyAlignment="1">
      <alignment vertical="center" wrapText="1"/>
    </xf>
    <xf numFmtId="0" fontId="35" fillId="52" borderId="35" xfId="0" applyFont="1" applyFill="1" applyBorder="1" applyAlignment="1">
      <alignment horizontal="center" vertical="center"/>
    </xf>
    <xf numFmtId="0" fontId="43" fillId="54" borderId="35" xfId="0" applyFont="1" applyFill="1" applyBorder="1" applyAlignment="1">
      <alignment vertical="center" wrapText="1"/>
    </xf>
    <xf numFmtId="0" fontId="43" fillId="46" borderId="35" xfId="0" applyFont="1" applyFill="1" applyBorder="1" applyAlignment="1">
      <alignment vertical="center" wrapText="1"/>
    </xf>
  </cellXfs>
  <cellStyles count="1">
    <cellStyle name="Normal" xfId="0" builtinId="0"/>
  </cellStyles>
  <dxfs count="3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330</v>
      </c>
    </row>
    <row r="2" spans="1:7" x14ac:dyDescent="0.35">
      <c r="A2" t="s">
        <v>331</v>
      </c>
    </row>
    <row r="3" spans="1:7" x14ac:dyDescent="0.35">
      <c r="A3" t="s">
        <v>68</v>
      </c>
      <c r="B3" t="s">
        <v>69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13" t="str">
        <f>IF(posicao_contratual!A2="","",posicao_contratual!B2)</f>
        <v/>
      </c>
      <c r="C4" s="213" t="str">
        <f>IF(OR(posicao_contratual!A2="",NOT(ISNUMBER(posicao_contratual!B2)),NOT(ISNUMBER(posicao_contratual!G2))),"",ROUND(posicao_contratual!B2*posicao_contratual!G2,2))</f>
        <v/>
      </c>
      <c r="D4" s="213" t="str">
        <f>IF(OR(posicao_contratual!A2="",NOT(ISNUMBER(posicao_contratual!B2)),NOT(ISNUMBER(posicao_contratual!K2))),"",ROUND(posicao_contratual!B2*posicao_contratual!K2,2))</f>
        <v/>
      </c>
      <c r="E4" s="213" t="str">
        <f>IF(OR(posicao_contratual!A2="",NOT(ISNUMBER(posicao_contratual!B2)),NOT(ISNUMBER(posicao_contratual!O2))),"",ROUND(posicao_contratual!B2*posicao_contratual!O2,2))</f>
        <v/>
      </c>
      <c r="F4" s="213" t="str">
        <f>IF(OR(posicao_contratual!A2="",NOT(ISNUMBER(posicao_contratual!B2)),NOT(ISNUMBER(posicao_contratual!S2))),"",ROUND(posicao_contratual!B2*posicao_contratual!S2,2))</f>
        <v/>
      </c>
      <c r="G4" s="21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13" t="str">
        <f>IF(posicao_contratual!A3="","",posicao_contratual!B3)</f>
        <v/>
      </c>
      <c r="C5" s="213" t="str">
        <f>IF(OR(posicao_contratual!A3="",NOT(ISNUMBER(posicao_contratual!B3)),NOT(ISNUMBER(posicao_contratual!G3))),"",ROUND(posicao_contratual!B3*posicao_contratual!G3,2))</f>
        <v/>
      </c>
      <c r="D5" s="213" t="str">
        <f>IF(OR(posicao_contratual!A3="",NOT(ISNUMBER(posicao_contratual!B3)),NOT(ISNUMBER(posicao_contratual!K3))),"",ROUND(posicao_contratual!B3*posicao_contratual!K3,2))</f>
        <v/>
      </c>
      <c r="E5" s="213" t="str">
        <f>IF(OR(posicao_contratual!A3="",NOT(ISNUMBER(posicao_contratual!B3)),NOT(ISNUMBER(posicao_contratual!O3))),"",ROUND(posicao_contratual!B3*posicao_contratual!O3,2))</f>
        <v/>
      </c>
      <c r="F5" s="213" t="str">
        <f>IF(OR(posicao_contratual!A3="",NOT(ISNUMBER(posicao_contratual!B3)),NOT(ISNUMBER(posicao_contratual!S3))),"",ROUND(posicao_contratual!B3*posicao_contratual!S3,2))</f>
        <v/>
      </c>
      <c r="G5" s="21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13" t="str">
        <f>IF(posicao_contratual!A4="","",posicao_contratual!B4)</f>
        <v/>
      </c>
      <c r="C6" s="213" t="str">
        <f>IF(OR(posicao_contratual!A4="",NOT(ISNUMBER(posicao_contratual!B4)),NOT(ISNUMBER(posicao_contratual!G4))),"",ROUND(posicao_contratual!B4*posicao_contratual!G4,2))</f>
        <v/>
      </c>
      <c r="D6" s="213" t="str">
        <f>IF(OR(posicao_contratual!A4="",NOT(ISNUMBER(posicao_contratual!B4)),NOT(ISNUMBER(posicao_contratual!K4))),"",ROUND(posicao_contratual!B4*posicao_contratual!K4,2))</f>
        <v/>
      </c>
      <c r="E6" s="213" t="str">
        <f>IF(OR(posicao_contratual!A4="",NOT(ISNUMBER(posicao_contratual!B4)),NOT(ISNUMBER(posicao_contratual!O4))),"",ROUND(posicao_contratual!B4*posicao_contratual!O4,2))</f>
        <v/>
      </c>
      <c r="F6" s="213" t="str">
        <f>IF(OR(posicao_contratual!A4="",NOT(ISNUMBER(posicao_contratual!B4)),NOT(ISNUMBER(posicao_contratual!S4))),"",ROUND(posicao_contratual!B4*posicao_contratual!S4,2))</f>
        <v/>
      </c>
      <c r="G6" s="21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13" t="str">
        <f>IF(posicao_contratual!A5="","",posicao_contratual!B5)</f>
        <v/>
      </c>
      <c r="C7" s="213" t="str">
        <f>IF(OR(posicao_contratual!A5="",NOT(ISNUMBER(posicao_contratual!B5)),NOT(ISNUMBER(posicao_contratual!G5))),"",ROUND(posicao_contratual!B5*posicao_contratual!G5,2))</f>
        <v/>
      </c>
      <c r="D7" s="213" t="str">
        <f>IF(OR(posicao_contratual!A5="",NOT(ISNUMBER(posicao_contratual!B5)),NOT(ISNUMBER(posicao_contratual!K5))),"",ROUND(posicao_contratual!B5*posicao_contratual!K5,2))</f>
        <v/>
      </c>
      <c r="E7" s="213" t="str">
        <f>IF(OR(posicao_contratual!A5="",NOT(ISNUMBER(posicao_contratual!B5)),NOT(ISNUMBER(posicao_contratual!O5))),"",ROUND(posicao_contratual!B5*posicao_contratual!O5,2))</f>
        <v/>
      </c>
      <c r="F7" s="213" t="str">
        <f>IF(OR(posicao_contratual!A5="",NOT(ISNUMBER(posicao_contratual!B5)),NOT(ISNUMBER(posicao_contratual!S5))),"",ROUND(posicao_contratual!B5*posicao_contratual!S5,2))</f>
        <v/>
      </c>
      <c r="G7" s="21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13" t="str">
        <f>IF(posicao_contratual!A6="","",posicao_contratual!B6)</f>
        <v/>
      </c>
      <c r="C8" s="213" t="str">
        <f>IF(OR(posicao_contratual!A6="",NOT(ISNUMBER(posicao_contratual!B6)),NOT(ISNUMBER(posicao_contratual!G6))),"",ROUND(posicao_contratual!B6*posicao_contratual!G6,2))</f>
        <v/>
      </c>
      <c r="D8" s="213" t="str">
        <f>IF(OR(posicao_contratual!A6="",NOT(ISNUMBER(posicao_contratual!B6)),NOT(ISNUMBER(posicao_contratual!K6))),"",ROUND(posicao_contratual!B6*posicao_contratual!K6,2))</f>
        <v/>
      </c>
      <c r="E8" s="213" t="str">
        <f>IF(OR(posicao_contratual!A6="",NOT(ISNUMBER(posicao_contratual!B6)),NOT(ISNUMBER(posicao_contratual!O6))),"",ROUND(posicao_contratual!B6*posicao_contratual!O6,2))</f>
        <v/>
      </c>
      <c r="F8" s="213" t="str">
        <f>IF(OR(posicao_contratual!A6="",NOT(ISNUMBER(posicao_contratual!B6)),NOT(ISNUMBER(posicao_contratual!S6))),"",ROUND(posicao_contratual!B6*posicao_contratual!S6,2))</f>
        <v/>
      </c>
      <c r="G8" s="21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13" t="str">
        <f>IF(posicao_contratual!A7="","",posicao_contratual!B7)</f>
        <v/>
      </c>
      <c r="C9" s="213" t="str">
        <f>IF(OR(posicao_contratual!A7="",NOT(ISNUMBER(posicao_contratual!B7)),NOT(ISNUMBER(posicao_contratual!G7))),"",ROUND(posicao_contratual!B7*posicao_contratual!G7,2))</f>
        <v/>
      </c>
      <c r="D9" s="213" t="str">
        <f>IF(OR(posicao_contratual!A7="",NOT(ISNUMBER(posicao_contratual!B7)),NOT(ISNUMBER(posicao_contratual!K7))),"",ROUND(posicao_contratual!B7*posicao_contratual!K7,2))</f>
        <v/>
      </c>
      <c r="E9" s="213" t="str">
        <f>IF(OR(posicao_contratual!A7="",NOT(ISNUMBER(posicao_contratual!B7)),NOT(ISNUMBER(posicao_contratual!O7))),"",ROUND(posicao_contratual!B7*posicao_contratual!O7,2))</f>
        <v/>
      </c>
      <c r="F9" s="213" t="str">
        <f>IF(OR(posicao_contratual!A7="",NOT(ISNUMBER(posicao_contratual!B7)),NOT(ISNUMBER(posicao_contratual!S7))),"",ROUND(posicao_contratual!B7*posicao_contratual!S7,2))</f>
        <v/>
      </c>
      <c r="G9" s="21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13" t="str">
        <f>IF(posicao_contratual!A8="","",posicao_contratual!B8)</f>
        <v/>
      </c>
      <c r="C10" s="213" t="str">
        <f>IF(OR(posicao_contratual!A8="",NOT(ISNUMBER(posicao_contratual!B8)),NOT(ISNUMBER(posicao_contratual!G8))),"",ROUND(posicao_contratual!B8*posicao_contratual!G8,2))</f>
        <v/>
      </c>
      <c r="D10" s="213" t="str">
        <f>IF(OR(posicao_contratual!A8="",NOT(ISNUMBER(posicao_contratual!B8)),NOT(ISNUMBER(posicao_contratual!K8))),"",ROUND(posicao_contratual!B8*posicao_contratual!K8,2))</f>
        <v/>
      </c>
      <c r="E10" s="213" t="str">
        <f>IF(OR(posicao_contratual!A8="",NOT(ISNUMBER(posicao_contratual!B8)),NOT(ISNUMBER(posicao_contratual!O8))),"",ROUND(posicao_contratual!B8*posicao_contratual!O8,2))</f>
        <v/>
      </c>
      <c r="F10" s="213" t="str">
        <f>IF(OR(posicao_contratual!A8="",NOT(ISNUMBER(posicao_contratual!B8)),NOT(ISNUMBER(posicao_contratual!S8))),"",ROUND(posicao_contratual!B8*posicao_contratual!S8,2))</f>
        <v/>
      </c>
      <c r="G10" s="21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13" t="str">
        <f>IF(posicao_contratual!A9="","",posicao_contratual!B9)</f>
        <v/>
      </c>
      <c r="C11" s="213" t="str">
        <f>IF(OR(posicao_contratual!A9="",NOT(ISNUMBER(posicao_contratual!B9)),NOT(ISNUMBER(posicao_contratual!G9))),"",ROUND(posicao_contratual!B9*posicao_contratual!G9,2))</f>
        <v/>
      </c>
      <c r="D11" s="213" t="str">
        <f>IF(OR(posicao_contratual!A9="",NOT(ISNUMBER(posicao_contratual!B9)),NOT(ISNUMBER(posicao_contratual!K9))),"",ROUND(posicao_contratual!B9*posicao_contratual!K9,2))</f>
        <v/>
      </c>
      <c r="E11" s="213" t="str">
        <f>IF(OR(posicao_contratual!A9="",NOT(ISNUMBER(posicao_contratual!B9)),NOT(ISNUMBER(posicao_contratual!O9))),"",ROUND(posicao_contratual!B9*posicao_contratual!O9,2))</f>
        <v/>
      </c>
      <c r="F11" s="213" t="str">
        <f>IF(OR(posicao_contratual!A9="",NOT(ISNUMBER(posicao_contratual!B9)),NOT(ISNUMBER(posicao_contratual!S9))),"",ROUND(posicao_contratual!B9*posicao_contratual!S9,2))</f>
        <v/>
      </c>
      <c r="G11" s="21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13" t="str">
        <f>IF(posicao_contratual!A10="","",posicao_contratual!B10)</f>
        <v/>
      </c>
      <c r="C12" s="213" t="str">
        <f>IF(OR(posicao_contratual!A10="",NOT(ISNUMBER(posicao_contratual!B10)),NOT(ISNUMBER(posicao_contratual!G10))),"",ROUND(posicao_contratual!B10*posicao_contratual!G10,2))</f>
        <v/>
      </c>
      <c r="D12" s="213" t="str">
        <f>IF(OR(posicao_contratual!A10="",NOT(ISNUMBER(posicao_contratual!B10)),NOT(ISNUMBER(posicao_contratual!K10))),"",ROUND(posicao_contratual!B10*posicao_contratual!K10,2))</f>
        <v/>
      </c>
      <c r="E12" s="213" t="str">
        <f>IF(OR(posicao_contratual!A10="",NOT(ISNUMBER(posicao_contratual!B10)),NOT(ISNUMBER(posicao_contratual!O10))),"",ROUND(posicao_contratual!B10*posicao_contratual!O10,2))</f>
        <v/>
      </c>
      <c r="F12" s="213" t="str">
        <f>IF(OR(posicao_contratual!A10="",NOT(ISNUMBER(posicao_contratual!B10)),NOT(ISNUMBER(posicao_contratual!S10))),"",ROUND(posicao_contratual!B10*posicao_contratual!S10,2))</f>
        <v/>
      </c>
      <c r="G12" s="21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13" t="str">
        <f>IF(posicao_contratual!A11="","",posicao_contratual!B11)</f>
        <v/>
      </c>
      <c r="C13" s="213" t="str">
        <f>IF(OR(posicao_contratual!A11="",NOT(ISNUMBER(posicao_contratual!B11)),NOT(ISNUMBER(posicao_contratual!G11))),"",ROUND(posicao_contratual!B11*posicao_contratual!G11,2))</f>
        <v/>
      </c>
      <c r="D13" s="213" t="str">
        <f>IF(OR(posicao_contratual!A11="",NOT(ISNUMBER(posicao_contratual!B11)),NOT(ISNUMBER(posicao_contratual!K11))),"",ROUND(posicao_contratual!B11*posicao_contratual!K11,2))</f>
        <v/>
      </c>
      <c r="E13" s="213" t="str">
        <f>IF(OR(posicao_contratual!A11="",NOT(ISNUMBER(posicao_contratual!B11)),NOT(ISNUMBER(posicao_contratual!O11))),"",ROUND(posicao_contratual!B11*posicao_contratual!O11,2))</f>
        <v/>
      </c>
      <c r="F13" s="213" t="str">
        <f>IF(OR(posicao_contratual!A11="",NOT(ISNUMBER(posicao_contratual!B11)),NOT(ISNUMBER(posicao_contratual!S11))),"",ROUND(posicao_contratual!B11*posicao_contratual!S11,2))</f>
        <v/>
      </c>
      <c r="G13" s="21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13" t="str">
        <f>IF(posicao_contratual!A12="","",posicao_contratual!B12)</f>
        <v/>
      </c>
      <c r="C14" s="213" t="str">
        <f>IF(OR(posicao_contratual!A12="",NOT(ISNUMBER(posicao_contratual!B12)),NOT(ISNUMBER(posicao_contratual!G12))),"",ROUND(posicao_contratual!B12*posicao_contratual!G12,2))</f>
        <v/>
      </c>
      <c r="D14" s="213" t="str">
        <f>IF(OR(posicao_contratual!A12="",NOT(ISNUMBER(posicao_contratual!B12)),NOT(ISNUMBER(posicao_contratual!K12))),"",ROUND(posicao_contratual!B12*posicao_contratual!K12,2))</f>
        <v/>
      </c>
      <c r="E14" s="213" t="str">
        <f>IF(OR(posicao_contratual!A12="",NOT(ISNUMBER(posicao_contratual!B12)),NOT(ISNUMBER(posicao_contratual!O12))),"",ROUND(posicao_contratual!B12*posicao_contratual!O12,2))</f>
        <v/>
      </c>
      <c r="F14" s="213" t="str">
        <f>IF(OR(posicao_contratual!A12="",NOT(ISNUMBER(posicao_contratual!B12)),NOT(ISNUMBER(posicao_contratual!S12))),"",ROUND(posicao_contratual!B12*posicao_contratual!S12,2))</f>
        <v/>
      </c>
      <c r="G14" s="21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13" t="str">
        <f>IF(posicao_contratual!A13="","",posicao_contratual!B13)</f>
        <v/>
      </c>
      <c r="C15" s="213" t="str">
        <f>IF(OR(posicao_contratual!A13="",NOT(ISNUMBER(posicao_contratual!B13)),NOT(ISNUMBER(posicao_contratual!G13))),"",ROUND(posicao_contratual!B13*posicao_contratual!G13,2))</f>
        <v/>
      </c>
      <c r="D15" s="213" t="str">
        <f>IF(OR(posicao_contratual!A13="",NOT(ISNUMBER(posicao_contratual!B13)),NOT(ISNUMBER(posicao_contratual!K13))),"",ROUND(posicao_contratual!B13*posicao_contratual!K13,2))</f>
        <v/>
      </c>
      <c r="E15" s="213" t="str">
        <f>IF(OR(posicao_contratual!A13="",NOT(ISNUMBER(posicao_contratual!B13)),NOT(ISNUMBER(posicao_contratual!O13))),"",ROUND(posicao_contratual!B13*posicao_contratual!O13,2))</f>
        <v/>
      </c>
      <c r="F15" s="213" t="str">
        <f>IF(OR(posicao_contratual!A13="",NOT(ISNUMBER(posicao_contratual!B13)),NOT(ISNUMBER(posicao_contratual!S13))),"",ROUND(posicao_contratual!B13*posicao_contratual!S13,2))</f>
        <v/>
      </c>
      <c r="G15" s="21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13" t="str">
        <f>IF(posicao_contratual!A14="","",posicao_contratual!B14)</f>
        <v/>
      </c>
      <c r="C16" s="213" t="str">
        <f>IF(OR(posicao_contratual!A14="",NOT(ISNUMBER(posicao_contratual!B14)),NOT(ISNUMBER(posicao_contratual!G14))),"",ROUND(posicao_contratual!B14*posicao_contratual!G14,2))</f>
        <v/>
      </c>
      <c r="D16" s="213" t="str">
        <f>IF(OR(posicao_contratual!A14="",NOT(ISNUMBER(posicao_contratual!B14)),NOT(ISNUMBER(posicao_contratual!K14))),"",ROUND(posicao_contratual!B14*posicao_contratual!K14,2))</f>
        <v/>
      </c>
      <c r="E16" s="213" t="str">
        <f>IF(OR(posicao_contratual!A14="",NOT(ISNUMBER(posicao_contratual!B14)),NOT(ISNUMBER(posicao_contratual!O14))),"",ROUND(posicao_contratual!B14*posicao_contratual!O14,2))</f>
        <v/>
      </c>
      <c r="F16" s="213" t="str">
        <f>IF(OR(posicao_contratual!A14="",NOT(ISNUMBER(posicao_contratual!B14)),NOT(ISNUMBER(posicao_contratual!S14))),"",ROUND(posicao_contratual!B14*posicao_contratual!S14,2))</f>
        <v/>
      </c>
      <c r="G16" s="21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13" t="str">
        <f>IF(posicao_contratual!A15="","",posicao_contratual!B15)</f>
        <v/>
      </c>
      <c r="C17" s="213" t="str">
        <f>IF(OR(posicao_contratual!A15="",NOT(ISNUMBER(posicao_contratual!B15)),NOT(ISNUMBER(posicao_contratual!G15))),"",ROUND(posicao_contratual!B15*posicao_contratual!G15,2))</f>
        <v/>
      </c>
      <c r="D17" s="213" t="str">
        <f>IF(OR(posicao_contratual!A15="",NOT(ISNUMBER(posicao_contratual!B15)),NOT(ISNUMBER(posicao_contratual!K15))),"",ROUND(posicao_contratual!B15*posicao_contratual!K15,2))</f>
        <v/>
      </c>
      <c r="E17" s="213" t="str">
        <f>IF(OR(posicao_contratual!A15="",NOT(ISNUMBER(posicao_contratual!B15)),NOT(ISNUMBER(posicao_contratual!O15))),"",ROUND(posicao_contratual!B15*posicao_contratual!O15,2))</f>
        <v/>
      </c>
      <c r="F17" s="213" t="str">
        <f>IF(OR(posicao_contratual!A15="",NOT(ISNUMBER(posicao_contratual!B15)),NOT(ISNUMBER(posicao_contratual!S15))),"",ROUND(posicao_contratual!B15*posicao_contratual!S15,2))</f>
        <v/>
      </c>
      <c r="G17" s="21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13" t="str">
        <f>IF(posicao_contratual!A16="","",posicao_contratual!B16)</f>
        <v/>
      </c>
      <c r="C18" s="213" t="str">
        <f>IF(OR(posicao_contratual!A16="",NOT(ISNUMBER(posicao_contratual!B16)),NOT(ISNUMBER(posicao_contratual!G16))),"",ROUND(posicao_contratual!B16*posicao_contratual!G16,2))</f>
        <v/>
      </c>
      <c r="D18" s="213" t="str">
        <f>IF(OR(posicao_contratual!A16="",NOT(ISNUMBER(posicao_contratual!B16)),NOT(ISNUMBER(posicao_contratual!K16))),"",ROUND(posicao_contratual!B16*posicao_contratual!K16,2))</f>
        <v/>
      </c>
      <c r="E18" s="213" t="str">
        <f>IF(OR(posicao_contratual!A16="",NOT(ISNUMBER(posicao_contratual!B16)),NOT(ISNUMBER(posicao_contratual!O16))),"",ROUND(posicao_contratual!B16*posicao_contratual!O16,2))</f>
        <v/>
      </c>
      <c r="F18" s="213" t="str">
        <f>IF(OR(posicao_contratual!A16="",NOT(ISNUMBER(posicao_contratual!B16)),NOT(ISNUMBER(posicao_contratual!S16))),"",ROUND(posicao_contratual!B16*posicao_contratual!S16,2))</f>
        <v/>
      </c>
      <c r="G18" s="21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13" t="str">
        <f>IF(posicao_contratual!A17="","",posicao_contratual!B17)</f>
        <v/>
      </c>
      <c r="C19" s="213" t="str">
        <f>IF(OR(posicao_contratual!A17="",NOT(ISNUMBER(posicao_contratual!B17)),NOT(ISNUMBER(posicao_contratual!G17))),"",ROUND(posicao_contratual!B17*posicao_contratual!G17,2))</f>
        <v/>
      </c>
      <c r="D19" s="213" t="str">
        <f>IF(OR(posicao_contratual!A17="",NOT(ISNUMBER(posicao_contratual!B17)),NOT(ISNUMBER(posicao_contratual!K17))),"",ROUND(posicao_contratual!B17*posicao_contratual!K17,2))</f>
        <v/>
      </c>
      <c r="E19" s="213" t="str">
        <f>IF(OR(posicao_contratual!A17="",NOT(ISNUMBER(posicao_contratual!B17)),NOT(ISNUMBER(posicao_contratual!O17))),"",ROUND(posicao_contratual!B17*posicao_contratual!O17,2))</f>
        <v/>
      </c>
      <c r="F19" s="213" t="str">
        <f>IF(OR(posicao_contratual!A17="",NOT(ISNUMBER(posicao_contratual!B17)),NOT(ISNUMBER(posicao_contratual!S17))),"",ROUND(posicao_contratual!B17*posicao_contratual!S17,2))</f>
        <v/>
      </c>
      <c r="G19" s="21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13" t="str">
        <f>IF(posicao_contratual!A18="","",posicao_contratual!B18)</f>
        <v/>
      </c>
      <c r="C20" s="213" t="str">
        <f>IF(OR(posicao_contratual!A18="",NOT(ISNUMBER(posicao_contratual!B18)),NOT(ISNUMBER(posicao_contratual!G18))),"",ROUND(posicao_contratual!B18*posicao_contratual!G18,2))</f>
        <v/>
      </c>
      <c r="D20" s="213" t="str">
        <f>IF(OR(posicao_contratual!A18="",NOT(ISNUMBER(posicao_contratual!B18)),NOT(ISNUMBER(posicao_contratual!K18))),"",ROUND(posicao_contratual!B18*posicao_contratual!K18,2))</f>
        <v/>
      </c>
      <c r="E20" s="213" t="str">
        <f>IF(OR(posicao_contratual!A18="",NOT(ISNUMBER(posicao_contratual!B18)),NOT(ISNUMBER(posicao_contratual!O18))),"",ROUND(posicao_contratual!B18*posicao_contratual!O18,2))</f>
        <v/>
      </c>
      <c r="F20" s="213" t="str">
        <f>IF(OR(posicao_contratual!A18="",NOT(ISNUMBER(posicao_contratual!B18)),NOT(ISNUMBER(posicao_contratual!S18))),"",ROUND(posicao_contratual!B18*posicao_contratual!S18,2))</f>
        <v/>
      </c>
      <c r="G20" s="21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13" t="str">
        <f>IF(posicao_contratual!A19="","",posicao_contratual!B19)</f>
        <v/>
      </c>
      <c r="C21" s="213" t="str">
        <f>IF(OR(posicao_contratual!A19="",NOT(ISNUMBER(posicao_contratual!B19)),NOT(ISNUMBER(posicao_contratual!G19))),"",ROUND(posicao_contratual!B19*posicao_contratual!G19,2))</f>
        <v/>
      </c>
      <c r="D21" s="213" t="str">
        <f>IF(OR(posicao_contratual!A19="",NOT(ISNUMBER(posicao_contratual!B19)),NOT(ISNUMBER(posicao_contratual!K19))),"",ROUND(posicao_contratual!B19*posicao_contratual!K19,2))</f>
        <v/>
      </c>
      <c r="E21" s="213" t="str">
        <f>IF(OR(posicao_contratual!A19="",NOT(ISNUMBER(posicao_contratual!B19)),NOT(ISNUMBER(posicao_contratual!O19))),"",ROUND(posicao_contratual!B19*posicao_contratual!O19,2))</f>
        <v/>
      </c>
      <c r="F21" s="213" t="str">
        <f>IF(OR(posicao_contratual!A19="",NOT(ISNUMBER(posicao_contratual!B19)),NOT(ISNUMBER(posicao_contratual!S19))),"",ROUND(posicao_contratual!B19*posicao_contratual!S19,2))</f>
        <v/>
      </c>
      <c r="G21" s="21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13" t="str">
        <f>IF(posicao_contratual!A20="","",posicao_contratual!B20)</f>
        <v/>
      </c>
      <c r="C22" s="213" t="str">
        <f>IF(OR(posicao_contratual!A20="",NOT(ISNUMBER(posicao_contratual!B20)),NOT(ISNUMBER(posicao_contratual!G20))),"",ROUND(posicao_contratual!B20*posicao_contratual!G20,2))</f>
        <v/>
      </c>
      <c r="D22" s="213" t="str">
        <f>IF(OR(posicao_contratual!A20="",NOT(ISNUMBER(posicao_contratual!B20)),NOT(ISNUMBER(posicao_contratual!K20))),"",ROUND(posicao_contratual!B20*posicao_contratual!K20,2))</f>
        <v/>
      </c>
      <c r="E22" s="213" t="str">
        <f>IF(OR(posicao_contratual!A20="",NOT(ISNUMBER(posicao_contratual!B20)),NOT(ISNUMBER(posicao_contratual!O20))),"",ROUND(posicao_contratual!B20*posicao_contratual!O20,2))</f>
        <v/>
      </c>
      <c r="F22" s="213" t="str">
        <f>IF(OR(posicao_contratual!A20="",NOT(ISNUMBER(posicao_contratual!B20)),NOT(ISNUMBER(posicao_contratual!S20))),"",ROUND(posicao_contratual!B20*posicao_contratual!S20,2))</f>
        <v/>
      </c>
      <c r="G22" s="21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13" t="str">
        <f>IF(posicao_contratual!A21="","",posicao_contratual!B21)</f>
        <v/>
      </c>
      <c r="C23" s="213" t="str">
        <f>IF(OR(posicao_contratual!A21="",NOT(ISNUMBER(posicao_contratual!B21)),NOT(ISNUMBER(posicao_contratual!G21))),"",ROUND(posicao_contratual!B21*posicao_contratual!G21,2))</f>
        <v/>
      </c>
      <c r="D23" s="213" t="str">
        <f>IF(OR(posicao_contratual!A21="",NOT(ISNUMBER(posicao_contratual!B21)),NOT(ISNUMBER(posicao_contratual!K21))),"",ROUND(posicao_contratual!B21*posicao_contratual!K21,2))</f>
        <v/>
      </c>
      <c r="E23" s="213" t="str">
        <f>IF(OR(posicao_contratual!A21="",NOT(ISNUMBER(posicao_contratual!B21)),NOT(ISNUMBER(posicao_contratual!O21))),"",ROUND(posicao_contratual!B21*posicao_contratual!O21,2))</f>
        <v/>
      </c>
      <c r="F23" s="213" t="str">
        <f>IF(OR(posicao_contratual!A21="",NOT(ISNUMBER(posicao_contratual!B21)),NOT(ISNUMBER(posicao_contratual!S21))),"",ROUND(posicao_contratual!B21*posicao_contratual!S21,2))</f>
        <v/>
      </c>
      <c r="G23" s="21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13" t="str">
        <f>IF(posicao_contratual!A22="","",posicao_contratual!B22)</f>
        <v/>
      </c>
      <c r="C24" s="213" t="str">
        <f>IF(OR(posicao_contratual!A22="",NOT(ISNUMBER(posicao_contratual!B22)),NOT(ISNUMBER(posicao_contratual!G22))),"",ROUND(posicao_contratual!B22*posicao_contratual!G22,2))</f>
        <v/>
      </c>
      <c r="D24" s="213" t="str">
        <f>IF(OR(posicao_contratual!A22="",NOT(ISNUMBER(posicao_contratual!B22)),NOT(ISNUMBER(posicao_contratual!K22))),"",ROUND(posicao_contratual!B22*posicao_contratual!K22,2))</f>
        <v/>
      </c>
      <c r="E24" s="213" t="str">
        <f>IF(OR(posicao_contratual!A22="",NOT(ISNUMBER(posicao_contratual!B22)),NOT(ISNUMBER(posicao_contratual!O22))),"",ROUND(posicao_contratual!B22*posicao_contratual!O22,2))</f>
        <v/>
      </c>
      <c r="F24" s="213" t="str">
        <f>IF(OR(posicao_contratual!A22="",NOT(ISNUMBER(posicao_contratual!B22)),NOT(ISNUMBER(posicao_contratual!S22))),"",ROUND(posicao_contratual!B22*posicao_contratual!S22,2))</f>
        <v/>
      </c>
      <c r="G24" s="21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13" t="str">
        <f>IF(posicao_contratual!A23="","",posicao_contratual!B23)</f>
        <v/>
      </c>
      <c r="C25" s="213" t="str">
        <f>IF(OR(posicao_contratual!A23="",NOT(ISNUMBER(posicao_contratual!B23)),NOT(ISNUMBER(posicao_contratual!G23))),"",ROUND(posicao_contratual!B23*posicao_contratual!G23,2))</f>
        <v/>
      </c>
      <c r="D25" s="213" t="str">
        <f>IF(OR(posicao_contratual!A23="",NOT(ISNUMBER(posicao_contratual!B23)),NOT(ISNUMBER(posicao_contratual!K23))),"",ROUND(posicao_contratual!B23*posicao_contratual!K23,2))</f>
        <v/>
      </c>
      <c r="E25" s="213" t="str">
        <f>IF(OR(posicao_contratual!A23="",NOT(ISNUMBER(posicao_contratual!B23)),NOT(ISNUMBER(posicao_contratual!O23))),"",ROUND(posicao_contratual!B23*posicao_contratual!O23,2))</f>
        <v/>
      </c>
      <c r="F25" s="213" t="str">
        <f>IF(OR(posicao_contratual!A23="",NOT(ISNUMBER(posicao_contratual!B23)),NOT(ISNUMBER(posicao_contratual!S23))),"",ROUND(posicao_contratual!B23*posicao_contratual!S23,2))</f>
        <v/>
      </c>
      <c r="G25" s="21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13" t="str">
        <f>IF(posicao_contratual!A24="","",posicao_contratual!B24)</f>
        <v/>
      </c>
      <c r="C26" s="213" t="str">
        <f>IF(OR(posicao_contratual!A24="",NOT(ISNUMBER(posicao_contratual!B24)),NOT(ISNUMBER(posicao_contratual!G24))),"",ROUND(posicao_contratual!B24*posicao_contratual!G24,2))</f>
        <v/>
      </c>
      <c r="D26" s="213" t="str">
        <f>IF(OR(posicao_contratual!A24="",NOT(ISNUMBER(posicao_contratual!B24)),NOT(ISNUMBER(posicao_contratual!K24))),"",ROUND(posicao_contratual!B24*posicao_contratual!K24,2))</f>
        <v/>
      </c>
      <c r="E26" s="213" t="str">
        <f>IF(OR(posicao_contratual!A24="",NOT(ISNUMBER(posicao_contratual!B24)),NOT(ISNUMBER(posicao_contratual!O24))),"",ROUND(posicao_contratual!B24*posicao_contratual!O24,2))</f>
        <v/>
      </c>
      <c r="F26" s="213" t="str">
        <f>IF(OR(posicao_contratual!A24="",NOT(ISNUMBER(posicao_contratual!B24)),NOT(ISNUMBER(posicao_contratual!S24))),"",ROUND(posicao_contratual!B24*posicao_contratual!S24,2))</f>
        <v/>
      </c>
      <c r="G26" s="21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13" t="str">
        <f>IF(posicao_contratual!A25="","",posicao_contratual!B25)</f>
        <v/>
      </c>
      <c r="C27" s="213" t="str">
        <f>IF(OR(posicao_contratual!A25="",NOT(ISNUMBER(posicao_contratual!B25)),NOT(ISNUMBER(posicao_contratual!G25))),"",ROUND(posicao_contratual!B25*posicao_contratual!G25,2))</f>
        <v/>
      </c>
      <c r="D27" s="213" t="str">
        <f>IF(OR(posicao_contratual!A25="",NOT(ISNUMBER(posicao_contratual!B25)),NOT(ISNUMBER(posicao_contratual!K25))),"",ROUND(posicao_contratual!B25*posicao_contratual!K25,2))</f>
        <v/>
      </c>
      <c r="E27" s="213" t="str">
        <f>IF(OR(posicao_contratual!A25="",NOT(ISNUMBER(posicao_contratual!B25)),NOT(ISNUMBER(posicao_contratual!O25))),"",ROUND(posicao_contratual!B25*posicao_contratual!O25,2))</f>
        <v/>
      </c>
      <c r="F27" s="213" t="str">
        <f>IF(OR(posicao_contratual!A25="",NOT(ISNUMBER(posicao_contratual!B25)),NOT(ISNUMBER(posicao_contratual!S25))),"",ROUND(posicao_contratual!B25*posicao_contratual!S25,2))</f>
        <v/>
      </c>
      <c r="G27" s="21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13" t="str">
        <f>IF(posicao_contratual!A26="","",posicao_contratual!B26)</f>
        <v/>
      </c>
      <c r="C28" s="213" t="str">
        <f>IF(OR(posicao_contratual!A26="",NOT(ISNUMBER(posicao_contratual!B26)),NOT(ISNUMBER(posicao_contratual!G26))),"",ROUND(posicao_contratual!B26*posicao_contratual!G26,2))</f>
        <v/>
      </c>
      <c r="D28" s="213" t="str">
        <f>IF(OR(posicao_contratual!A26="",NOT(ISNUMBER(posicao_contratual!B26)),NOT(ISNUMBER(posicao_contratual!K26))),"",ROUND(posicao_contratual!B26*posicao_contratual!K26,2))</f>
        <v/>
      </c>
      <c r="E28" s="213" t="str">
        <f>IF(OR(posicao_contratual!A26="",NOT(ISNUMBER(posicao_contratual!B26)),NOT(ISNUMBER(posicao_contratual!O26))),"",ROUND(posicao_contratual!B26*posicao_contratual!O26,2))</f>
        <v/>
      </c>
      <c r="F28" s="213" t="str">
        <f>IF(OR(posicao_contratual!A26="",NOT(ISNUMBER(posicao_contratual!B26)),NOT(ISNUMBER(posicao_contratual!S26))),"",ROUND(posicao_contratual!B26*posicao_contratual!S26,2))</f>
        <v/>
      </c>
      <c r="G28" s="21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13" t="str">
        <f>IF(posicao_contratual!A27="","",posicao_contratual!B27)</f>
        <v/>
      </c>
      <c r="C29" s="213" t="str">
        <f>IF(OR(posicao_contratual!A27="",NOT(ISNUMBER(posicao_contratual!B27)),NOT(ISNUMBER(posicao_contratual!G27))),"",ROUND(posicao_contratual!B27*posicao_contratual!G27,2))</f>
        <v/>
      </c>
      <c r="D29" s="213" t="str">
        <f>IF(OR(posicao_contratual!A27="",NOT(ISNUMBER(posicao_contratual!B27)),NOT(ISNUMBER(posicao_contratual!K27))),"",ROUND(posicao_contratual!B27*posicao_contratual!K27,2))</f>
        <v/>
      </c>
      <c r="E29" s="213" t="str">
        <f>IF(OR(posicao_contratual!A27="",NOT(ISNUMBER(posicao_contratual!B27)),NOT(ISNUMBER(posicao_contratual!O27))),"",ROUND(posicao_contratual!B27*posicao_contratual!O27,2))</f>
        <v/>
      </c>
      <c r="F29" s="213" t="str">
        <f>IF(OR(posicao_contratual!A27="",NOT(ISNUMBER(posicao_contratual!B27)),NOT(ISNUMBER(posicao_contratual!S27))),"",ROUND(posicao_contratual!B27*posicao_contratual!S27,2))</f>
        <v/>
      </c>
      <c r="G29" s="21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13" t="str">
        <f>IF(posicao_contratual!A28="","",posicao_contratual!B28)</f>
        <v/>
      </c>
      <c r="C30" s="213" t="str">
        <f>IF(OR(posicao_contratual!A28="",NOT(ISNUMBER(posicao_contratual!B28)),NOT(ISNUMBER(posicao_contratual!G28))),"",ROUND(posicao_contratual!B28*posicao_contratual!G28,2))</f>
        <v/>
      </c>
      <c r="D30" s="213" t="str">
        <f>IF(OR(posicao_contratual!A28="",NOT(ISNUMBER(posicao_contratual!B28)),NOT(ISNUMBER(posicao_contratual!K28))),"",ROUND(posicao_contratual!B28*posicao_contratual!K28,2))</f>
        <v/>
      </c>
      <c r="E30" s="213" t="str">
        <f>IF(OR(posicao_contratual!A28="",NOT(ISNUMBER(posicao_contratual!B28)),NOT(ISNUMBER(posicao_contratual!O28))),"",ROUND(posicao_contratual!B28*posicao_contratual!O28,2))</f>
        <v/>
      </c>
      <c r="F30" s="213" t="str">
        <f>IF(OR(posicao_contratual!A28="",NOT(ISNUMBER(posicao_contratual!B28)),NOT(ISNUMBER(posicao_contratual!S28))),"",ROUND(posicao_contratual!B28*posicao_contratual!S28,2))</f>
        <v/>
      </c>
      <c r="G30" s="21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13" t="str">
        <f>IF(posicao_contratual!A29="","",posicao_contratual!B29)</f>
        <v/>
      </c>
      <c r="C31" s="213" t="str">
        <f>IF(OR(posicao_contratual!A29="",NOT(ISNUMBER(posicao_contratual!B29)),NOT(ISNUMBER(posicao_contratual!G29))),"",ROUND(posicao_contratual!B29*posicao_contratual!G29,2))</f>
        <v/>
      </c>
      <c r="D31" s="213" t="str">
        <f>IF(OR(posicao_contratual!A29="",NOT(ISNUMBER(posicao_contratual!B29)),NOT(ISNUMBER(posicao_contratual!K29))),"",ROUND(posicao_contratual!B29*posicao_contratual!K29,2))</f>
        <v/>
      </c>
      <c r="E31" s="213" t="str">
        <f>IF(OR(posicao_contratual!A29="",NOT(ISNUMBER(posicao_contratual!B29)),NOT(ISNUMBER(posicao_contratual!O29))),"",ROUND(posicao_contratual!B29*posicao_contratual!O29,2))</f>
        <v/>
      </c>
      <c r="F31" s="213" t="str">
        <f>IF(OR(posicao_contratual!A29="",NOT(ISNUMBER(posicao_contratual!B29)),NOT(ISNUMBER(posicao_contratual!S29))),"",ROUND(posicao_contratual!B29*posicao_contratual!S29,2))</f>
        <v/>
      </c>
      <c r="G31" s="21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13" t="str">
        <f>IF(posicao_contratual!A30="","",posicao_contratual!B30)</f>
        <v/>
      </c>
      <c r="C32" s="213" t="str">
        <f>IF(OR(posicao_contratual!A30="",NOT(ISNUMBER(posicao_contratual!B30)),NOT(ISNUMBER(posicao_contratual!G30))),"",ROUND(posicao_contratual!B30*posicao_contratual!G30,2))</f>
        <v/>
      </c>
      <c r="D32" s="213" t="str">
        <f>IF(OR(posicao_contratual!A30="",NOT(ISNUMBER(posicao_contratual!B30)),NOT(ISNUMBER(posicao_contratual!K30))),"",ROUND(posicao_contratual!B30*posicao_contratual!K30,2))</f>
        <v/>
      </c>
      <c r="E32" s="213" t="str">
        <f>IF(OR(posicao_contratual!A30="",NOT(ISNUMBER(posicao_contratual!B30)),NOT(ISNUMBER(posicao_contratual!O30))),"",ROUND(posicao_contratual!B30*posicao_contratual!O30,2))</f>
        <v/>
      </c>
      <c r="F32" s="213" t="str">
        <f>IF(OR(posicao_contratual!A30="",NOT(ISNUMBER(posicao_contratual!B30)),NOT(ISNUMBER(posicao_contratual!S30))),"",ROUND(posicao_contratual!B30*posicao_contratual!S30,2))</f>
        <v/>
      </c>
      <c r="G32" s="21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13" t="str">
        <f>IF(posicao_contratual!A31="","",posicao_contratual!B31)</f>
        <v/>
      </c>
      <c r="C33" s="213" t="str">
        <f>IF(OR(posicao_contratual!A31="",NOT(ISNUMBER(posicao_contratual!B31)),NOT(ISNUMBER(posicao_contratual!G31))),"",ROUND(posicao_contratual!B31*posicao_contratual!G31,2))</f>
        <v/>
      </c>
      <c r="D33" s="213" t="str">
        <f>IF(OR(posicao_contratual!A31="",NOT(ISNUMBER(posicao_contratual!B31)),NOT(ISNUMBER(posicao_contratual!K31))),"",ROUND(posicao_contratual!B31*posicao_contratual!K31,2))</f>
        <v/>
      </c>
      <c r="E33" s="213" t="str">
        <f>IF(OR(posicao_contratual!A31="",NOT(ISNUMBER(posicao_contratual!B31)),NOT(ISNUMBER(posicao_contratual!O31))),"",ROUND(posicao_contratual!B31*posicao_contratual!O31,2))</f>
        <v/>
      </c>
      <c r="F33" s="213" t="str">
        <f>IF(OR(posicao_contratual!A31="",NOT(ISNUMBER(posicao_contratual!B31)),NOT(ISNUMBER(posicao_contratual!S31))),"",ROUND(posicao_contratual!B31*posicao_contratual!S31,2))</f>
        <v/>
      </c>
      <c r="G33" s="21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13" t="str">
        <f>IF(posicao_contratual!A32="","",posicao_contratual!B32)</f>
        <v/>
      </c>
      <c r="C34" s="213" t="str">
        <f>IF(OR(posicao_contratual!A32="",NOT(ISNUMBER(posicao_contratual!B32)),NOT(ISNUMBER(posicao_contratual!G32))),"",ROUND(posicao_contratual!B32*posicao_contratual!G32,2))</f>
        <v/>
      </c>
      <c r="D34" s="213" t="str">
        <f>IF(OR(posicao_contratual!A32="",NOT(ISNUMBER(posicao_contratual!B32)),NOT(ISNUMBER(posicao_contratual!K32))),"",ROUND(posicao_contratual!B32*posicao_contratual!K32,2))</f>
        <v/>
      </c>
      <c r="E34" s="213" t="str">
        <f>IF(OR(posicao_contratual!A32="",NOT(ISNUMBER(posicao_contratual!B32)),NOT(ISNUMBER(posicao_contratual!O32))),"",ROUND(posicao_contratual!B32*posicao_contratual!O32,2))</f>
        <v/>
      </c>
      <c r="F34" s="213" t="str">
        <f>IF(OR(posicao_contratual!A32="",NOT(ISNUMBER(posicao_contratual!B32)),NOT(ISNUMBER(posicao_contratual!S32))),"",ROUND(posicao_contratual!B32*posicao_contratual!S32,2))</f>
        <v/>
      </c>
      <c r="G34" s="21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13" t="str">
        <f>IF(posicao_contratual!A33="","",posicao_contratual!B33)</f>
        <v/>
      </c>
      <c r="C35" s="213" t="str">
        <f>IF(OR(posicao_contratual!A33="",NOT(ISNUMBER(posicao_contratual!B33)),NOT(ISNUMBER(posicao_contratual!G33))),"",ROUND(posicao_contratual!B33*posicao_contratual!G33,2))</f>
        <v/>
      </c>
      <c r="D35" s="213" t="str">
        <f>IF(OR(posicao_contratual!A33="",NOT(ISNUMBER(posicao_contratual!B33)),NOT(ISNUMBER(posicao_contratual!K33))),"",ROUND(posicao_contratual!B33*posicao_contratual!K33,2))</f>
        <v/>
      </c>
      <c r="E35" s="213" t="str">
        <f>IF(OR(posicao_contratual!A33="",NOT(ISNUMBER(posicao_contratual!B33)),NOT(ISNUMBER(posicao_contratual!O33))),"",ROUND(posicao_contratual!B33*posicao_contratual!O33,2))</f>
        <v/>
      </c>
      <c r="F35" s="213" t="str">
        <f>IF(OR(posicao_contratual!A33="",NOT(ISNUMBER(posicao_contratual!B33)),NOT(ISNUMBER(posicao_contratual!S33))),"",ROUND(posicao_contratual!B33*posicao_contratual!S33,2))</f>
        <v/>
      </c>
      <c r="G35" s="21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13" t="str">
        <f>IF(posicao_contratual!A34="","",posicao_contratual!B34)</f>
        <v/>
      </c>
      <c r="C36" s="213" t="str">
        <f>IF(OR(posicao_contratual!A34="",NOT(ISNUMBER(posicao_contratual!B34)),NOT(ISNUMBER(posicao_contratual!G34))),"",ROUND(posicao_contratual!B34*posicao_contratual!G34,2))</f>
        <v/>
      </c>
      <c r="D36" s="213" t="str">
        <f>IF(OR(posicao_contratual!A34="",NOT(ISNUMBER(posicao_contratual!B34)),NOT(ISNUMBER(posicao_contratual!K34))),"",ROUND(posicao_contratual!B34*posicao_contratual!K34,2))</f>
        <v/>
      </c>
      <c r="E36" s="213" t="str">
        <f>IF(OR(posicao_contratual!A34="",NOT(ISNUMBER(posicao_contratual!B34)),NOT(ISNUMBER(posicao_contratual!O34))),"",ROUND(posicao_contratual!B34*posicao_contratual!O34,2))</f>
        <v/>
      </c>
      <c r="F36" s="213" t="str">
        <f>IF(OR(posicao_contratual!A34="",NOT(ISNUMBER(posicao_contratual!B34)),NOT(ISNUMBER(posicao_contratual!S34))),"",ROUND(posicao_contratual!B34*posicao_contratual!S34,2))</f>
        <v/>
      </c>
      <c r="G36" s="21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13" t="str">
        <f>IF(posicao_contratual!A35="","",posicao_contratual!B35)</f>
        <v/>
      </c>
      <c r="C37" s="213" t="str">
        <f>IF(OR(posicao_contratual!A35="",NOT(ISNUMBER(posicao_contratual!B35)),NOT(ISNUMBER(posicao_contratual!G35))),"",ROUND(posicao_contratual!B35*posicao_contratual!G35,2))</f>
        <v/>
      </c>
      <c r="D37" s="213" t="str">
        <f>IF(OR(posicao_contratual!A35="",NOT(ISNUMBER(posicao_contratual!B35)),NOT(ISNUMBER(posicao_contratual!K35))),"",ROUND(posicao_contratual!B35*posicao_contratual!K35,2))</f>
        <v/>
      </c>
      <c r="E37" s="213" t="str">
        <f>IF(OR(posicao_contratual!A35="",NOT(ISNUMBER(posicao_contratual!B35)),NOT(ISNUMBER(posicao_contratual!O35))),"",ROUND(posicao_contratual!B35*posicao_contratual!O35,2))</f>
        <v/>
      </c>
      <c r="F37" s="213" t="str">
        <f>IF(OR(posicao_contratual!A35="",NOT(ISNUMBER(posicao_contratual!B35)),NOT(ISNUMBER(posicao_contratual!S35))),"",ROUND(posicao_contratual!B35*posicao_contratual!S35,2))</f>
        <v/>
      </c>
      <c r="G37" s="21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13" t="str">
        <f>IF(posicao_contratual!A36="","",posicao_contratual!B36)</f>
        <v/>
      </c>
      <c r="C38" s="213" t="str">
        <f>IF(OR(posicao_contratual!A36="",NOT(ISNUMBER(posicao_contratual!B36)),NOT(ISNUMBER(posicao_contratual!G36))),"",ROUND(posicao_contratual!B36*posicao_contratual!G36,2))</f>
        <v/>
      </c>
      <c r="D38" s="213" t="str">
        <f>IF(OR(posicao_contratual!A36="",NOT(ISNUMBER(posicao_contratual!B36)),NOT(ISNUMBER(posicao_contratual!K36))),"",ROUND(posicao_contratual!B36*posicao_contratual!K36,2))</f>
        <v/>
      </c>
      <c r="E38" s="213" t="str">
        <f>IF(OR(posicao_contratual!A36="",NOT(ISNUMBER(posicao_contratual!B36)),NOT(ISNUMBER(posicao_contratual!O36))),"",ROUND(posicao_contratual!B36*posicao_contratual!O36,2))</f>
        <v/>
      </c>
      <c r="F38" s="213" t="str">
        <f>IF(OR(posicao_contratual!A36="",NOT(ISNUMBER(posicao_contratual!B36)),NOT(ISNUMBER(posicao_contratual!S36))),"",ROUND(posicao_contratual!B36*posicao_contratual!S36,2))</f>
        <v/>
      </c>
      <c r="G38" s="21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13" t="str">
        <f>IF(posicao_contratual!A37="","",posicao_contratual!B37)</f>
        <v/>
      </c>
      <c r="C39" s="213" t="str">
        <f>IF(OR(posicao_contratual!A37="",NOT(ISNUMBER(posicao_contratual!B37)),NOT(ISNUMBER(posicao_contratual!G37))),"",ROUND(posicao_contratual!B37*posicao_contratual!G37,2))</f>
        <v/>
      </c>
      <c r="D39" s="213" t="str">
        <f>IF(OR(posicao_contratual!A37="",NOT(ISNUMBER(posicao_contratual!B37)),NOT(ISNUMBER(posicao_contratual!K37))),"",ROUND(posicao_contratual!B37*posicao_contratual!K37,2))</f>
        <v/>
      </c>
      <c r="E39" s="213" t="str">
        <f>IF(OR(posicao_contratual!A37="",NOT(ISNUMBER(posicao_contratual!B37)),NOT(ISNUMBER(posicao_contratual!O37))),"",ROUND(posicao_contratual!B37*posicao_contratual!O37,2))</f>
        <v/>
      </c>
      <c r="F39" s="213" t="str">
        <f>IF(OR(posicao_contratual!A37="",NOT(ISNUMBER(posicao_contratual!B37)),NOT(ISNUMBER(posicao_contratual!S37))),"",ROUND(posicao_contratual!B37*posicao_contratual!S37,2))</f>
        <v/>
      </c>
      <c r="G39" s="21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13" t="str">
        <f>IF(posicao_contratual!A38="","",posicao_contratual!B38)</f>
        <v/>
      </c>
      <c r="C40" s="213" t="str">
        <f>IF(OR(posicao_contratual!A38="",NOT(ISNUMBER(posicao_contratual!B38)),NOT(ISNUMBER(posicao_contratual!G38))),"",ROUND(posicao_contratual!B38*posicao_contratual!G38,2))</f>
        <v/>
      </c>
      <c r="D40" s="213" t="str">
        <f>IF(OR(posicao_contratual!A38="",NOT(ISNUMBER(posicao_contratual!B38)),NOT(ISNUMBER(posicao_contratual!K38))),"",ROUND(posicao_contratual!B38*posicao_contratual!K38,2))</f>
        <v/>
      </c>
      <c r="E40" s="213" t="str">
        <f>IF(OR(posicao_contratual!A38="",NOT(ISNUMBER(posicao_contratual!B38)),NOT(ISNUMBER(posicao_contratual!O38))),"",ROUND(posicao_contratual!B38*posicao_contratual!O38,2))</f>
        <v/>
      </c>
      <c r="F40" s="213" t="str">
        <f>IF(OR(posicao_contratual!A38="",NOT(ISNUMBER(posicao_contratual!B38)),NOT(ISNUMBER(posicao_contratual!S38))),"",ROUND(posicao_contratual!B38*posicao_contratual!S38,2))</f>
        <v/>
      </c>
      <c r="G40" s="21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13" t="str">
        <f>IF(posicao_contratual!A39="","",posicao_contratual!B39)</f>
        <v/>
      </c>
      <c r="C41" s="213" t="str">
        <f>IF(OR(posicao_contratual!A39="",NOT(ISNUMBER(posicao_contratual!B39)),NOT(ISNUMBER(posicao_contratual!G39))),"",ROUND(posicao_contratual!B39*posicao_contratual!G39,2))</f>
        <v/>
      </c>
      <c r="D41" s="213" t="str">
        <f>IF(OR(posicao_contratual!A39="",NOT(ISNUMBER(posicao_contratual!B39)),NOT(ISNUMBER(posicao_contratual!K39))),"",ROUND(posicao_contratual!B39*posicao_contratual!K39,2))</f>
        <v/>
      </c>
      <c r="E41" s="213" t="str">
        <f>IF(OR(posicao_contratual!A39="",NOT(ISNUMBER(posicao_contratual!B39)),NOT(ISNUMBER(posicao_contratual!O39))),"",ROUND(posicao_contratual!B39*posicao_contratual!O39,2))</f>
        <v/>
      </c>
      <c r="F41" s="213" t="str">
        <f>IF(OR(posicao_contratual!A39="",NOT(ISNUMBER(posicao_contratual!B39)),NOT(ISNUMBER(posicao_contratual!S39))),"",ROUND(posicao_contratual!B39*posicao_contratual!S39,2))</f>
        <v/>
      </c>
      <c r="G41" s="21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13" t="str">
        <f>IF(posicao_contratual!A40="","",posicao_contratual!B40)</f>
        <v/>
      </c>
      <c r="C42" s="213" t="str">
        <f>IF(OR(posicao_contratual!A40="",NOT(ISNUMBER(posicao_contratual!B40)),NOT(ISNUMBER(posicao_contratual!G40))),"",ROUND(posicao_contratual!B40*posicao_contratual!G40,2))</f>
        <v/>
      </c>
      <c r="D42" s="213" t="str">
        <f>IF(OR(posicao_contratual!A40="",NOT(ISNUMBER(posicao_contratual!B40)),NOT(ISNUMBER(posicao_contratual!K40))),"",ROUND(posicao_contratual!B40*posicao_contratual!K40,2))</f>
        <v/>
      </c>
      <c r="E42" s="213" t="str">
        <f>IF(OR(posicao_contratual!A40="",NOT(ISNUMBER(posicao_contratual!B40)),NOT(ISNUMBER(posicao_contratual!O40))),"",ROUND(posicao_contratual!B40*posicao_contratual!O40,2))</f>
        <v/>
      </c>
      <c r="F42" s="213" t="str">
        <f>IF(OR(posicao_contratual!A40="",NOT(ISNUMBER(posicao_contratual!B40)),NOT(ISNUMBER(posicao_contratual!S40))),"",ROUND(posicao_contratual!B40*posicao_contratual!S40,2))</f>
        <v/>
      </c>
      <c r="G42" s="21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13" t="str">
        <f>IF(posicao_contratual!A41="","",posicao_contratual!B41)</f>
        <v/>
      </c>
      <c r="C43" s="213" t="str">
        <f>IF(OR(posicao_contratual!A41="",NOT(ISNUMBER(posicao_contratual!B41)),NOT(ISNUMBER(posicao_contratual!G41))),"",ROUND(posicao_contratual!B41*posicao_contratual!G41,2))</f>
        <v/>
      </c>
      <c r="D43" s="213" t="str">
        <f>IF(OR(posicao_contratual!A41="",NOT(ISNUMBER(posicao_contratual!B41)),NOT(ISNUMBER(posicao_contratual!K41))),"",ROUND(posicao_contratual!B41*posicao_contratual!K41,2))</f>
        <v/>
      </c>
      <c r="E43" s="213" t="str">
        <f>IF(OR(posicao_contratual!A41="",NOT(ISNUMBER(posicao_contratual!B41)),NOT(ISNUMBER(posicao_contratual!O41))),"",ROUND(posicao_contratual!B41*posicao_contratual!O41,2))</f>
        <v/>
      </c>
      <c r="F43" s="213" t="str">
        <f>IF(OR(posicao_contratual!A41="",NOT(ISNUMBER(posicao_contratual!B41)),NOT(ISNUMBER(posicao_contratual!S41))),"",ROUND(posicao_contratual!B41*posicao_contratual!S41,2))</f>
        <v/>
      </c>
      <c r="G43" s="21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13" t="str">
        <f>IF(posicao_contratual!A42="","",posicao_contratual!B42)</f>
        <v/>
      </c>
      <c r="C44" s="213" t="str">
        <f>IF(OR(posicao_contratual!A42="",NOT(ISNUMBER(posicao_contratual!B42)),NOT(ISNUMBER(posicao_contratual!G42))),"",ROUND(posicao_contratual!B42*posicao_contratual!G42,2))</f>
        <v/>
      </c>
      <c r="D44" s="213" t="str">
        <f>IF(OR(posicao_contratual!A42="",NOT(ISNUMBER(posicao_contratual!B42)),NOT(ISNUMBER(posicao_contratual!K42))),"",ROUND(posicao_contratual!B42*posicao_contratual!K42,2))</f>
        <v/>
      </c>
      <c r="E44" s="213" t="str">
        <f>IF(OR(posicao_contratual!A42="",NOT(ISNUMBER(posicao_contratual!B42)),NOT(ISNUMBER(posicao_contratual!O42))),"",ROUND(posicao_contratual!B42*posicao_contratual!O42,2))</f>
        <v/>
      </c>
      <c r="F44" s="213" t="str">
        <f>IF(OR(posicao_contratual!A42="",NOT(ISNUMBER(posicao_contratual!B42)),NOT(ISNUMBER(posicao_contratual!S42))),"",ROUND(posicao_contratual!B42*posicao_contratual!S42,2))</f>
        <v/>
      </c>
      <c r="G44" s="21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13" t="str">
        <f>IF(posicao_contratual!A43="","",posicao_contratual!B43)</f>
        <v/>
      </c>
      <c r="C45" s="213" t="str">
        <f>IF(OR(posicao_contratual!A43="",NOT(ISNUMBER(posicao_contratual!B43)),NOT(ISNUMBER(posicao_contratual!G43))),"",ROUND(posicao_contratual!B43*posicao_contratual!G43,2))</f>
        <v/>
      </c>
      <c r="D45" s="213" t="str">
        <f>IF(OR(posicao_contratual!A43="",NOT(ISNUMBER(posicao_contratual!B43)),NOT(ISNUMBER(posicao_contratual!K43))),"",ROUND(posicao_contratual!B43*posicao_contratual!K43,2))</f>
        <v/>
      </c>
      <c r="E45" s="213" t="str">
        <f>IF(OR(posicao_contratual!A43="",NOT(ISNUMBER(posicao_contratual!B43)),NOT(ISNUMBER(posicao_contratual!O43))),"",ROUND(posicao_contratual!B43*posicao_contratual!O43,2))</f>
        <v/>
      </c>
      <c r="F45" s="213" t="str">
        <f>IF(OR(posicao_contratual!A43="",NOT(ISNUMBER(posicao_contratual!B43)),NOT(ISNUMBER(posicao_contratual!S43))),"",ROUND(posicao_contratual!B43*posicao_contratual!S43,2))</f>
        <v/>
      </c>
      <c r="G45" s="21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13" t="str">
        <f>IF(posicao_contratual!A44="","",posicao_contratual!B44)</f>
        <v/>
      </c>
      <c r="C46" s="213" t="str">
        <f>IF(OR(posicao_contratual!A44="",NOT(ISNUMBER(posicao_contratual!B44)),NOT(ISNUMBER(posicao_contratual!G44))),"",ROUND(posicao_contratual!B44*posicao_contratual!G44,2))</f>
        <v/>
      </c>
      <c r="D46" s="213" t="str">
        <f>IF(OR(posicao_contratual!A44="",NOT(ISNUMBER(posicao_contratual!B44)),NOT(ISNUMBER(posicao_contratual!K44))),"",ROUND(posicao_contratual!B44*posicao_contratual!K44,2))</f>
        <v/>
      </c>
      <c r="E46" s="213" t="str">
        <f>IF(OR(posicao_contratual!A44="",NOT(ISNUMBER(posicao_contratual!B44)),NOT(ISNUMBER(posicao_contratual!O44))),"",ROUND(posicao_contratual!B44*posicao_contratual!O44,2))</f>
        <v/>
      </c>
      <c r="F46" s="213" t="str">
        <f>IF(OR(posicao_contratual!A44="",NOT(ISNUMBER(posicao_contratual!B44)),NOT(ISNUMBER(posicao_contratual!S44))),"",ROUND(posicao_contratual!B44*posicao_contratual!S44,2))</f>
        <v/>
      </c>
      <c r="G46" s="21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13" t="str">
        <f>IF(posicao_contratual!A45="","",posicao_contratual!B45)</f>
        <v/>
      </c>
      <c r="C47" s="213" t="str">
        <f>IF(OR(posicao_contratual!A45="",NOT(ISNUMBER(posicao_contratual!B45)),NOT(ISNUMBER(posicao_contratual!G45))),"",ROUND(posicao_contratual!B45*posicao_contratual!G45,2))</f>
        <v/>
      </c>
      <c r="D47" s="213" t="str">
        <f>IF(OR(posicao_contratual!A45="",NOT(ISNUMBER(posicao_contratual!B45)),NOT(ISNUMBER(posicao_contratual!K45))),"",ROUND(posicao_contratual!B45*posicao_contratual!K45,2))</f>
        <v/>
      </c>
      <c r="E47" s="213" t="str">
        <f>IF(OR(posicao_contratual!A45="",NOT(ISNUMBER(posicao_contratual!B45)),NOT(ISNUMBER(posicao_contratual!O45))),"",ROUND(posicao_contratual!B45*posicao_contratual!O45,2))</f>
        <v/>
      </c>
      <c r="F47" s="213" t="str">
        <f>IF(OR(posicao_contratual!A45="",NOT(ISNUMBER(posicao_contratual!B45)),NOT(ISNUMBER(posicao_contratual!S45))),"",ROUND(posicao_contratual!B45*posicao_contratual!S45,2))</f>
        <v/>
      </c>
      <c r="G47" s="21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13" t="str">
        <f>IF(posicao_contratual!A46="","",posicao_contratual!B46)</f>
        <v/>
      </c>
      <c r="C48" s="213" t="str">
        <f>IF(OR(posicao_contratual!A46="",NOT(ISNUMBER(posicao_contratual!B46)),NOT(ISNUMBER(posicao_contratual!G46))),"",ROUND(posicao_contratual!B46*posicao_contratual!G46,2))</f>
        <v/>
      </c>
      <c r="D48" s="213" t="str">
        <f>IF(OR(posicao_contratual!A46="",NOT(ISNUMBER(posicao_contratual!B46)),NOT(ISNUMBER(posicao_contratual!K46))),"",ROUND(posicao_contratual!B46*posicao_contratual!K46,2))</f>
        <v/>
      </c>
      <c r="E48" s="213" t="str">
        <f>IF(OR(posicao_contratual!A46="",NOT(ISNUMBER(posicao_contratual!B46)),NOT(ISNUMBER(posicao_contratual!O46))),"",ROUND(posicao_contratual!B46*posicao_contratual!O46,2))</f>
        <v/>
      </c>
      <c r="F48" s="213" t="str">
        <f>IF(OR(posicao_contratual!A46="",NOT(ISNUMBER(posicao_contratual!B46)),NOT(ISNUMBER(posicao_contratual!S46))),"",ROUND(posicao_contratual!B46*posicao_contratual!S46,2))</f>
        <v/>
      </c>
      <c r="G48" s="21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13" t="str">
        <f>IF(posicao_contratual!A47="","",posicao_contratual!B47)</f>
        <v/>
      </c>
      <c r="C49" s="213" t="str">
        <f>IF(OR(posicao_contratual!A47="",NOT(ISNUMBER(posicao_contratual!B47)),NOT(ISNUMBER(posicao_contratual!G47))),"",ROUND(posicao_contratual!B47*posicao_contratual!G47,2))</f>
        <v/>
      </c>
      <c r="D49" s="213" t="str">
        <f>IF(OR(posicao_contratual!A47="",NOT(ISNUMBER(posicao_contratual!B47)),NOT(ISNUMBER(posicao_contratual!K47))),"",ROUND(posicao_contratual!B47*posicao_contratual!K47,2))</f>
        <v/>
      </c>
      <c r="E49" s="213" t="str">
        <f>IF(OR(posicao_contratual!A47="",NOT(ISNUMBER(posicao_contratual!B47)),NOT(ISNUMBER(posicao_contratual!O47))),"",ROUND(posicao_contratual!B47*posicao_contratual!O47,2))</f>
        <v/>
      </c>
      <c r="F49" s="213" t="str">
        <f>IF(OR(posicao_contratual!A47="",NOT(ISNUMBER(posicao_contratual!B47)),NOT(ISNUMBER(posicao_contratual!S47))),"",ROUND(posicao_contratual!B47*posicao_contratual!S47,2))</f>
        <v/>
      </c>
      <c r="G49" s="21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13" t="str">
        <f>IF(posicao_contratual!A48="","",posicao_contratual!B48)</f>
        <v/>
      </c>
      <c r="C50" s="213" t="str">
        <f>IF(OR(posicao_contratual!A48="",NOT(ISNUMBER(posicao_contratual!B48)),NOT(ISNUMBER(posicao_contratual!G48))),"",ROUND(posicao_contratual!B48*posicao_contratual!G48,2))</f>
        <v/>
      </c>
      <c r="D50" s="213" t="str">
        <f>IF(OR(posicao_contratual!A48="",NOT(ISNUMBER(posicao_contratual!B48)),NOT(ISNUMBER(posicao_contratual!K48))),"",ROUND(posicao_contratual!B48*posicao_contratual!K48,2))</f>
        <v/>
      </c>
      <c r="E50" s="213" t="str">
        <f>IF(OR(posicao_contratual!A48="",NOT(ISNUMBER(posicao_contratual!B48)),NOT(ISNUMBER(posicao_contratual!O48))),"",ROUND(posicao_contratual!B48*posicao_contratual!O48,2))</f>
        <v/>
      </c>
      <c r="F50" s="213" t="str">
        <f>IF(OR(posicao_contratual!A48="",NOT(ISNUMBER(posicao_contratual!B48)),NOT(ISNUMBER(posicao_contratual!S48))),"",ROUND(posicao_contratual!B48*posicao_contratual!S48,2))</f>
        <v/>
      </c>
      <c r="G50" s="21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13" t="str">
        <f>IF(posicao_contratual!A49="","",posicao_contratual!B49)</f>
        <v/>
      </c>
      <c r="C51" s="213" t="str">
        <f>IF(OR(posicao_contratual!A49="",NOT(ISNUMBER(posicao_contratual!B49)),NOT(ISNUMBER(posicao_contratual!G49))),"",ROUND(posicao_contratual!B49*posicao_contratual!G49,2))</f>
        <v/>
      </c>
      <c r="D51" s="213" t="str">
        <f>IF(OR(posicao_contratual!A49="",NOT(ISNUMBER(posicao_contratual!B49)),NOT(ISNUMBER(posicao_contratual!K49))),"",ROUND(posicao_contratual!B49*posicao_contratual!K49,2))</f>
        <v/>
      </c>
      <c r="E51" s="213" t="str">
        <f>IF(OR(posicao_contratual!A49="",NOT(ISNUMBER(posicao_contratual!B49)),NOT(ISNUMBER(posicao_contratual!O49))),"",ROUND(posicao_contratual!B49*posicao_contratual!O49,2))</f>
        <v/>
      </c>
      <c r="F51" s="213" t="str">
        <f>IF(OR(posicao_contratual!A49="",NOT(ISNUMBER(posicao_contratual!B49)),NOT(ISNUMBER(posicao_contratual!S49))),"",ROUND(posicao_contratual!B49*posicao_contratual!S49,2))</f>
        <v/>
      </c>
      <c r="G51" s="21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13" t="str">
        <f>IF(posicao_contratual!A50="","",posicao_contratual!B50)</f>
        <v/>
      </c>
      <c r="C52" s="213" t="str">
        <f>IF(OR(posicao_contratual!A50="",NOT(ISNUMBER(posicao_contratual!B50)),NOT(ISNUMBER(posicao_contratual!G50))),"",ROUND(posicao_contratual!B50*posicao_contratual!G50,2))</f>
        <v/>
      </c>
      <c r="D52" s="213" t="str">
        <f>IF(OR(posicao_contratual!A50="",NOT(ISNUMBER(posicao_contratual!B50)),NOT(ISNUMBER(posicao_contratual!K50))),"",ROUND(posicao_contratual!B50*posicao_contratual!K50,2))</f>
        <v/>
      </c>
      <c r="E52" s="213" t="str">
        <f>IF(OR(posicao_contratual!A50="",NOT(ISNUMBER(posicao_contratual!B50)),NOT(ISNUMBER(posicao_contratual!O50))),"",ROUND(posicao_contratual!B50*posicao_contratual!O50,2))</f>
        <v/>
      </c>
      <c r="F52" s="213" t="str">
        <f>IF(OR(posicao_contratual!A50="",NOT(ISNUMBER(posicao_contratual!B50)),NOT(ISNUMBER(posicao_contratual!S50))),"",ROUND(posicao_contratual!B50*posicao_contratual!S50,2))</f>
        <v/>
      </c>
      <c r="G52" s="21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13" t="str">
        <f>IF(posicao_contratual!A51="","",posicao_contratual!B51)</f>
        <v/>
      </c>
      <c r="C53" s="213" t="str">
        <f>IF(OR(posicao_contratual!A51="",NOT(ISNUMBER(posicao_contratual!B51)),NOT(ISNUMBER(posicao_contratual!G51))),"",ROUND(posicao_contratual!B51*posicao_contratual!G51,2))</f>
        <v/>
      </c>
      <c r="D53" s="213" t="str">
        <f>IF(OR(posicao_contratual!A51="",NOT(ISNUMBER(posicao_contratual!B51)),NOT(ISNUMBER(posicao_contratual!K51))),"",ROUND(posicao_contratual!B51*posicao_contratual!K51,2))</f>
        <v/>
      </c>
      <c r="E53" s="213" t="str">
        <f>IF(OR(posicao_contratual!A51="",NOT(ISNUMBER(posicao_contratual!B51)),NOT(ISNUMBER(posicao_contratual!O51))),"",ROUND(posicao_contratual!B51*posicao_contratual!O51,2))</f>
        <v/>
      </c>
      <c r="F53" s="213" t="str">
        <f>IF(OR(posicao_contratual!A51="",NOT(ISNUMBER(posicao_contratual!B51)),NOT(ISNUMBER(posicao_contratual!S51))),"",ROUND(posicao_contratual!B51*posicao_contratual!S51,2))</f>
        <v/>
      </c>
      <c r="G53" s="21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13" t="str">
        <f>IF(posicao_contratual!A52="","",posicao_contratual!B52)</f>
        <v/>
      </c>
      <c r="C54" s="213" t="str">
        <f>IF(OR(posicao_contratual!A52="",NOT(ISNUMBER(posicao_contratual!B52)),NOT(ISNUMBER(posicao_contratual!G52))),"",ROUND(posicao_contratual!B52*posicao_contratual!G52,2))</f>
        <v/>
      </c>
      <c r="D54" s="213" t="str">
        <f>IF(OR(posicao_contratual!A52="",NOT(ISNUMBER(posicao_contratual!B52)),NOT(ISNUMBER(posicao_contratual!K52))),"",ROUND(posicao_contratual!B52*posicao_contratual!K52,2))</f>
        <v/>
      </c>
      <c r="E54" s="213" t="str">
        <f>IF(OR(posicao_contratual!A52="",NOT(ISNUMBER(posicao_contratual!B52)),NOT(ISNUMBER(posicao_contratual!O52))),"",ROUND(posicao_contratual!B52*posicao_contratual!O52,2))</f>
        <v/>
      </c>
      <c r="F54" s="213" t="str">
        <f>IF(OR(posicao_contratual!A52="",NOT(ISNUMBER(posicao_contratual!B52)),NOT(ISNUMBER(posicao_contratual!S52))),"",ROUND(posicao_contratual!B52*posicao_contratual!S52,2))</f>
        <v/>
      </c>
      <c r="G54" s="21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13" t="str">
        <f>IF(posicao_contratual!A53="","",posicao_contratual!B53)</f>
        <v/>
      </c>
      <c r="C55" s="213" t="str">
        <f>IF(OR(posicao_contratual!A53="",NOT(ISNUMBER(posicao_contratual!B53)),NOT(ISNUMBER(posicao_contratual!G53))),"",ROUND(posicao_contratual!B53*posicao_contratual!G53,2))</f>
        <v/>
      </c>
      <c r="D55" s="213" t="str">
        <f>IF(OR(posicao_contratual!A53="",NOT(ISNUMBER(posicao_contratual!B53)),NOT(ISNUMBER(posicao_contratual!K53))),"",ROUND(posicao_contratual!B53*posicao_contratual!K53,2))</f>
        <v/>
      </c>
      <c r="E55" s="213" t="str">
        <f>IF(OR(posicao_contratual!A53="",NOT(ISNUMBER(posicao_contratual!B53)),NOT(ISNUMBER(posicao_contratual!O53))),"",ROUND(posicao_contratual!B53*posicao_contratual!O53,2))</f>
        <v/>
      </c>
      <c r="F55" s="213" t="str">
        <f>IF(OR(posicao_contratual!A53="",NOT(ISNUMBER(posicao_contratual!B53)),NOT(ISNUMBER(posicao_contratual!S53))),"",ROUND(posicao_contratual!B53*posicao_contratual!S53,2))</f>
        <v/>
      </c>
      <c r="G55" s="21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13" t="str">
        <f>IF(posicao_contratual!A54="","",posicao_contratual!B54)</f>
        <v/>
      </c>
      <c r="C56" s="213" t="str">
        <f>IF(OR(posicao_contratual!A54="",NOT(ISNUMBER(posicao_contratual!B54)),NOT(ISNUMBER(posicao_contratual!G54))),"",ROUND(posicao_contratual!B54*posicao_contratual!G54,2))</f>
        <v/>
      </c>
      <c r="D56" s="213" t="str">
        <f>IF(OR(posicao_contratual!A54="",NOT(ISNUMBER(posicao_contratual!B54)),NOT(ISNUMBER(posicao_contratual!K54))),"",ROUND(posicao_contratual!B54*posicao_contratual!K54,2))</f>
        <v/>
      </c>
      <c r="E56" s="213" t="str">
        <f>IF(OR(posicao_contratual!A54="",NOT(ISNUMBER(posicao_contratual!B54)),NOT(ISNUMBER(posicao_contratual!O54))),"",ROUND(posicao_contratual!B54*posicao_contratual!O54,2))</f>
        <v/>
      </c>
      <c r="F56" s="213" t="str">
        <f>IF(OR(posicao_contratual!A54="",NOT(ISNUMBER(posicao_contratual!B54)),NOT(ISNUMBER(posicao_contratual!S54))),"",ROUND(posicao_contratual!B54*posicao_contratual!S54,2))</f>
        <v/>
      </c>
      <c r="G56" s="21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13" t="str">
        <f>IF(posicao_contratual!A55="","",posicao_contratual!B55)</f>
        <v/>
      </c>
      <c r="C57" s="213" t="str">
        <f>IF(OR(posicao_contratual!A55="",NOT(ISNUMBER(posicao_contratual!B55)),NOT(ISNUMBER(posicao_contratual!G55))),"",ROUND(posicao_contratual!B55*posicao_contratual!G55,2))</f>
        <v/>
      </c>
      <c r="D57" s="213" t="str">
        <f>IF(OR(posicao_contratual!A55="",NOT(ISNUMBER(posicao_contratual!B55)),NOT(ISNUMBER(posicao_contratual!K55))),"",ROUND(posicao_contratual!B55*posicao_contratual!K55,2))</f>
        <v/>
      </c>
      <c r="E57" s="213" t="str">
        <f>IF(OR(posicao_contratual!A55="",NOT(ISNUMBER(posicao_contratual!B55)),NOT(ISNUMBER(posicao_contratual!O55))),"",ROUND(posicao_contratual!B55*posicao_contratual!O55,2))</f>
        <v/>
      </c>
      <c r="F57" s="213" t="str">
        <f>IF(OR(posicao_contratual!A55="",NOT(ISNUMBER(posicao_contratual!B55)),NOT(ISNUMBER(posicao_contratual!S55))),"",ROUND(posicao_contratual!B55*posicao_contratual!S55,2))</f>
        <v/>
      </c>
      <c r="G57" s="21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13" t="str">
        <f>IF(posicao_contratual!A56="","",posicao_contratual!B56)</f>
        <v/>
      </c>
      <c r="C58" s="213" t="str">
        <f>IF(OR(posicao_contratual!A56="",NOT(ISNUMBER(posicao_contratual!B56)),NOT(ISNUMBER(posicao_contratual!G56))),"",ROUND(posicao_contratual!B56*posicao_contratual!G56,2))</f>
        <v/>
      </c>
      <c r="D58" s="213" t="str">
        <f>IF(OR(posicao_contratual!A56="",NOT(ISNUMBER(posicao_contratual!B56)),NOT(ISNUMBER(posicao_contratual!K56))),"",ROUND(posicao_contratual!B56*posicao_contratual!K56,2))</f>
        <v/>
      </c>
      <c r="E58" s="213" t="str">
        <f>IF(OR(posicao_contratual!A56="",NOT(ISNUMBER(posicao_contratual!B56)),NOT(ISNUMBER(posicao_contratual!O56))),"",ROUND(posicao_contratual!B56*posicao_contratual!O56,2))</f>
        <v/>
      </c>
      <c r="F58" s="213" t="str">
        <f>IF(OR(posicao_contratual!A56="",NOT(ISNUMBER(posicao_contratual!B56)),NOT(ISNUMBER(posicao_contratual!S56))),"",ROUND(posicao_contratual!B56*posicao_contratual!S56,2))</f>
        <v/>
      </c>
      <c r="G58" s="21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13" t="str">
        <f>IF(posicao_contratual!A57="","",posicao_contratual!B57)</f>
        <v/>
      </c>
      <c r="C59" s="213" t="str">
        <f>IF(OR(posicao_contratual!A57="",NOT(ISNUMBER(posicao_contratual!B57)),NOT(ISNUMBER(posicao_contratual!G57))),"",ROUND(posicao_contratual!B57*posicao_contratual!G57,2))</f>
        <v/>
      </c>
      <c r="D59" s="213" t="str">
        <f>IF(OR(posicao_contratual!A57="",NOT(ISNUMBER(posicao_contratual!B57)),NOT(ISNUMBER(posicao_contratual!K57))),"",ROUND(posicao_contratual!B57*posicao_contratual!K57,2))</f>
        <v/>
      </c>
      <c r="E59" s="213" t="str">
        <f>IF(OR(posicao_contratual!A57="",NOT(ISNUMBER(posicao_contratual!B57)),NOT(ISNUMBER(posicao_contratual!O57))),"",ROUND(posicao_contratual!B57*posicao_contratual!O57,2))</f>
        <v/>
      </c>
      <c r="F59" s="213" t="str">
        <f>IF(OR(posicao_contratual!A57="",NOT(ISNUMBER(posicao_contratual!B57)),NOT(ISNUMBER(posicao_contratual!S57))),"",ROUND(posicao_contratual!B57*posicao_contratual!S57,2))</f>
        <v/>
      </c>
      <c r="G59" s="21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13" t="str">
        <f>IF(posicao_contratual!A58="","",posicao_contratual!B58)</f>
        <v/>
      </c>
      <c r="C60" s="213" t="str">
        <f>IF(OR(posicao_contratual!A58="",NOT(ISNUMBER(posicao_contratual!B58)),NOT(ISNUMBER(posicao_contratual!G58))),"",ROUND(posicao_contratual!B58*posicao_contratual!G58,2))</f>
        <v/>
      </c>
      <c r="D60" s="213" t="str">
        <f>IF(OR(posicao_contratual!A58="",NOT(ISNUMBER(posicao_contratual!B58)),NOT(ISNUMBER(posicao_contratual!K58))),"",ROUND(posicao_contratual!B58*posicao_contratual!K58,2))</f>
        <v/>
      </c>
      <c r="E60" s="213" t="str">
        <f>IF(OR(posicao_contratual!A58="",NOT(ISNUMBER(posicao_contratual!B58)),NOT(ISNUMBER(posicao_contratual!O58))),"",ROUND(posicao_contratual!B58*posicao_contratual!O58,2))</f>
        <v/>
      </c>
      <c r="F60" s="213" t="str">
        <f>IF(OR(posicao_contratual!A58="",NOT(ISNUMBER(posicao_contratual!B58)),NOT(ISNUMBER(posicao_contratual!S58))),"",ROUND(posicao_contratual!B58*posicao_contratual!S58,2))</f>
        <v/>
      </c>
      <c r="G60" s="21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13" t="str">
        <f>IF(posicao_contratual!A59="","",posicao_contratual!B59)</f>
        <v/>
      </c>
      <c r="C61" s="213" t="str">
        <f>IF(OR(posicao_contratual!A59="",NOT(ISNUMBER(posicao_contratual!B59)),NOT(ISNUMBER(posicao_contratual!G59))),"",ROUND(posicao_contratual!B59*posicao_contratual!G59,2))</f>
        <v/>
      </c>
      <c r="D61" s="213" t="str">
        <f>IF(OR(posicao_contratual!A59="",NOT(ISNUMBER(posicao_contratual!B59)),NOT(ISNUMBER(posicao_contratual!K59))),"",ROUND(posicao_contratual!B59*posicao_contratual!K59,2))</f>
        <v/>
      </c>
      <c r="E61" s="213" t="str">
        <f>IF(OR(posicao_contratual!A59="",NOT(ISNUMBER(posicao_contratual!B59)),NOT(ISNUMBER(posicao_contratual!O59))),"",ROUND(posicao_contratual!B59*posicao_contratual!O59,2))</f>
        <v/>
      </c>
      <c r="F61" s="213" t="str">
        <f>IF(OR(posicao_contratual!A59="",NOT(ISNUMBER(posicao_contratual!B59)),NOT(ISNUMBER(posicao_contratual!S59))),"",ROUND(posicao_contratual!B59*posicao_contratual!S59,2))</f>
        <v/>
      </c>
      <c r="G61" s="21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13" t="str">
        <f>IF(posicao_contratual!A60="","",posicao_contratual!B60)</f>
        <v/>
      </c>
      <c r="C62" s="213" t="str">
        <f>IF(OR(posicao_contratual!A60="",NOT(ISNUMBER(posicao_contratual!B60)),NOT(ISNUMBER(posicao_contratual!G60))),"",ROUND(posicao_contratual!B60*posicao_contratual!G60,2))</f>
        <v/>
      </c>
      <c r="D62" s="213" t="str">
        <f>IF(OR(posicao_contratual!A60="",NOT(ISNUMBER(posicao_contratual!B60)),NOT(ISNUMBER(posicao_contratual!K60))),"",ROUND(posicao_contratual!B60*posicao_contratual!K60,2))</f>
        <v/>
      </c>
      <c r="E62" s="213" t="str">
        <f>IF(OR(posicao_contratual!A60="",NOT(ISNUMBER(posicao_contratual!B60)),NOT(ISNUMBER(posicao_contratual!O60))),"",ROUND(posicao_contratual!B60*posicao_contratual!O60,2))</f>
        <v/>
      </c>
      <c r="F62" s="213" t="str">
        <f>IF(OR(posicao_contratual!A60="",NOT(ISNUMBER(posicao_contratual!B60)),NOT(ISNUMBER(posicao_contratual!S60))),"",ROUND(posicao_contratual!B60*posicao_contratual!S60,2))</f>
        <v/>
      </c>
      <c r="G62" s="21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13" t="str">
        <f>IF(posicao_contratual!A61="","",posicao_contratual!B61)</f>
        <v/>
      </c>
      <c r="C63" s="213" t="str">
        <f>IF(OR(posicao_contratual!A61="",NOT(ISNUMBER(posicao_contratual!B61)),NOT(ISNUMBER(posicao_contratual!G61))),"",ROUND(posicao_contratual!B61*posicao_contratual!G61,2))</f>
        <v/>
      </c>
      <c r="D63" s="213" t="str">
        <f>IF(OR(posicao_contratual!A61="",NOT(ISNUMBER(posicao_contratual!B61)),NOT(ISNUMBER(posicao_contratual!K61))),"",ROUND(posicao_contratual!B61*posicao_contratual!K61,2))</f>
        <v/>
      </c>
      <c r="E63" s="213" t="str">
        <f>IF(OR(posicao_contratual!A61="",NOT(ISNUMBER(posicao_contratual!B61)),NOT(ISNUMBER(posicao_contratual!O61))),"",ROUND(posicao_contratual!B61*posicao_contratual!O61,2))</f>
        <v/>
      </c>
      <c r="F63" s="213" t="str">
        <f>IF(OR(posicao_contratual!A61="",NOT(ISNUMBER(posicao_contratual!B61)),NOT(ISNUMBER(posicao_contratual!S61))),"",ROUND(posicao_contratual!B61*posicao_contratual!S61,2))</f>
        <v/>
      </c>
      <c r="G63" s="21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13" t="str">
        <f>IF(posicao_contratual!A62="","",posicao_contratual!B62)</f>
        <v/>
      </c>
      <c r="C64" s="213" t="str">
        <f>IF(OR(posicao_contratual!A62="",NOT(ISNUMBER(posicao_contratual!B62)),NOT(ISNUMBER(posicao_contratual!G62))),"",ROUND(posicao_contratual!B62*posicao_contratual!G62,2))</f>
        <v/>
      </c>
      <c r="D64" s="213" t="str">
        <f>IF(OR(posicao_contratual!A62="",NOT(ISNUMBER(posicao_contratual!B62)),NOT(ISNUMBER(posicao_contratual!K62))),"",ROUND(posicao_contratual!B62*posicao_contratual!K62,2))</f>
        <v/>
      </c>
      <c r="E64" s="213" t="str">
        <f>IF(OR(posicao_contratual!A62="",NOT(ISNUMBER(posicao_contratual!B62)),NOT(ISNUMBER(posicao_contratual!O62))),"",ROUND(posicao_contratual!B62*posicao_contratual!O62,2))</f>
        <v/>
      </c>
      <c r="F64" s="213" t="str">
        <f>IF(OR(posicao_contratual!A62="",NOT(ISNUMBER(posicao_contratual!B62)),NOT(ISNUMBER(posicao_contratual!S62))),"",ROUND(posicao_contratual!B62*posicao_contratual!S62,2))</f>
        <v/>
      </c>
      <c r="G64" s="21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13" t="str">
        <f>IF(posicao_contratual!A63="","",posicao_contratual!B63)</f>
        <v/>
      </c>
      <c r="C65" s="213" t="str">
        <f>IF(OR(posicao_contratual!A63="",NOT(ISNUMBER(posicao_contratual!B63)),NOT(ISNUMBER(posicao_contratual!G63))),"",ROUND(posicao_contratual!B63*posicao_contratual!G63,2))</f>
        <v/>
      </c>
      <c r="D65" s="213" t="str">
        <f>IF(OR(posicao_contratual!A63="",NOT(ISNUMBER(posicao_contratual!B63)),NOT(ISNUMBER(posicao_contratual!K63))),"",ROUND(posicao_contratual!B63*posicao_contratual!K63,2))</f>
        <v/>
      </c>
      <c r="E65" s="213" t="str">
        <f>IF(OR(posicao_contratual!A63="",NOT(ISNUMBER(posicao_contratual!B63)),NOT(ISNUMBER(posicao_contratual!O63))),"",ROUND(posicao_contratual!B63*posicao_contratual!O63,2))</f>
        <v/>
      </c>
      <c r="F65" s="213" t="str">
        <f>IF(OR(posicao_contratual!A63="",NOT(ISNUMBER(posicao_contratual!B63)),NOT(ISNUMBER(posicao_contratual!S63))),"",ROUND(posicao_contratual!B63*posicao_contratual!S63,2))</f>
        <v/>
      </c>
      <c r="G65" s="21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13" t="str">
        <f>IF(posicao_contratual!A64="","",posicao_contratual!B64)</f>
        <v/>
      </c>
      <c r="C66" s="213" t="str">
        <f>IF(OR(posicao_contratual!A64="",NOT(ISNUMBER(posicao_contratual!B64)),NOT(ISNUMBER(posicao_contratual!G64))),"",ROUND(posicao_contratual!B64*posicao_contratual!G64,2))</f>
        <v/>
      </c>
      <c r="D66" s="213" t="str">
        <f>IF(OR(posicao_contratual!A64="",NOT(ISNUMBER(posicao_contratual!B64)),NOT(ISNUMBER(posicao_contratual!K64))),"",ROUND(posicao_contratual!B64*posicao_contratual!K64,2))</f>
        <v/>
      </c>
      <c r="E66" s="213" t="str">
        <f>IF(OR(posicao_contratual!A64="",NOT(ISNUMBER(posicao_contratual!B64)),NOT(ISNUMBER(posicao_contratual!O64))),"",ROUND(posicao_contratual!B64*posicao_contratual!O64,2))</f>
        <v/>
      </c>
      <c r="F66" s="213" t="str">
        <f>IF(OR(posicao_contratual!A64="",NOT(ISNUMBER(posicao_contratual!B64)),NOT(ISNUMBER(posicao_contratual!S64))),"",ROUND(posicao_contratual!B64*posicao_contratual!S64,2))</f>
        <v/>
      </c>
      <c r="G66" s="21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13" t="str">
        <f>IF(posicao_contratual!A65="","",posicao_contratual!B65)</f>
        <v/>
      </c>
      <c r="C67" s="213" t="str">
        <f>IF(OR(posicao_contratual!A65="",NOT(ISNUMBER(posicao_contratual!B65)),NOT(ISNUMBER(posicao_contratual!G65))),"",ROUND(posicao_contratual!B65*posicao_contratual!G65,2))</f>
        <v/>
      </c>
      <c r="D67" s="213" t="str">
        <f>IF(OR(posicao_contratual!A65="",NOT(ISNUMBER(posicao_contratual!B65)),NOT(ISNUMBER(posicao_contratual!K65))),"",ROUND(posicao_contratual!B65*posicao_contratual!K65,2))</f>
        <v/>
      </c>
      <c r="E67" s="213" t="str">
        <f>IF(OR(posicao_contratual!A65="",NOT(ISNUMBER(posicao_contratual!B65)),NOT(ISNUMBER(posicao_contratual!O65))),"",ROUND(posicao_contratual!B65*posicao_contratual!O65,2))</f>
        <v/>
      </c>
      <c r="F67" s="213" t="str">
        <f>IF(OR(posicao_contratual!A65="",NOT(ISNUMBER(posicao_contratual!B65)),NOT(ISNUMBER(posicao_contratual!S65))),"",ROUND(posicao_contratual!B65*posicao_contratual!S65,2))</f>
        <v/>
      </c>
      <c r="G67" s="21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13" t="str">
        <f>IF(posicao_contratual!A66="","",posicao_contratual!B66)</f>
        <v/>
      </c>
      <c r="C68" s="213" t="str">
        <f>IF(OR(posicao_contratual!A66="",NOT(ISNUMBER(posicao_contratual!B66)),NOT(ISNUMBER(posicao_contratual!G66))),"",ROUND(posicao_contratual!B66*posicao_contratual!G66,2))</f>
        <v/>
      </c>
      <c r="D68" s="213" t="str">
        <f>IF(OR(posicao_contratual!A66="",NOT(ISNUMBER(posicao_contratual!B66)),NOT(ISNUMBER(posicao_contratual!K66))),"",ROUND(posicao_contratual!B66*posicao_contratual!K66,2))</f>
        <v/>
      </c>
      <c r="E68" s="213" t="str">
        <f>IF(OR(posicao_contratual!A66="",NOT(ISNUMBER(posicao_contratual!B66)),NOT(ISNUMBER(posicao_contratual!O66))),"",ROUND(posicao_contratual!B66*posicao_contratual!O66,2))</f>
        <v/>
      </c>
      <c r="F68" s="213" t="str">
        <f>IF(OR(posicao_contratual!A66="",NOT(ISNUMBER(posicao_contratual!B66)),NOT(ISNUMBER(posicao_contratual!S66))),"",ROUND(posicao_contratual!B66*posicao_contratual!S66,2))</f>
        <v/>
      </c>
      <c r="G68" s="21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13" t="str">
        <f>IF(posicao_contratual!A67="","",posicao_contratual!B67)</f>
        <v/>
      </c>
      <c r="C69" s="213" t="str">
        <f>IF(OR(posicao_contratual!A67="",NOT(ISNUMBER(posicao_contratual!B67)),NOT(ISNUMBER(posicao_contratual!G67))),"",ROUND(posicao_contratual!B67*posicao_contratual!G67,2))</f>
        <v/>
      </c>
      <c r="D69" s="213" t="str">
        <f>IF(OR(posicao_contratual!A67="",NOT(ISNUMBER(posicao_contratual!B67)),NOT(ISNUMBER(posicao_contratual!K67))),"",ROUND(posicao_contratual!B67*posicao_contratual!K67,2))</f>
        <v/>
      </c>
      <c r="E69" s="213" t="str">
        <f>IF(OR(posicao_contratual!A67="",NOT(ISNUMBER(posicao_contratual!B67)),NOT(ISNUMBER(posicao_contratual!O67))),"",ROUND(posicao_contratual!B67*posicao_contratual!O67,2))</f>
        <v/>
      </c>
      <c r="F69" s="213" t="str">
        <f>IF(OR(posicao_contratual!A67="",NOT(ISNUMBER(posicao_contratual!B67)),NOT(ISNUMBER(posicao_contratual!S67))),"",ROUND(posicao_contratual!B67*posicao_contratual!S67,2))</f>
        <v/>
      </c>
      <c r="G69" s="21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13" t="str">
        <f>IF(posicao_contratual!A68="","",posicao_contratual!B68)</f>
        <v/>
      </c>
      <c r="C70" s="213" t="str">
        <f>IF(OR(posicao_contratual!A68="",NOT(ISNUMBER(posicao_contratual!B68)),NOT(ISNUMBER(posicao_contratual!G68))),"",ROUND(posicao_contratual!B68*posicao_contratual!G68,2))</f>
        <v/>
      </c>
      <c r="D70" s="213" t="str">
        <f>IF(OR(posicao_contratual!A68="",NOT(ISNUMBER(posicao_contratual!B68)),NOT(ISNUMBER(posicao_contratual!K68))),"",ROUND(posicao_contratual!B68*posicao_contratual!K68,2))</f>
        <v/>
      </c>
      <c r="E70" s="213" t="str">
        <f>IF(OR(posicao_contratual!A68="",NOT(ISNUMBER(posicao_contratual!B68)),NOT(ISNUMBER(posicao_contratual!O68))),"",ROUND(posicao_contratual!B68*posicao_contratual!O68,2))</f>
        <v/>
      </c>
      <c r="F70" s="213" t="str">
        <f>IF(OR(posicao_contratual!A68="",NOT(ISNUMBER(posicao_contratual!B68)),NOT(ISNUMBER(posicao_contratual!S68))),"",ROUND(posicao_contratual!B68*posicao_contratual!S68,2))</f>
        <v/>
      </c>
      <c r="G70" s="21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13" t="str">
        <f>IF(posicao_contratual!A69="","",posicao_contratual!B69)</f>
        <v/>
      </c>
      <c r="C71" s="213" t="str">
        <f>IF(OR(posicao_contratual!A69="",NOT(ISNUMBER(posicao_contratual!B69)),NOT(ISNUMBER(posicao_contratual!G69))),"",ROUND(posicao_contratual!B69*posicao_contratual!G69,2))</f>
        <v/>
      </c>
      <c r="D71" s="213" t="str">
        <f>IF(OR(posicao_contratual!A69="",NOT(ISNUMBER(posicao_contratual!B69)),NOT(ISNUMBER(posicao_contratual!K69))),"",ROUND(posicao_contratual!B69*posicao_contratual!K69,2))</f>
        <v/>
      </c>
      <c r="E71" s="213" t="str">
        <f>IF(OR(posicao_contratual!A69="",NOT(ISNUMBER(posicao_contratual!B69)),NOT(ISNUMBER(posicao_contratual!O69))),"",ROUND(posicao_contratual!B69*posicao_contratual!O69,2))</f>
        <v/>
      </c>
      <c r="F71" s="213" t="str">
        <f>IF(OR(posicao_contratual!A69="",NOT(ISNUMBER(posicao_contratual!B69)),NOT(ISNUMBER(posicao_contratual!S69))),"",ROUND(posicao_contratual!B69*posicao_contratual!S69,2))</f>
        <v/>
      </c>
      <c r="G71" s="21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13" t="str">
        <f>IF(posicao_contratual!A70="","",posicao_contratual!B70)</f>
        <v/>
      </c>
      <c r="C72" s="213" t="str">
        <f>IF(OR(posicao_contratual!A70="",NOT(ISNUMBER(posicao_contratual!B70)),NOT(ISNUMBER(posicao_contratual!G70))),"",ROUND(posicao_contratual!B70*posicao_contratual!G70,2))</f>
        <v/>
      </c>
      <c r="D72" s="213" t="str">
        <f>IF(OR(posicao_contratual!A70="",NOT(ISNUMBER(posicao_contratual!B70)),NOT(ISNUMBER(posicao_contratual!K70))),"",ROUND(posicao_contratual!B70*posicao_contratual!K70,2))</f>
        <v/>
      </c>
      <c r="E72" s="213" t="str">
        <f>IF(OR(posicao_contratual!A70="",NOT(ISNUMBER(posicao_contratual!B70)),NOT(ISNUMBER(posicao_contratual!O70))),"",ROUND(posicao_contratual!B70*posicao_contratual!O70,2))</f>
        <v/>
      </c>
      <c r="F72" s="213" t="str">
        <f>IF(OR(posicao_contratual!A70="",NOT(ISNUMBER(posicao_contratual!B70)),NOT(ISNUMBER(posicao_contratual!S70))),"",ROUND(posicao_contratual!B70*posicao_contratual!S70,2))</f>
        <v/>
      </c>
      <c r="G72" s="21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13" t="str">
        <f>IF(posicao_contratual!A71="","",posicao_contratual!B71)</f>
        <v/>
      </c>
      <c r="C73" s="213" t="str">
        <f>IF(OR(posicao_contratual!A71="",NOT(ISNUMBER(posicao_contratual!B71)),NOT(ISNUMBER(posicao_contratual!G71))),"",ROUND(posicao_contratual!B71*posicao_contratual!G71,2))</f>
        <v/>
      </c>
      <c r="D73" s="213" t="str">
        <f>IF(OR(posicao_contratual!A71="",NOT(ISNUMBER(posicao_contratual!B71)),NOT(ISNUMBER(posicao_contratual!K71))),"",ROUND(posicao_contratual!B71*posicao_contratual!K71,2))</f>
        <v/>
      </c>
      <c r="E73" s="213" t="str">
        <f>IF(OR(posicao_contratual!A71="",NOT(ISNUMBER(posicao_contratual!B71)),NOT(ISNUMBER(posicao_contratual!O71))),"",ROUND(posicao_contratual!B71*posicao_contratual!O71,2))</f>
        <v/>
      </c>
      <c r="F73" s="213" t="str">
        <f>IF(OR(posicao_contratual!A71="",NOT(ISNUMBER(posicao_contratual!B71)),NOT(ISNUMBER(posicao_contratual!S71))),"",ROUND(posicao_contratual!B71*posicao_contratual!S71,2))</f>
        <v/>
      </c>
      <c r="G73" s="21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13" t="str">
        <f>IF(posicao_contratual!A72="","",posicao_contratual!B72)</f>
        <v/>
      </c>
      <c r="C74" s="213" t="str">
        <f>IF(OR(posicao_contratual!A72="",NOT(ISNUMBER(posicao_contratual!B72)),NOT(ISNUMBER(posicao_contratual!G72))),"",ROUND(posicao_contratual!B72*posicao_contratual!G72,2))</f>
        <v/>
      </c>
      <c r="D74" s="213" t="str">
        <f>IF(OR(posicao_contratual!A72="",NOT(ISNUMBER(posicao_contratual!B72)),NOT(ISNUMBER(posicao_contratual!K72))),"",ROUND(posicao_contratual!B72*posicao_contratual!K72,2))</f>
        <v/>
      </c>
      <c r="E74" s="213" t="str">
        <f>IF(OR(posicao_contratual!A72="",NOT(ISNUMBER(posicao_contratual!B72)),NOT(ISNUMBER(posicao_contratual!O72))),"",ROUND(posicao_contratual!B72*posicao_contratual!O72,2))</f>
        <v/>
      </c>
      <c r="F74" s="213" t="str">
        <f>IF(OR(posicao_contratual!A72="",NOT(ISNUMBER(posicao_contratual!B72)),NOT(ISNUMBER(posicao_contratual!S72))),"",ROUND(posicao_contratual!B72*posicao_contratual!S72,2))</f>
        <v/>
      </c>
      <c r="G74" s="21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13" t="str">
        <f>IF(posicao_contratual!A73="","",posicao_contratual!B73)</f>
        <v/>
      </c>
      <c r="C75" s="213" t="str">
        <f>IF(OR(posicao_contratual!A73="",NOT(ISNUMBER(posicao_contratual!B73)),NOT(ISNUMBER(posicao_contratual!G73))),"",ROUND(posicao_contratual!B73*posicao_contratual!G73,2))</f>
        <v/>
      </c>
      <c r="D75" s="213" t="str">
        <f>IF(OR(posicao_contratual!A73="",NOT(ISNUMBER(posicao_contratual!B73)),NOT(ISNUMBER(posicao_contratual!K73))),"",ROUND(posicao_contratual!B73*posicao_contratual!K73,2))</f>
        <v/>
      </c>
      <c r="E75" s="213" t="str">
        <f>IF(OR(posicao_contratual!A73="",NOT(ISNUMBER(posicao_contratual!B73)),NOT(ISNUMBER(posicao_contratual!O73))),"",ROUND(posicao_contratual!B73*posicao_contratual!O73,2))</f>
        <v/>
      </c>
      <c r="F75" s="213" t="str">
        <f>IF(OR(posicao_contratual!A73="",NOT(ISNUMBER(posicao_contratual!B73)),NOT(ISNUMBER(posicao_contratual!S73))),"",ROUND(posicao_contratual!B73*posicao_contratual!S73,2))</f>
        <v/>
      </c>
      <c r="G75" s="21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13" t="str">
        <f>IF(posicao_contratual!A74="","",posicao_contratual!B74)</f>
        <v/>
      </c>
      <c r="C76" s="213" t="str">
        <f>IF(OR(posicao_contratual!A74="",NOT(ISNUMBER(posicao_contratual!B74)),NOT(ISNUMBER(posicao_contratual!G74))),"",ROUND(posicao_contratual!B74*posicao_contratual!G74,2))</f>
        <v/>
      </c>
      <c r="D76" s="213" t="str">
        <f>IF(OR(posicao_contratual!A74="",NOT(ISNUMBER(posicao_contratual!B74)),NOT(ISNUMBER(posicao_contratual!K74))),"",ROUND(posicao_contratual!B74*posicao_contratual!K74,2))</f>
        <v/>
      </c>
      <c r="E76" s="213" t="str">
        <f>IF(OR(posicao_contratual!A74="",NOT(ISNUMBER(posicao_contratual!B74)),NOT(ISNUMBER(posicao_contratual!O74))),"",ROUND(posicao_contratual!B74*posicao_contratual!O74,2))</f>
        <v/>
      </c>
      <c r="F76" s="213" t="str">
        <f>IF(OR(posicao_contratual!A74="",NOT(ISNUMBER(posicao_contratual!B74)),NOT(ISNUMBER(posicao_contratual!S74))),"",ROUND(posicao_contratual!B74*posicao_contratual!S74,2))</f>
        <v/>
      </c>
      <c r="G76" s="21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13" t="str">
        <f>IF(posicao_contratual!A75="","",posicao_contratual!B75)</f>
        <v/>
      </c>
      <c r="C77" s="213" t="str">
        <f>IF(OR(posicao_contratual!A75="",NOT(ISNUMBER(posicao_contratual!B75)),NOT(ISNUMBER(posicao_contratual!G75))),"",ROUND(posicao_contratual!B75*posicao_contratual!G75,2))</f>
        <v/>
      </c>
      <c r="D77" s="213" t="str">
        <f>IF(OR(posicao_contratual!A75="",NOT(ISNUMBER(posicao_contratual!B75)),NOT(ISNUMBER(posicao_contratual!K75))),"",ROUND(posicao_contratual!B75*posicao_contratual!K75,2))</f>
        <v/>
      </c>
      <c r="E77" s="213" t="str">
        <f>IF(OR(posicao_contratual!A75="",NOT(ISNUMBER(posicao_contratual!B75)),NOT(ISNUMBER(posicao_contratual!O75))),"",ROUND(posicao_contratual!B75*posicao_contratual!O75,2))</f>
        <v/>
      </c>
      <c r="F77" s="213" t="str">
        <f>IF(OR(posicao_contratual!A75="",NOT(ISNUMBER(posicao_contratual!B75)),NOT(ISNUMBER(posicao_contratual!S75))),"",ROUND(posicao_contratual!B75*posicao_contratual!S75,2))</f>
        <v/>
      </c>
      <c r="G77" s="21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13" t="str">
        <f>IF(posicao_contratual!A76="","",posicao_contratual!B76)</f>
        <v/>
      </c>
      <c r="C78" s="213" t="str">
        <f>IF(OR(posicao_contratual!A76="",NOT(ISNUMBER(posicao_contratual!B76)),NOT(ISNUMBER(posicao_contratual!G76))),"",ROUND(posicao_contratual!B76*posicao_contratual!G76,2))</f>
        <v/>
      </c>
      <c r="D78" s="213" t="str">
        <f>IF(OR(posicao_contratual!A76="",NOT(ISNUMBER(posicao_contratual!B76)),NOT(ISNUMBER(posicao_contratual!K76))),"",ROUND(posicao_contratual!B76*posicao_contratual!K76,2))</f>
        <v/>
      </c>
      <c r="E78" s="213" t="str">
        <f>IF(OR(posicao_contratual!A76="",NOT(ISNUMBER(posicao_contratual!B76)),NOT(ISNUMBER(posicao_contratual!O76))),"",ROUND(posicao_contratual!B76*posicao_contratual!O76,2))</f>
        <v/>
      </c>
      <c r="F78" s="213" t="str">
        <f>IF(OR(posicao_contratual!A76="",NOT(ISNUMBER(posicao_contratual!B76)),NOT(ISNUMBER(posicao_contratual!S76))),"",ROUND(posicao_contratual!B76*posicao_contratual!S76,2))</f>
        <v/>
      </c>
      <c r="G78" s="21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13" t="str">
        <f>IF(posicao_contratual!A77="","",posicao_contratual!B77)</f>
        <v/>
      </c>
      <c r="C79" s="213" t="str">
        <f>IF(OR(posicao_contratual!A77="",NOT(ISNUMBER(posicao_contratual!B77)),NOT(ISNUMBER(posicao_contratual!G77))),"",ROUND(posicao_contratual!B77*posicao_contratual!G77,2))</f>
        <v/>
      </c>
      <c r="D79" s="213" t="str">
        <f>IF(OR(posicao_contratual!A77="",NOT(ISNUMBER(posicao_contratual!B77)),NOT(ISNUMBER(posicao_contratual!K77))),"",ROUND(posicao_contratual!B77*posicao_contratual!K77,2))</f>
        <v/>
      </c>
      <c r="E79" s="213" t="str">
        <f>IF(OR(posicao_contratual!A77="",NOT(ISNUMBER(posicao_contratual!B77)),NOT(ISNUMBER(posicao_contratual!O77))),"",ROUND(posicao_contratual!B77*posicao_contratual!O77,2))</f>
        <v/>
      </c>
      <c r="F79" s="213" t="str">
        <f>IF(OR(posicao_contratual!A77="",NOT(ISNUMBER(posicao_contratual!B77)),NOT(ISNUMBER(posicao_contratual!S77))),"",ROUND(posicao_contratual!B77*posicao_contratual!S77,2))</f>
        <v/>
      </c>
      <c r="G79" s="21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13" t="str">
        <f>IF(posicao_contratual!A78="","",posicao_contratual!B78)</f>
        <v/>
      </c>
      <c r="C80" s="213" t="str">
        <f>IF(OR(posicao_contratual!A78="",NOT(ISNUMBER(posicao_contratual!B78)),NOT(ISNUMBER(posicao_contratual!G78))),"",ROUND(posicao_contratual!B78*posicao_contratual!G78,2))</f>
        <v/>
      </c>
      <c r="D80" s="213" t="str">
        <f>IF(OR(posicao_contratual!A78="",NOT(ISNUMBER(posicao_contratual!B78)),NOT(ISNUMBER(posicao_contratual!K78))),"",ROUND(posicao_contratual!B78*posicao_contratual!K78,2))</f>
        <v/>
      </c>
      <c r="E80" s="213" t="str">
        <f>IF(OR(posicao_contratual!A78="",NOT(ISNUMBER(posicao_contratual!B78)),NOT(ISNUMBER(posicao_contratual!O78))),"",ROUND(posicao_contratual!B78*posicao_contratual!O78,2))</f>
        <v/>
      </c>
      <c r="F80" s="213" t="str">
        <f>IF(OR(posicao_contratual!A78="",NOT(ISNUMBER(posicao_contratual!B78)),NOT(ISNUMBER(posicao_contratual!S78))),"",ROUND(posicao_contratual!B78*posicao_contratual!S78,2))</f>
        <v/>
      </c>
      <c r="G80" s="21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13" t="str">
        <f>IF(posicao_contratual!A79="","",posicao_contratual!B79)</f>
        <v/>
      </c>
      <c r="C81" s="213" t="str">
        <f>IF(OR(posicao_contratual!A79="",NOT(ISNUMBER(posicao_contratual!B79)),NOT(ISNUMBER(posicao_contratual!G79))),"",ROUND(posicao_contratual!B79*posicao_contratual!G79,2))</f>
        <v/>
      </c>
      <c r="D81" s="213" t="str">
        <f>IF(OR(posicao_contratual!A79="",NOT(ISNUMBER(posicao_contratual!B79)),NOT(ISNUMBER(posicao_contratual!K79))),"",ROUND(posicao_contratual!B79*posicao_contratual!K79,2))</f>
        <v/>
      </c>
      <c r="E81" s="213" t="str">
        <f>IF(OR(posicao_contratual!A79="",NOT(ISNUMBER(posicao_contratual!B79)),NOT(ISNUMBER(posicao_contratual!O79))),"",ROUND(posicao_contratual!B79*posicao_contratual!O79,2))</f>
        <v/>
      </c>
      <c r="F81" s="213" t="str">
        <f>IF(OR(posicao_contratual!A79="",NOT(ISNUMBER(posicao_contratual!B79)),NOT(ISNUMBER(posicao_contratual!S79))),"",ROUND(posicao_contratual!B79*posicao_contratual!S79,2))</f>
        <v/>
      </c>
      <c r="G81" s="21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13" t="str">
        <f>IF(posicao_contratual!A80="","",posicao_contratual!B80)</f>
        <v/>
      </c>
      <c r="C82" s="213" t="str">
        <f>IF(OR(posicao_contratual!A80="",NOT(ISNUMBER(posicao_contratual!B80)),NOT(ISNUMBER(posicao_contratual!G80))),"",ROUND(posicao_contratual!B80*posicao_contratual!G80,2))</f>
        <v/>
      </c>
      <c r="D82" s="213" t="str">
        <f>IF(OR(posicao_contratual!A80="",NOT(ISNUMBER(posicao_contratual!B80)),NOT(ISNUMBER(posicao_contratual!K80))),"",ROUND(posicao_contratual!B80*posicao_contratual!K80,2))</f>
        <v/>
      </c>
      <c r="E82" s="213" t="str">
        <f>IF(OR(posicao_contratual!A80="",NOT(ISNUMBER(posicao_contratual!B80)),NOT(ISNUMBER(posicao_contratual!O80))),"",ROUND(posicao_contratual!B80*posicao_contratual!O80,2))</f>
        <v/>
      </c>
      <c r="F82" s="213" t="str">
        <f>IF(OR(posicao_contratual!A80="",NOT(ISNUMBER(posicao_contratual!B80)),NOT(ISNUMBER(posicao_contratual!S80))),"",ROUND(posicao_contratual!B80*posicao_contratual!S80,2))</f>
        <v/>
      </c>
      <c r="G82" s="21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13" t="str">
        <f>IF(posicao_contratual!A81="","",posicao_contratual!B81)</f>
        <v/>
      </c>
      <c r="C83" s="213" t="str">
        <f>IF(OR(posicao_contratual!A81="",NOT(ISNUMBER(posicao_contratual!B81)),NOT(ISNUMBER(posicao_contratual!G81))),"",ROUND(posicao_contratual!B81*posicao_contratual!G81,2))</f>
        <v/>
      </c>
      <c r="D83" s="213" t="str">
        <f>IF(OR(posicao_contratual!A81="",NOT(ISNUMBER(posicao_contratual!B81)),NOT(ISNUMBER(posicao_contratual!K81))),"",ROUND(posicao_contratual!B81*posicao_contratual!K81,2))</f>
        <v/>
      </c>
      <c r="E83" s="213" t="str">
        <f>IF(OR(posicao_contratual!A81="",NOT(ISNUMBER(posicao_contratual!B81)),NOT(ISNUMBER(posicao_contratual!O81))),"",ROUND(posicao_contratual!B81*posicao_contratual!O81,2))</f>
        <v/>
      </c>
      <c r="F83" s="213" t="str">
        <f>IF(OR(posicao_contratual!A81="",NOT(ISNUMBER(posicao_contratual!B81)),NOT(ISNUMBER(posicao_contratual!S81))),"",ROUND(posicao_contratual!B81*posicao_contratual!S81,2))</f>
        <v/>
      </c>
      <c r="G83" s="21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13" t="str">
        <f>IF(posicao_contratual!A82="","",posicao_contratual!B82)</f>
        <v/>
      </c>
      <c r="C84" s="213" t="str">
        <f>IF(OR(posicao_contratual!A82="",NOT(ISNUMBER(posicao_contratual!B82)),NOT(ISNUMBER(posicao_contratual!G82))),"",ROUND(posicao_contratual!B82*posicao_contratual!G82,2))</f>
        <v/>
      </c>
      <c r="D84" s="213" t="str">
        <f>IF(OR(posicao_contratual!A82="",NOT(ISNUMBER(posicao_contratual!B82)),NOT(ISNUMBER(posicao_contratual!K82))),"",ROUND(posicao_contratual!B82*posicao_contratual!K82,2))</f>
        <v/>
      </c>
      <c r="E84" s="213" t="str">
        <f>IF(OR(posicao_contratual!A82="",NOT(ISNUMBER(posicao_contratual!B82)),NOT(ISNUMBER(posicao_contratual!O82))),"",ROUND(posicao_contratual!B82*posicao_contratual!O82,2))</f>
        <v/>
      </c>
      <c r="F84" s="213" t="str">
        <f>IF(OR(posicao_contratual!A82="",NOT(ISNUMBER(posicao_contratual!B82)),NOT(ISNUMBER(posicao_contratual!S82))),"",ROUND(posicao_contratual!B82*posicao_contratual!S82,2))</f>
        <v/>
      </c>
      <c r="G84" s="21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13" t="str">
        <f>IF(posicao_contratual!A83="","",posicao_contratual!B83)</f>
        <v/>
      </c>
      <c r="C85" s="213" t="str">
        <f>IF(OR(posicao_contratual!A83="",NOT(ISNUMBER(posicao_contratual!B83)),NOT(ISNUMBER(posicao_contratual!G83))),"",ROUND(posicao_contratual!B83*posicao_contratual!G83,2))</f>
        <v/>
      </c>
      <c r="D85" s="213" t="str">
        <f>IF(OR(posicao_contratual!A83="",NOT(ISNUMBER(posicao_contratual!B83)),NOT(ISNUMBER(posicao_contratual!K83))),"",ROUND(posicao_contratual!B83*posicao_contratual!K83,2))</f>
        <v/>
      </c>
      <c r="E85" s="213" t="str">
        <f>IF(OR(posicao_contratual!A83="",NOT(ISNUMBER(posicao_contratual!B83)),NOT(ISNUMBER(posicao_contratual!O83))),"",ROUND(posicao_contratual!B83*posicao_contratual!O83,2))</f>
        <v/>
      </c>
      <c r="F85" s="213" t="str">
        <f>IF(OR(posicao_contratual!A83="",NOT(ISNUMBER(posicao_contratual!B83)),NOT(ISNUMBER(posicao_contratual!S83))),"",ROUND(posicao_contratual!B83*posicao_contratual!S83,2))</f>
        <v/>
      </c>
      <c r="G85" s="21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13" t="str">
        <f>IF(posicao_contratual!A84="","",posicao_contratual!B84)</f>
        <v/>
      </c>
      <c r="C86" s="213" t="str">
        <f>IF(OR(posicao_contratual!A84="",NOT(ISNUMBER(posicao_contratual!B84)),NOT(ISNUMBER(posicao_contratual!G84))),"",ROUND(posicao_contratual!B84*posicao_contratual!G84,2))</f>
        <v/>
      </c>
      <c r="D86" s="213" t="str">
        <f>IF(OR(posicao_contratual!A84="",NOT(ISNUMBER(posicao_contratual!B84)),NOT(ISNUMBER(posicao_contratual!K84))),"",ROUND(posicao_contratual!B84*posicao_contratual!K84,2))</f>
        <v/>
      </c>
      <c r="E86" s="213" t="str">
        <f>IF(OR(posicao_contratual!A84="",NOT(ISNUMBER(posicao_contratual!B84)),NOT(ISNUMBER(posicao_contratual!O84))),"",ROUND(posicao_contratual!B84*posicao_contratual!O84,2))</f>
        <v/>
      </c>
      <c r="F86" s="213" t="str">
        <f>IF(OR(posicao_contratual!A84="",NOT(ISNUMBER(posicao_contratual!B84)),NOT(ISNUMBER(posicao_contratual!S84))),"",ROUND(posicao_contratual!B84*posicao_contratual!S84,2))</f>
        <v/>
      </c>
      <c r="G86" s="21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13" t="str">
        <f>IF(posicao_contratual!A85="","",posicao_contratual!B85)</f>
        <v/>
      </c>
      <c r="C87" s="213" t="str">
        <f>IF(OR(posicao_contratual!A85="",NOT(ISNUMBER(posicao_contratual!B85)),NOT(ISNUMBER(posicao_contratual!G85))),"",ROUND(posicao_contratual!B85*posicao_contratual!G85,2))</f>
        <v/>
      </c>
      <c r="D87" s="213" t="str">
        <f>IF(OR(posicao_contratual!A85="",NOT(ISNUMBER(posicao_contratual!B85)),NOT(ISNUMBER(posicao_contratual!K85))),"",ROUND(posicao_contratual!B85*posicao_contratual!K85,2))</f>
        <v/>
      </c>
      <c r="E87" s="213" t="str">
        <f>IF(OR(posicao_contratual!A85="",NOT(ISNUMBER(posicao_contratual!B85)),NOT(ISNUMBER(posicao_contratual!O85))),"",ROUND(posicao_contratual!B85*posicao_contratual!O85,2))</f>
        <v/>
      </c>
      <c r="F87" s="213" t="str">
        <f>IF(OR(posicao_contratual!A85="",NOT(ISNUMBER(posicao_contratual!B85)),NOT(ISNUMBER(posicao_contratual!S85))),"",ROUND(posicao_contratual!B85*posicao_contratual!S85,2))</f>
        <v/>
      </c>
      <c r="G87" s="21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13" t="str">
        <f>IF(posicao_contratual!A86="","",posicao_contratual!B86)</f>
        <v/>
      </c>
      <c r="C88" s="213" t="str">
        <f>IF(OR(posicao_contratual!A86="",NOT(ISNUMBER(posicao_contratual!B86)),NOT(ISNUMBER(posicao_contratual!G86))),"",ROUND(posicao_contratual!B86*posicao_contratual!G86,2))</f>
        <v/>
      </c>
      <c r="D88" s="213" t="str">
        <f>IF(OR(posicao_contratual!A86="",NOT(ISNUMBER(posicao_contratual!B86)),NOT(ISNUMBER(posicao_contratual!K86))),"",ROUND(posicao_contratual!B86*posicao_contratual!K86,2))</f>
        <v/>
      </c>
      <c r="E88" s="213" t="str">
        <f>IF(OR(posicao_contratual!A86="",NOT(ISNUMBER(posicao_contratual!B86)),NOT(ISNUMBER(posicao_contratual!O86))),"",ROUND(posicao_contratual!B86*posicao_contratual!O86,2))</f>
        <v/>
      </c>
      <c r="F88" s="213" t="str">
        <f>IF(OR(posicao_contratual!A86="",NOT(ISNUMBER(posicao_contratual!B86)),NOT(ISNUMBER(posicao_contratual!S86))),"",ROUND(posicao_contratual!B86*posicao_contratual!S86,2))</f>
        <v/>
      </c>
      <c r="G88" s="21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13" t="str">
        <f>IF(posicao_contratual!A87="","",posicao_contratual!B87)</f>
        <v/>
      </c>
      <c r="C89" s="213" t="str">
        <f>IF(OR(posicao_contratual!A87="",NOT(ISNUMBER(posicao_contratual!B87)),NOT(ISNUMBER(posicao_contratual!G87))),"",ROUND(posicao_contratual!B87*posicao_contratual!G87,2))</f>
        <v/>
      </c>
      <c r="D89" s="213" t="str">
        <f>IF(OR(posicao_contratual!A87="",NOT(ISNUMBER(posicao_contratual!B87)),NOT(ISNUMBER(posicao_contratual!K87))),"",ROUND(posicao_contratual!B87*posicao_contratual!K87,2))</f>
        <v/>
      </c>
      <c r="E89" s="213" t="str">
        <f>IF(OR(posicao_contratual!A87="",NOT(ISNUMBER(posicao_contratual!B87)),NOT(ISNUMBER(posicao_contratual!O87))),"",ROUND(posicao_contratual!B87*posicao_contratual!O87,2))</f>
        <v/>
      </c>
      <c r="F89" s="213" t="str">
        <f>IF(OR(posicao_contratual!A87="",NOT(ISNUMBER(posicao_contratual!B87)),NOT(ISNUMBER(posicao_contratual!S87))),"",ROUND(posicao_contratual!B87*posicao_contratual!S87,2))</f>
        <v/>
      </c>
      <c r="G89" s="21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13" t="str">
        <f>IF(posicao_contratual!A88="","",posicao_contratual!B88)</f>
        <v/>
      </c>
      <c r="C90" s="213" t="str">
        <f>IF(OR(posicao_contratual!A88="",NOT(ISNUMBER(posicao_contratual!B88)),NOT(ISNUMBER(posicao_contratual!G88))),"",ROUND(posicao_contratual!B88*posicao_contratual!G88,2))</f>
        <v/>
      </c>
      <c r="D90" s="213" t="str">
        <f>IF(OR(posicao_contratual!A88="",NOT(ISNUMBER(posicao_contratual!B88)),NOT(ISNUMBER(posicao_contratual!K88))),"",ROUND(posicao_contratual!B88*posicao_contratual!K88,2))</f>
        <v/>
      </c>
      <c r="E90" s="213" t="str">
        <f>IF(OR(posicao_contratual!A88="",NOT(ISNUMBER(posicao_contratual!B88)),NOT(ISNUMBER(posicao_contratual!O88))),"",ROUND(posicao_contratual!B88*posicao_contratual!O88,2))</f>
        <v/>
      </c>
      <c r="F90" s="213" t="str">
        <f>IF(OR(posicao_contratual!A88="",NOT(ISNUMBER(posicao_contratual!B88)),NOT(ISNUMBER(posicao_contratual!S88))),"",ROUND(posicao_contratual!B88*posicao_contratual!S88,2))</f>
        <v/>
      </c>
      <c r="G90" s="21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13" t="str">
        <f>IF(posicao_contratual!A89="","",posicao_contratual!B89)</f>
        <v/>
      </c>
      <c r="C91" s="213" t="str">
        <f>IF(OR(posicao_contratual!A89="",NOT(ISNUMBER(posicao_contratual!B89)),NOT(ISNUMBER(posicao_contratual!G89))),"",ROUND(posicao_contratual!B89*posicao_contratual!G89,2))</f>
        <v/>
      </c>
      <c r="D91" s="213" t="str">
        <f>IF(OR(posicao_contratual!A89="",NOT(ISNUMBER(posicao_contratual!B89)),NOT(ISNUMBER(posicao_contratual!K89))),"",ROUND(posicao_contratual!B89*posicao_contratual!K89,2))</f>
        <v/>
      </c>
      <c r="E91" s="213" t="str">
        <f>IF(OR(posicao_contratual!A89="",NOT(ISNUMBER(posicao_contratual!B89)),NOT(ISNUMBER(posicao_contratual!O89))),"",ROUND(posicao_contratual!B89*posicao_contratual!O89,2))</f>
        <v/>
      </c>
      <c r="F91" s="213" t="str">
        <f>IF(OR(posicao_contratual!A89="",NOT(ISNUMBER(posicao_contratual!B89)),NOT(ISNUMBER(posicao_contratual!S89))),"",ROUND(posicao_contratual!B89*posicao_contratual!S89,2))</f>
        <v/>
      </c>
      <c r="G91" s="21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13" t="str">
        <f>IF(posicao_contratual!A90="","",posicao_contratual!B90)</f>
        <v/>
      </c>
      <c r="C92" s="213" t="str">
        <f>IF(OR(posicao_contratual!A90="",NOT(ISNUMBER(posicao_contratual!B90)),NOT(ISNUMBER(posicao_contratual!G90))),"",ROUND(posicao_contratual!B90*posicao_contratual!G90,2))</f>
        <v/>
      </c>
      <c r="D92" s="213" t="str">
        <f>IF(OR(posicao_contratual!A90="",NOT(ISNUMBER(posicao_contratual!B90)),NOT(ISNUMBER(posicao_contratual!K90))),"",ROUND(posicao_contratual!B90*posicao_contratual!K90,2))</f>
        <v/>
      </c>
      <c r="E92" s="213" t="str">
        <f>IF(OR(posicao_contratual!A90="",NOT(ISNUMBER(posicao_contratual!B90)),NOT(ISNUMBER(posicao_contratual!O90))),"",ROUND(posicao_contratual!B90*posicao_contratual!O90,2))</f>
        <v/>
      </c>
      <c r="F92" s="213" t="str">
        <f>IF(OR(posicao_contratual!A90="",NOT(ISNUMBER(posicao_contratual!B90)),NOT(ISNUMBER(posicao_contratual!S90))),"",ROUND(posicao_contratual!B90*posicao_contratual!S90,2))</f>
        <v/>
      </c>
      <c r="G92" s="21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13" t="str">
        <f>IF(posicao_contratual!A91="","",posicao_contratual!B91)</f>
        <v/>
      </c>
      <c r="C93" s="213" t="str">
        <f>IF(OR(posicao_contratual!A91="",NOT(ISNUMBER(posicao_contratual!B91)),NOT(ISNUMBER(posicao_contratual!G91))),"",ROUND(posicao_contratual!B91*posicao_contratual!G91,2))</f>
        <v/>
      </c>
      <c r="D93" s="213" t="str">
        <f>IF(OR(posicao_contratual!A91="",NOT(ISNUMBER(posicao_contratual!B91)),NOT(ISNUMBER(posicao_contratual!K91))),"",ROUND(posicao_contratual!B91*posicao_contratual!K91,2))</f>
        <v/>
      </c>
      <c r="E93" s="213" t="str">
        <f>IF(OR(posicao_contratual!A91="",NOT(ISNUMBER(posicao_contratual!B91)),NOT(ISNUMBER(posicao_contratual!O91))),"",ROUND(posicao_contratual!B91*posicao_contratual!O91,2))</f>
        <v/>
      </c>
      <c r="F93" s="213" t="str">
        <f>IF(OR(posicao_contratual!A91="",NOT(ISNUMBER(posicao_contratual!B91)),NOT(ISNUMBER(posicao_contratual!S91))),"",ROUND(posicao_contratual!B91*posicao_contratual!S91,2))</f>
        <v/>
      </c>
      <c r="G93" s="21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13" t="str">
        <f>IF(posicao_contratual!A92="","",posicao_contratual!B92)</f>
        <v/>
      </c>
      <c r="C94" s="213" t="str">
        <f>IF(OR(posicao_contratual!A92="",NOT(ISNUMBER(posicao_contratual!B92)),NOT(ISNUMBER(posicao_contratual!G92))),"",ROUND(posicao_contratual!B92*posicao_contratual!G92,2))</f>
        <v/>
      </c>
      <c r="D94" s="213" t="str">
        <f>IF(OR(posicao_contratual!A92="",NOT(ISNUMBER(posicao_contratual!B92)),NOT(ISNUMBER(posicao_contratual!K92))),"",ROUND(posicao_contratual!B92*posicao_contratual!K92,2))</f>
        <v/>
      </c>
      <c r="E94" s="213" t="str">
        <f>IF(OR(posicao_contratual!A92="",NOT(ISNUMBER(posicao_contratual!B92)),NOT(ISNUMBER(posicao_contratual!O92))),"",ROUND(posicao_contratual!B92*posicao_contratual!O92,2))</f>
        <v/>
      </c>
      <c r="F94" s="213" t="str">
        <f>IF(OR(posicao_contratual!A92="",NOT(ISNUMBER(posicao_contratual!B92)),NOT(ISNUMBER(posicao_contratual!S92))),"",ROUND(posicao_contratual!B92*posicao_contratual!S92,2))</f>
        <v/>
      </c>
      <c r="G94" s="21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13" t="str">
        <f>IF(posicao_contratual!A93="","",posicao_contratual!B93)</f>
        <v/>
      </c>
      <c r="C95" s="213" t="str">
        <f>IF(OR(posicao_contratual!A93="",NOT(ISNUMBER(posicao_contratual!B93)),NOT(ISNUMBER(posicao_contratual!G93))),"",ROUND(posicao_contratual!B93*posicao_contratual!G93,2))</f>
        <v/>
      </c>
      <c r="D95" s="213" t="str">
        <f>IF(OR(posicao_contratual!A93="",NOT(ISNUMBER(posicao_contratual!B93)),NOT(ISNUMBER(posicao_contratual!K93))),"",ROUND(posicao_contratual!B93*posicao_contratual!K93,2))</f>
        <v/>
      </c>
      <c r="E95" s="213" t="str">
        <f>IF(OR(posicao_contratual!A93="",NOT(ISNUMBER(posicao_contratual!B93)),NOT(ISNUMBER(posicao_contratual!O93))),"",ROUND(posicao_contratual!B93*posicao_contratual!O93,2))</f>
        <v/>
      </c>
      <c r="F95" s="213" t="str">
        <f>IF(OR(posicao_contratual!A93="",NOT(ISNUMBER(posicao_contratual!B93)),NOT(ISNUMBER(posicao_contratual!S93))),"",ROUND(posicao_contratual!B93*posicao_contratual!S93,2))</f>
        <v/>
      </c>
      <c r="G95" s="21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13" t="str">
        <f>IF(posicao_contratual!A94="","",posicao_contratual!B94)</f>
        <v/>
      </c>
      <c r="C96" s="213" t="str">
        <f>IF(OR(posicao_contratual!A94="",NOT(ISNUMBER(posicao_contratual!B94)),NOT(ISNUMBER(posicao_contratual!G94))),"",ROUND(posicao_contratual!B94*posicao_contratual!G94,2))</f>
        <v/>
      </c>
      <c r="D96" s="213" t="str">
        <f>IF(OR(posicao_contratual!A94="",NOT(ISNUMBER(posicao_contratual!B94)),NOT(ISNUMBER(posicao_contratual!K94))),"",ROUND(posicao_contratual!B94*posicao_contratual!K94,2))</f>
        <v/>
      </c>
      <c r="E96" s="213" t="str">
        <f>IF(OR(posicao_contratual!A94="",NOT(ISNUMBER(posicao_contratual!B94)),NOT(ISNUMBER(posicao_contratual!O94))),"",ROUND(posicao_contratual!B94*posicao_contratual!O94,2))</f>
        <v/>
      </c>
      <c r="F96" s="213" t="str">
        <f>IF(OR(posicao_contratual!A94="",NOT(ISNUMBER(posicao_contratual!B94)),NOT(ISNUMBER(posicao_contratual!S94))),"",ROUND(posicao_contratual!B94*posicao_contratual!S94,2))</f>
        <v/>
      </c>
      <c r="G96" s="21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13" t="str">
        <f>IF(posicao_contratual!A95="","",posicao_contratual!B95)</f>
        <v/>
      </c>
      <c r="C97" s="213" t="str">
        <f>IF(OR(posicao_contratual!A95="",NOT(ISNUMBER(posicao_contratual!B95)),NOT(ISNUMBER(posicao_contratual!G95))),"",ROUND(posicao_contratual!B95*posicao_contratual!G95,2))</f>
        <v/>
      </c>
      <c r="D97" s="213" t="str">
        <f>IF(OR(posicao_contratual!A95="",NOT(ISNUMBER(posicao_contratual!B95)),NOT(ISNUMBER(posicao_contratual!K95))),"",ROUND(posicao_contratual!B95*posicao_contratual!K95,2))</f>
        <v/>
      </c>
      <c r="E97" s="213" t="str">
        <f>IF(OR(posicao_contratual!A95="",NOT(ISNUMBER(posicao_contratual!B95)),NOT(ISNUMBER(posicao_contratual!O95))),"",ROUND(posicao_contratual!B95*posicao_contratual!O95,2))</f>
        <v/>
      </c>
      <c r="F97" s="213" t="str">
        <f>IF(OR(posicao_contratual!A95="",NOT(ISNUMBER(posicao_contratual!B95)),NOT(ISNUMBER(posicao_contratual!S95))),"",ROUND(posicao_contratual!B95*posicao_contratual!S95,2))</f>
        <v/>
      </c>
      <c r="G97" s="21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13" t="str">
        <f>IF(posicao_contratual!A96="","",posicao_contratual!B96)</f>
        <v/>
      </c>
      <c r="C98" s="213" t="str">
        <f>IF(OR(posicao_contratual!A96="",NOT(ISNUMBER(posicao_contratual!B96)),NOT(ISNUMBER(posicao_contratual!G96))),"",ROUND(posicao_contratual!B96*posicao_contratual!G96,2))</f>
        <v/>
      </c>
      <c r="D98" s="213" t="str">
        <f>IF(OR(posicao_contratual!A96="",NOT(ISNUMBER(posicao_contratual!B96)),NOT(ISNUMBER(posicao_contratual!K96))),"",ROUND(posicao_contratual!B96*posicao_contratual!K96,2))</f>
        <v/>
      </c>
      <c r="E98" s="213" t="str">
        <f>IF(OR(posicao_contratual!A96="",NOT(ISNUMBER(posicao_contratual!B96)),NOT(ISNUMBER(posicao_contratual!O96))),"",ROUND(posicao_contratual!B96*posicao_contratual!O96,2))</f>
        <v/>
      </c>
      <c r="F98" s="213" t="str">
        <f>IF(OR(posicao_contratual!A96="",NOT(ISNUMBER(posicao_contratual!B96)),NOT(ISNUMBER(posicao_contratual!S96))),"",ROUND(posicao_contratual!B96*posicao_contratual!S96,2))</f>
        <v/>
      </c>
      <c r="G98" s="21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13" t="str">
        <f>IF(posicao_contratual!A97="","",posicao_contratual!B97)</f>
        <v/>
      </c>
      <c r="C99" s="213" t="str">
        <f>IF(OR(posicao_contratual!A97="",NOT(ISNUMBER(posicao_contratual!B97)),NOT(ISNUMBER(posicao_contratual!G97))),"",ROUND(posicao_contratual!B97*posicao_contratual!G97,2))</f>
        <v/>
      </c>
      <c r="D99" s="213" t="str">
        <f>IF(OR(posicao_contratual!A97="",NOT(ISNUMBER(posicao_contratual!B97)),NOT(ISNUMBER(posicao_contratual!K97))),"",ROUND(posicao_contratual!B97*posicao_contratual!K97,2))</f>
        <v/>
      </c>
      <c r="E99" s="213" t="str">
        <f>IF(OR(posicao_contratual!A97="",NOT(ISNUMBER(posicao_contratual!B97)),NOT(ISNUMBER(posicao_contratual!O97))),"",ROUND(posicao_contratual!B97*posicao_contratual!O97,2))</f>
        <v/>
      </c>
      <c r="F99" s="213" t="str">
        <f>IF(OR(posicao_contratual!A97="",NOT(ISNUMBER(posicao_contratual!B97)),NOT(ISNUMBER(posicao_contratual!S97))),"",ROUND(posicao_contratual!B97*posicao_contratual!S97,2))</f>
        <v/>
      </c>
      <c r="G99" s="21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13" t="str">
        <f>IF(posicao_contratual!A98="","",posicao_contratual!B98)</f>
        <v/>
      </c>
      <c r="C100" s="213" t="str">
        <f>IF(OR(posicao_contratual!A98="",NOT(ISNUMBER(posicao_contratual!B98)),NOT(ISNUMBER(posicao_contratual!G98))),"",ROUND(posicao_contratual!B98*posicao_contratual!G98,2))</f>
        <v/>
      </c>
      <c r="D100" s="213" t="str">
        <f>IF(OR(posicao_contratual!A98="",NOT(ISNUMBER(posicao_contratual!B98)),NOT(ISNUMBER(posicao_contratual!K98))),"",ROUND(posicao_contratual!B98*posicao_contratual!K98,2))</f>
        <v/>
      </c>
      <c r="E100" s="213" t="str">
        <f>IF(OR(posicao_contratual!A98="",NOT(ISNUMBER(posicao_contratual!B98)),NOT(ISNUMBER(posicao_contratual!O98))),"",ROUND(posicao_contratual!B98*posicao_contratual!O98,2))</f>
        <v/>
      </c>
      <c r="F100" s="213" t="str">
        <f>IF(OR(posicao_contratual!A98="",NOT(ISNUMBER(posicao_contratual!B98)),NOT(ISNUMBER(posicao_contratual!S98))),"",ROUND(posicao_contratual!B98*posicao_contratual!S98,2))</f>
        <v/>
      </c>
      <c r="G100" s="21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13" t="str">
        <f>IF(posicao_contratual!A99="","",posicao_contratual!B99)</f>
        <v/>
      </c>
      <c r="C101" s="213" t="str">
        <f>IF(OR(posicao_contratual!A99="",NOT(ISNUMBER(posicao_contratual!B99)),NOT(ISNUMBER(posicao_contratual!G99))),"",ROUND(posicao_contratual!B99*posicao_contratual!G99,2))</f>
        <v/>
      </c>
      <c r="D101" s="213" t="str">
        <f>IF(OR(posicao_contratual!A99="",NOT(ISNUMBER(posicao_contratual!B99)),NOT(ISNUMBER(posicao_contratual!K99))),"",ROUND(posicao_contratual!B99*posicao_contratual!K99,2))</f>
        <v/>
      </c>
      <c r="E101" s="213" t="str">
        <f>IF(OR(posicao_contratual!A99="",NOT(ISNUMBER(posicao_contratual!B99)),NOT(ISNUMBER(posicao_contratual!O99))),"",ROUND(posicao_contratual!B99*posicao_contratual!O99,2))</f>
        <v/>
      </c>
      <c r="F101" s="213" t="str">
        <f>IF(OR(posicao_contratual!A99="",NOT(ISNUMBER(posicao_contratual!B99)),NOT(ISNUMBER(posicao_contratual!S99))),"",ROUND(posicao_contratual!B99*posicao_contratual!S99,2))</f>
        <v/>
      </c>
      <c r="G101" s="21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13" t="str">
        <f>IF(posicao_contratual!A100="","",posicao_contratual!B100)</f>
        <v/>
      </c>
      <c r="C102" s="213" t="str">
        <f>IF(OR(posicao_contratual!A100="",NOT(ISNUMBER(posicao_contratual!B100)),NOT(ISNUMBER(posicao_contratual!G100))),"",ROUND(posicao_contratual!B100*posicao_contratual!G100,2))</f>
        <v/>
      </c>
      <c r="D102" s="213" t="str">
        <f>IF(OR(posicao_contratual!A100="",NOT(ISNUMBER(posicao_contratual!B100)),NOT(ISNUMBER(posicao_contratual!K100))),"",ROUND(posicao_contratual!B100*posicao_contratual!K100,2))</f>
        <v/>
      </c>
      <c r="E102" s="213" t="str">
        <f>IF(OR(posicao_contratual!A100="",NOT(ISNUMBER(posicao_contratual!B100)),NOT(ISNUMBER(posicao_contratual!O100))),"",ROUND(posicao_contratual!B100*posicao_contratual!O100,2))</f>
        <v/>
      </c>
      <c r="F102" s="213" t="str">
        <f>IF(OR(posicao_contratual!A100="",NOT(ISNUMBER(posicao_contratual!B100)),NOT(ISNUMBER(posicao_contratual!S100))),"",ROUND(posicao_contratual!B100*posicao_contratual!S100,2))</f>
        <v/>
      </c>
      <c r="G102" s="21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13" t="str">
        <f>IF(posicao_contratual!A101="","",posicao_contratual!B101)</f>
        <v/>
      </c>
      <c r="C103" s="213" t="str">
        <f>IF(OR(posicao_contratual!A101="",NOT(ISNUMBER(posicao_contratual!B101)),NOT(ISNUMBER(posicao_contratual!G101))),"",ROUND(posicao_contratual!B101*posicao_contratual!G101,2))</f>
        <v/>
      </c>
      <c r="D103" s="213" t="str">
        <f>IF(OR(posicao_contratual!A101="",NOT(ISNUMBER(posicao_contratual!B101)),NOT(ISNUMBER(posicao_contratual!K101))),"",ROUND(posicao_contratual!B101*posicao_contratual!K101,2))</f>
        <v/>
      </c>
      <c r="E103" s="213" t="str">
        <f>IF(OR(posicao_contratual!A101="",NOT(ISNUMBER(posicao_contratual!B101)),NOT(ISNUMBER(posicao_contratual!O101))),"",ROUND(posicao_contratual!B101*posicao_contratual!O101,2))</f>
        <v/>
      </c>
      <c r="F103" s="213" t="str">
        <f>IF(OR(posicao_contratual!A101="",NOT(ISNUMBER(posicao_contratual!B101)),NOT(ISNUMBER(posicao_contratual!S101))),"",ROUND(posicao_contratual!B101*posicao_contratual!S101,2))</f>
        <v/>
      </c>
      <c r="G103" s="21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13" t="str">
        <f>IF(posicao_contratual!A102="","",posicao_contratual!B102)</f>
        <v/>
      </c>
      <c r="C104" s="213" t="str">
        <f>IF(OR(posicao_contratual!A102="",NOT(ISNUMBER(posicao_contratual!B102)),NOT(ISNUMBER(posicao_contratual!G102))),"",ROUND(posicao_contratual!B102*posicao_contratual!G102,2))</f>
        <v/>
      </c>
      <c r="D104" s="213" t="str">
        <f>IF(OR(posicao_contratual!A102="",NOT(ISNUMBER(posicao_contratual!B102)),NOT(ISNUMBER(posicao_contratual!K102))),"",ROUND(posicao_contratual!B102*posicao_contratual!K102,2))</f>
        <v/>
      </c>
      <c r="E104" s="213" t="str">
        <f>IF(OR(posicao_contratual!A102="",NOT(ISNUMBER(posicao_contratual!B102)),NOT(ISNUMBER(posicao_contratual!O102))),"",ROUND(posicao_contratual!B102*posicao_contratual!O102,2))</f>
        <v/>
      </c>
      <c r="F104" s="213" t="str">
        <f>IF(OR(posicao_contratual!A102="",NOT(ISNUMBER(posicao_contratual!B102)),NOT(ISNUMBER(posicao_contratual!S102))),"",ROUND(posicao_contratual!B102*posicao_contratual!S102,2))</f>
        <v/>
      </c>
      <c r="G104" s="21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13" t="str">
        <f>IF(posicao_contratual!A103="","",posicao_contratual!B103)</f>
        <v/>
      </c>
      <c r="C105" s="213" t="str">
        <f>IF(OR(posicao_contratual!A103="",NOT(ISNUMBER(posicao_contratual!B103)),NOT(ISNUMBER(posicao_contratual!G103))),"",ROUND(posicao_contratual!B103*posicao_contratual!G103,2))</f>
        <v/>
      </c>
      <c r="D105" s="213" t="str">
        <f>IF(OR(posicao_contratual!A103="",NOT(ISNUMBER(posicao_contratual!B103)),NOT(ISNUMBER(posicao_contratual!K103))),"",ROUND(posicao_contratual!B103*posicao_contratual!K103,2))</f>
        <v/>
      </c>
      <c r="E105" s="213" t="str">
        <f>IF(OR(posicao_contratual!A103="",NOT(ISNUMBER(posicao_contratual!B103)),NOT(ISNUMBER(posicao_contratual!O103))),"",ROUND(posicao_contratual!B103*posicao_contratual!O103,2))</f>
        <v/>
      </c>
      <c r="F105" s="213" t="str">
        <f>IF(OR(posicao_contratual!A103="",NOT(ISNUMBER(posicao_contratual!B103)),NOT(ISNUMBER(posicao_contratual!S103))),"",ROUND(posicao_contratual!B103*posicao_contratual!S103,2))</f>
        <v/>
      </c>
      <c r="G105" s="21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13" t="str">
        <f>IF(posicao_contratual!A104="","",posicao_contratual!B104)</f>
        <v/>
      </c>
      <c r="C106" s="213" t="str">
        <f>IF(OR(posicao_contratual!A104="",NOT(ISNUMBER(posicao_contratual!B104)),NOT(ISNUMBER(posicao_contratual!G104))),"",ROUND(posicao_contratual!B104*posicao_contratual!G104,2))</f>
        <v/>
      </c>
      <c r="D106" s="213" t="str">
        <f>IF(OR(posicao_contratual!A104="",NOT(ISNUMBER(posicao_contratual!B104)),NOT(ISNUMBER(posicao_contratual!K104))),"",ROUND(posicao_contratual!B104*posicao_contratual!K104,2))</f>
        <v/>
      </c>
      <c r="E106" s="213" t="str">
        <f>IF(OR(posicao_contratual!A104="",NOT(ISNUMBER(posicao_contratual!B104)),NOT(ISNUMBER(posicao_contratual!O104))),"",ROUND(posicao_contratual!B104*posicao_contratual!O104,2))</f>
        <v/>
      </c>
      <c r="F106" s="213" t="str">
        <f>IF(OR(posicao_contratual!A104="",NOT(ISNUMBER(posicao_contratual!B104)),NOT(ISNUMBER(posicao_contratual!S104))),"",ROUND(posicao_contratual!B104*posicao_contratual!S104,2))</f>
        <v/>
      </c>
      <c r="G106" s="21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13" t="str">
        <f>IF(posicao_contratual!A105="","",posicao_contratual!B105)</f>
        <v/>
      </c>
      <c r="C107" s="213" t="str">
        <f>IF(OR(posicao_contratual!A105="",NOT(ISNUMBER(posicao_contratual!B105)),NOT(ISNUMBER(posicao_contratual!G105))),"",ROUND(posicao_contratual!B105*posicao_contratual!G105,2))</f>
        <v/>
      </c>
      <c r="D107" s="213" t="str">
        <f>IF(OR(posicao_contratual!A105="",NOT(ISNUMBER(posicao_contratual!B105)),NOT(ISNUMBER(posicao_contratual!K105))),"",ROUND(posicao_contratual!B105*posicao_contratual!K105,2))</f>
        <v/>
      </c>
      <c r="E107" s="213" t="str">
        <f>IF(OR(posicao_contratual!A105="",NOT(ISNUMBER(posicao_contratual!B105)),NOT(ISNUMBER(posicao_contratual!O105))),"",ROUND(posicao_contratual!B105*posicao_contratual!O105,2))</f>
        <v/>
      </c>
      <c r="F107" s="213" t="str">
        <f>IF(OR(posicao_contratual!A105="",NOT(ISNUMBER(posicao_contratual!B105)),NOT(ISNUMBER(posicao_contratual!S105))),"",ROUND(posicao_contratual!B105*posicao_contratual!S105,2))</f>
        <v/>
      </c>
      <c r="G107" s="21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13" t="str">
        <f>IF(posicao_contratual!A106="","",posicao_contratual!B106)</f>
        <v/>
      </c>
      <c r="C108" s="213" t="str">
        <f>IF(OR(posicao_contratual!A106="",NOT(ISNUMBER(posicao_contratual!B106)),NOT(ISNUMBER(posicao_contratual!G106))),"",ROUND(posicao_contratual!B106*posicao_contratual!G106,2))</f>
        <v/>
      </c>
      <c r="D108" s="213" t="str">
        <f>IF(OR(posicao_contratual!A106="",NOT(ISNUMBER(posicao_contratual!B106)),NOT(ISNUMBER(posicao_contratual!K106))),"",ROUND(posicao_contratual!B106*posicao_contratual!K106,2))</f>
        <v/>
      </c>
      <c r="E108" s="213" t="str">
        <f>IF(OR(posicao_contratual!A106="",NOT(ISNUMBER(posicao_contratual!B106)),NOT(ISNUMBER(posicao_contratual!O106))),"",ROUND(posicao_contratual!B106*posicao_contratual!O106,2))</f>
        <v/>
      </c>
      <c r="F108" s="213" t="str">
        <f>IF(OR(posicao_contratual!A106="",NOT(ISNUMBER(posicao_contratual!B106)),NOT(ISNUMBER(posicao_contratual!S106))),"",ROUND(posicao_contratual!B106*posicao_contratual!S106,2))</f>
        <v/>
      </c>
      <c r="G108" s="21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13" t="str">
        <f>IF(posicao_contratual!A107="","",posicao_contratual!B107)</f>
        <v/>
      </c>
      <c r="C109" s="213" t="str">
        <f>IF(OR(posicao_contratual!A107="",NOT(ISNUMBER(posicao_contratual!B107)),NOT(ISNUMBER(posicao_contratual!G107))),"",ROUND(posicao_contratual!B107*posicao_contratual!G107,2))</f>
        <v/>
      </c>
      <c r="D109" s="213" t="str">
        <f>IF(OR(posicao_contratual!A107="",NOT(ISNUMBER(posicao_contratual!B107)),NOT(ISNUMBER(posicao_contratual!K107))),"",ROUND(posicao_contratual!B107*posicao_contratual!K107,2))</f>
        <v/>
      </c>
      <c r="E109" s="213" t="str">
        <f>IF(OR(posicao_contratual!A107="",NOT(ISNUMBER(posicao_contratual!B107)),NOT(ISNUMBER(posicao_contratual!O107))),"",ROUND(posicao_contratual!B107*posicao_contratual!O107,2))</f>
        <v/>
      </c>
      <c r="F109" s="213" t="str">
        <f>IF(OR(posicao_contratual!A107="",NOT(ISNUMBER(posicao_contratual!B107)),NOT(ISNUMBER(posicao_contratual!S107))),"",ROUND(posicao_contratual!B107*posicao_contratual!S107,2))</f>
        <v/>
      </c>
      <c r="G109" s="21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13" t="str">
        <f>IF(posicao_contratual!A108="","",posicao_contratual!B108)</f>
        <v/>
      </c>
      <c r="C110" s="213" t="str">
        <f>IF(OR(posicao_contratual!A108="",NOT(ISNUMBER(posicao_contratual!B108)),NOT(ISNUMBER(posicao_contratual!G108))),"",ROUND(posicao_contratual!B108*posicao_contratual!G108,2))</f>
        <v/>
      </c>
      <c r="D110" s="213" t="str">
        <f>IF(OR(posicao_contratual!A108="",NOT(ISNUMBER(posicao_contratual!B108)),NOT(ISNUMBER(posicao_contratual!K108))),"",ROUND(posicao_contratual!B108*posicao_contratual!K108,2))</f>
        <v/>
      </c>
      <c r="E110" s="213" t="str">
        <f>IF(OR(posicao_contratual!A108="",NOT(ISNUMBER(posicao_contratual!B108)),NOT(ISNUMBER(posicao_contratual!O108))),"",ROUND(posicao_contratual!B108*posicao_contratual!O108,2))</f>
        <v/>
      </c>
      <c r="F110" s="213" t="str">
        <f>IF(OR(posicao_contratual!A108="",NOT(ISNUMBER(posicao_contratual!B108)),NOT(ISNUMBER(posicao_contratual!S108))),"",ROUND(posicao_contratual!B108*posicao_contratual!S108,2))</f>
        <v/>
      </c>
      <c r="G110" s="21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13" t="str">
        <f>IF(posicao_contratual!A109="","",posicao_contratual!B109)</f>
        <v/>
      </c>
      <c r="C111" s="213" t="str">
        <f>IF(OR(posicao_contratual!A109="",NOT(ISNUMBER(posicao_contratual!B109)),NOT(ISNUMBER(posicao_contratual!G109))),"",ROUND(posicao_contratual!B109*posicao_contratual!G109,2))</f>
        <v/>
      </c>
      <c r="D111" s="213" t="str">
        <f>IF(OR(posicao_contratual!A109="",NOT(ISNUMBER(posicao_contratual!B109)),NOT(ISNUMBER(posicao_contratual!K109))),"",ROUND(posicao_contratual!B109*posicao_contratual!K109,2))</f>
        <v/>
      </c>
      <c r="E111" s="213" t="str">
        <f>IF(OR(posicao_contratual!A109="",NOT(ISNUMBER(posicao_contratual!B109)),NOT(ISNUMBER(posicao_contratual!O109))),"",ROUND(posicao_contratual!B109*posicao_contratual!O109,2))</f>
        <v/>
      </c>
      <c r="F111" s="213" t="str">
        <f>IF(OR(posicao_contratual!A109="",NOT(ISNUMBER(posicao_contratual!B109)),NOT(ISNUMBER(posicao_contratual!S109))),"",ROUND(posicao_contratual!B109*posicao_contratual!S109,2))</f>
        <v/>
      </c>
      <c r="G111" s="21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13" t="str">
        <f>IF(posicao_contratual!A110="","",posicao_contratual!B110)</f>
        <v/>
      </c>
      <c r="C112" s="213" t="str">
        <f>IF(OR(posicao_contratual!A110="",NOT(ISNUMBER(posicao_contratual!B110)),NOT(ISNUMBER(posicao_contratual!G110))),"",ROUND(posicao_contratual!B110*posicao_contratual!G110,2))</f>
        <v/>
      </c>
      <c r="D112" s="213" t="str">
        <f>IF(OR(posicao_contratual!A110="",NOT(ISNUMBER(posicao_contratual!B110)),NOT(ISNUMBER(posicao_contratual!K110))),"",ROUND(posicao_contratual!B110*posicao_contratual!K110,2))</f>
        <v/>
      </c>
      <c r="E112" s="213" t="str">
        <f>IF(OR(posicao_contratual!A110="",NOT(ISNUMBER(posicao_contratual!B110)),NOT(ISNUMBER(posicao_contratual!O110))),"",ROUND(posicao_contratual!B110*posicao_contratual!O110,2))</f>
        <v/>
      </c>
      <c r="F112" s="213" t="str">
        <f>IF(OR(posicao_contratual!A110="",NOT(ISNUMBER(posicao_contratual!B110)),NOT(ISNUMBER(posicao_contratual!S110))),"",ROUND(posicao_contratual!B110*posicao_contratual!S110,2))</f>
        <v/>
      </c>
      <c r="G112" s="21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13" t="str">
        <f>IF(posicao_contratual!A111="","",posicao_contratual!B111)</f>
        <v/>
      </c>
      <c r="C113" s="213" t="str">
        <f>IF(OR(posicao_contratual!A111="",NOT(ISNUMBER(posicao_contratual!B111)),NOT(ISNUMBER(posicao_contratual!G111))),"",ROUND(posicao_contratual!B111*posicao_contratual!G111,2))</f>
        <v/>
      </c>
      <c r="D113" s="213" t="str">
        <f>IF(OR(posicao_contratual!A111="",NOT(ISNUMBER(posicao_contratual!B111)),NOT(ISNUMBER(posicao_contratual!K111))),"",ROUND(posicao_contratual!B111*posicao_contratual!K111,2))</f>
        <v/>
      </c>
      <c r="E113" s="213" t="str">
        <f>IF(OR(posicao_contratual!A111="",NOT(ISNUMBER(posicao_contratual!B111)),NOT(ISNUMBER(posicao_contratual!O111))),"",ROUND(posicao_contratual!B111*posicao_contratual!O111,2))</f>
        <v/>
      </c>
      <c r="F113" s="213" t="str">
        <f>IF(OR(posicao_contratual!A111="",NOT(ISNUMBER(posicao_contratual!B111)),NOT(ISNUMBER(posicao_contratual!S111))),"",ROUND(posicao_contratual!B111*posicao_contratual!S111,2))</f>
        <v/>
      </c>
      <c r="G113" s="21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13" t="str">
        <f>IF(posicao_contratual!A112="","",posicao_contratual!B112)</f>
        <v/>
      </c>
      <c r="C114" s="213" t="str">
        <f>IF(OR(posicao_contratual!A112="",NOT(ISNUMBER(posicao_contratual!B112)),NOT(ISNUMBER(posicao_contratual!G112))),"",ROUND(posicao_contratual!B112*posicao_contratual!G112,2))</f>
        <v/>
      </c>
      <c r="D114" s="213" t="str">
        <f>IF(OR(posicao_contratual!A112="",NOT(ISNUMBER(posicao_contratual!B112)),NOT(ISNUMBER(posicao_contratual!K112))),"",ROUND(posicao_contratual!B112*posicao_contratual!K112,2))</f>
        <v/>
      </c>
      <c r="E114" s="213" t="str">
        <f>IF(OR(posicao_contratual!A112="",NOT(ISNUMBER(posicao_contratual!B112)),NOT(ISNUMBER(posicao_contratual!O112))),"",ROUND(posicao_contratual!B112*posicao_contratual!O112,2))</f>
        <v/>
      </c>
      <c r="F114" s="213" t="str">
        <f>IF(OR(posicao_contratual!A112="",NOT(ISNUMBER(posicao_contratual!B112)),NOT(ISNUMBER(posicao_contratual!S112))),"",ROUND(posicao_contratual!B112*posicao_contratual!S112,2))</f>
        <v/>
      </c>
      <c r="G114" s="21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13" t="str">
        <f>IF(posicao_contratual!A113="","",posicao_contratual!B113)</f>
        <v/>
      </c>
      <c r="C115" s="213" t="str">
        <f>IF(OR(posicao_contratual!A113="",NOT(ISNUMBER(posicao_contratual!B113)),NOT(ISNUMBER(posicao_contratual!G113))),"",ROUND(posicao_contratual!B113*posicao_contratual!G113,2))</f>
        <v/>
      </c>
      <c r="D115" s="213" t="str">
        <f>IF(OR(posicao_contratual!A113="",NOT(ISNUMBER(posicao_contratual!B113)),NOT(ISNUMBER(posicao_contratual!K113))),"",ROUND(posicao_contratual!B113*posicao_contratual!K113,2))</f>
        <v/>
      </c>
      <c r="E115" s="213" t="str">
        <f>IF(OR(posicao_contratual!A113="",NOT(ISNUMBER(posicao_contratual!B113)),NOT(ISNUMBER(posicao_contratual!O113))),"",ROUND(posicao_contratual!B113*posicao_contratual!O113,2))</f>
        <v/>
      </c>
      <c r="F115" s="213" t="str">
        <f>IF(OR(posicao_contratual!A113="",NOT(ISNUMBER(posicao_contratual!B113)),NOT(ISNUMBER(posicao_contratual!S113))),"",ROUND(posicao_contratual!B113*posicao_contratual!S113,2))</f>
        <v/>
      </c>
      <c r="G115" s="21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13" t="str">
        <f>IF(posicao_contratual!A114="","",posicao_contratual!B114)</f>
        <v/>
      </c>
      <c r="C116" s="213" t="str">
        <f>IF(OR(posicao_contratual!A114="",NOT(ISNUMBER(posicao_contratual!B114)),NOT(ISNUMBER(posicao_contratual!G114))),"",ROUND(posicao_contratual!B114*posicao_contratual!G114,2))</f>
        <v/>
      </c>
      <c r="D116" s="213" t="str">
        <f>IF(OR(posicao_contratual!A114="",NOT(ISNUMBER(posicao_contratual!B114)),NOT(ISNUMBER(posicao_contratual!K114))),"",ROUND(posicao_contratual!B114*posicao_contratual!K114,2))</f>
        <v/>
      </c>
      <c r="E116" s="213" t="str">
        <f>IF(OR(posicao_contratual!A114="",NOT(ISNUMBER(posicao_contratual!B114)),NOT(ISNUMBER(posicao_contratual!O114))),"",ROUND(posicao_contratual!B114*posicao_contratual!O114,2))</f>
        <v/>
      </c>
      <c r="F116" s="213" t="str">
        <f>IF(OR(posicao_contratual!A114="",NOT(ISNUMBER(posicao_contratual!B114)),NOT(ISNUMBER(posicao_contratual!S114))),"",ROUND(posicao_contratual!B114*posicao_contratual!S114,2))</f>
        <v/>
      </c>
      <c r="G116" s="21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13" t="str">
        <f>IF(posicao_contratual!A115="","",posicao_contratual!B115)</f>
        <v/>
      </c>
      <c r="C117" s="213" t="str">
        <f>IF(OR(posicao_contratual!A115="",NOT(ISNUMBER(posicao_contratual!B115)),NOT(ISNUMBER(posicao_contratual!G115))),"",ROUND(posicao_contratual!B115*posicao_contratual!G115,2))</f>
        <v/>
      </c>
      <c r="D117" s="213" t="str">
        <f>IF(OR(posicao_contratual!A115="",NOT(ISNUMBER(posicao_contratual!B115)),NOT(ISNUMBER(posicao_contratual!K115))),"",ROUND(posicao_contratual!B115*posicao_contratual!K115,2))</f>
        <v/>
      </c>
      <c r="E117" s="213" t="str">
        <f>IF(OR(posicao_contratual!A115="",NOT(ISNUMBER(posicao_contratual!B115)),NOT(ISNUMBER(posicao_contratual!O115))),"",ROUND(posicao_contratual!B115*posicao_contratual!O115,2))</f>
        <v/>
      </c>
      <c r="F117" s="213" t="str">
        <f>IF(OR(posicao_contratual!A115="",NOT(ISNUMBER(posicao_contratual!B115)),NOT(ISNUMBER(posicao_contratual!S115))),"",ROUND(posicao_contratual!B115*posicao_contratual!S115,2))</f>
        <v/>
      </c>
      <c r="G117" s="21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13" t="str">
        <f>IF(posicao_contratual!A116="","",posicao_contratual!B116)</f>
        <v/>
      </c>
      <c r="C118" s="213" t="str">
        <f>IF(OR(posicao_contratual!A116="",NOT(ISNUMBER(posicao_contratual!B116)),NOT(ISNUMBER(posicao_contratual!G116))),"",ROUND(posicao_contratual!B116*posicao_contratual!G116,2))</f>
        <v/>
      </c>
      <c r="D118" s="213" t="str">
        <f>IF(OR(posicao_contratual!A116="",NOT(ISNUMBER(posicao_contratual!B116)),NOT(ISNUMBER(posicao_contratual!K116))),"",ROUND(posicao_contratual!B116*posicao_contratual!K116,2))</f>
        <v/>
      </c>
      <c r="E118" s="213" t="str">
        <f>IF(OR(posicao_contratual!A116="",NOT(ISNUMBER(posicao_contratual!B116)),NOT(ISNUMBER(posicao_contratual!O116))),"",ROUND(posicao_contratual!B116*posicao_contratual!O116,2))</f>
        <v/>
      </c>
      <c r="F118" s="213" t="str">
        <f>IF(OR(posicao_contratual!A116="",NOT(ISNUMBER(posicao_contratual!B116)),NOT(ISNUMBER(posicao_contratual!S116))),"",ROUND(posicao_contratual!B116*posicao_contratual!S116,2))</f>
        <v/>
      </c>
      <c r="G118" s="21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13" t="str">
        <f>IF(posicao_contratual!A117="","",posicao_contratual!B117)</f>
        <v/>
      </c>
      <c r="C119" s="213" t="str">
        <f>IF(OR(posicao_contratual!A117="",NOT(ISNUMBER(posicao_contratual!B117)),NOT(ISNUMBER(posicao_contratual!G117))),"",ROUND(posicao_contratual!B117*posicao_contratual!G117,2))</f>
        <v/>
      </c>
      <c r="D119" s="213" t="str">
        <f>IF(OR(posicao_contratual!A117="",NOT(ISNUMBER(posicao_contratual!B117)),NOT(ISNUMBER(posicao_contratual!K117))),"",ROUND(posicao_contratual!B117*posicao_contratual!K117,2))</f>
        <v/>
      </c>
      <c r="E119" s="213" t="str">
        <f>IF(OR(posicao_contratual!A117="",NOT(ISNUMBER(posicao_contratual!B117)),NOT(ISNUMBER(posicao_contratual!O117))),"",ROUND(posicao_contratual!B117*posicao_contratual!O117,2))</f>
        <v/>
      </c>
      <c r="F119" s="213" t="str">
        <f>IF(OR(posicao_contratual!A117="",NOT(ISNUMBER(posicao_contratual!B117)),NOT(ISNUMBER(posicao_contratual!S117))),"",ROUND(posicao_contratual!B117*posicao_contratual!S117,2))</f>
        <v/>
      </c>
      <c r="G119" s="21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13" t="str">
        <f>IF(posicao_contratual!A118="","",posicao_contratual!B118)</f>
        <v/>
      </c>
      <c r="C120" s="213" t="str">
        <f>IF(OR(posicao_contratual!A118="",NOT(ISNUMBER(posicao_contratual!B118)),NOT(ISNUMBER(posicao_contratual!G118))),"",ROUND(posicao_contratual!B118*posicao_contratual!G118,2))</f>
        <v/>
      </c>
      <c r="D120" s="213" t="str">
        <f>IF(OR(posicao_contratual!A118="",NOT(ISNUMBER(posicao_contratual!B118)),NOT(ISNUMBER(posicao_contratual!K118))),"",ROUND(posicao_contratual!B118*posicao_contratual!K118,2))</f>
        <v/>
      </c>
      <c r="E120" s="213" t="str">
        <f>IF(OR(posicao_contratual!A118="",NOT(ISNUMBER(posicao_contratual!B118)),NOT(ISNUMBER(posicao_contratual!O118))),"",ROUND(posicao_contratual!B118*posicao_contratual!O118,2))</f>
        <v/>
      </c>
      <c r="F120" s="213" t="str">
        <f>IF(OR(posicao_contratual!A118="",NOT(ISNUMBER(posicao_contratual!B118)),NOT(ISNUMBER(posicao_contratual!S118))),"",ROUND(posicao_contratual!B118*posicao_contratual!S118,2))</f>
        <v/>
      </c>
      <c r="G120" s="21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13" t="str">
        <f>IF(posicao_contratual!A119="","",posicao_contratual!B119)</f>
        <v/>
      </c>
      <c r="C121" s="213" t="str">
        <f>IF(OR(posicao_contratual!A119="",NOT(ISNUMBER(posicao_contratual!B119)),NOT(ISNUMBER(posicao_contratual!G119))),"",ROUND(posicao_contratual!B119*posicao_contratual!G119,2))</f>
        <v/>
      </c>
      <c r="D121" s="213" t="str">
        <f>IF(OR(posicao_contratual!A119="",NOT(ISNUMBER(posicao_contratual!B119)),NOT(ISNUMBER(posicao_contratual!K119))),"",ROUND(posicao_contratual!B119*posicao_contratual!K119,2))</f>
        <v/>
      </c>
      <c r="E121" s="213" t="str">
        <f>IF(OR(posicao_contratual!A119="",NOT(ISNUMBER(posicao_contratual!B119)),NOT(ISNUMBER(posicao_contratual!O119))),"",ROUND(posicao_contratual!B119*posicao_contratual!O119,2))</f>
        <v/>
      </c>
      <c r="F121" s="213" t="str">
        <f>IF(OR(posicao_contratual!A119="",NOT(ISNUMBER(posicao_contratual!B119)),NOT(ISNUMBER(posicao_contratual!S119))),"",ROUND(posicao_contratual!B119*posicao_contratual!S119,2))</f>
        <v/>
      </c>
      <c r="G121" s="21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13" t="str">
        <f>IF(posicao_contratual!A120="","",posicao_contratual!B120)</f>
        <v/>
      </c>
      <c r="C122" s="213" t="str">
        <f>IF(OR(posicao_contratual!A120="",NOT(ISNUMBER(posicao_contratual!B120)),NOT(ISNUMBER(posicao_contratual!G120))),"",ROUND(posicao_contratual!B120*posicao_contratual!G120,2))</f>
        <v/>
      </c>
      <c r="D122" s="213" t="str">
        <f>IF(OR(posicao_contratual!A120="",NOT(ISNUMBER(posicao_contratual!B120)),NOT(ISNUMBER(posicao_contratual!K120))),"",ROUND(posicao_contratual!B120*posicao_contratual!K120,2))</f>
        <v/>
      </c>
      <c r="E122" s="213" t="str">
        <f>IF(OR(posicao_contratual!A120="",NOT(ISNUMBER(posicao_contratual!B120)),NOT(ISNUMBER(posicao_contratual!O120))),"",ROUND(posicao_contratual!B120*posicao_contratual!O120,2))</f>
        <v/>
      </c>
      <c r="F122" s="213" t="str">
        <f>IF(OR(posicao_contratual!A120="",NOT(ISNUMBER(posicao_contratual!B120)),NOT(ISNUMBER(posicao_contratual!S120))),"",ROUND(posicao_contratual!B120*posicao_contratual!S120,2))</f>
        <v/>
      </c>
      <c r="G122" s="21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13" t="str">
        <f>IF(posicao_contratual!A121="","",posicao_contratual!B121)</f>
        <v/>
      </c>
      <c r="C123" s="213" t="str">
        <f>IF(OR(posicao_contratual!A121="",NOT(ISNUMBER(posicao_contratual!B121)),NOT(ISNUMBER(posicao_contratual!G121))),"",ROUND(posicao_contratual!B121*posicao_contratual!G121,2))</f>
        <v/>
      </c>
      <c r="D123" s="213" t="str">
        <f>IF(OR(posicao_contratual!A121="",NOT(ISNUMBER(posicao_contratual!B121)),NOT(ISNUMBER(posicao_contratual!K121))),"",ROUND(posicao_contratual!B121*posicao_contratual!K121,2))</f>
        <v/>
      </c>
      <c r="E123" s="213" t="str">
        <f>IF(OR(posicao_contratual!A121="",NOT(ISNUMBER(posicao_contratual!B121)),NOT(ISNUMBER(posicao_contratual!O121))),"",ROUND(posicao_contratual!B121*posicao_contratual!O121,2))</f>
        <v/>
      </c>
      <c r="F123" s="213" t="str">
        <f>IF(OR(posicao_contratual!A121="",NOT(ISNUMBER(posicao_contratual!B121)),NOT(ISNUMBER(posicao_contratual!S121))),"",ROUND(posicao_contratual!B121*posicao_contratual!S121,2))</f>
        <v/>
      </c>
      <c r="G123" s="21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13" t="str">
        <f>IF(posicao_contratual!A122="","",posicao_contratual!B122)</f>
        <v/>
      </c>
      <c r="C124" s="213" t="str">
        <f>IF(OR(posicao_contratual!A122="",NOT(ISNUMBER(posicao_contratual!B122)),NOT(ISNUMBER(posicao_contratual!G122))),"",ROUND(posicao_contratual!B122*posicao_contratual!G122,2))</f>
        <v/>
      </c>
      <c r="D124" s="213" t="str">
        <f>IF(OR(posicao_contratual!A122="",NOT(ISNUMBER(posicao_contratual!B122)),NOT(ISNUMBER(posicao_contratual!K122))),"",ROUND(posicao_contratual!B122*posicao_contratual!K122,2))</f>
        <v/>
      </c>
      <c r="E124" s="213" t="str">
        <f>IF(OR(posicao_contratual!A122="",NOT(ISNUMBER(posicao_contratual!B122)),NOT(ISNUMBER(posicao_contratual!O122))),"",ROUND(posicao_contratual!B122*posicao_contratual!O122,2))</f>
        <v/>
      </c>
      <c r="F124" s="213" t="str">
        <f>IF(OR(posicao_contratual!A122="",NOT(ISNUMBER(posicao_contratual!B122)),NOT(ISNUMBER(posicao_contratual!S122))),"",ROUND(posicao_contratual!B122*posicao_contratual!S122,2))</f>
        <v/>
      </c>
      <c r="G124" s="21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13" t="str">
        <f>IF(posicao_contratual!A123="","",posicao_contratual!B123)</f>
        <v/>
      </c>
      <c r="C125" s="213" t="str">
        <f>IF(OR(posicao_contratual!A123="",NOT(ISNUMBER(posicao_contratual!B123)),NOT(ISNUMBER(posicao_contratual!G123))),"",ROUND(posicao_contratual!B123*posicao_contratual!G123,2))</f>
        <v/>
      </c>
      <c r="D125" s="213" t="str">
        <f>IF(OR(posicao_contratual!A123="",NOT(ISNUMBER(posicao_contratual!B123)),NOT(ISNUMBER(posicao_contratual!K123))),"",ROUND(posicao_contratual!B123*posicao_contratual!K123,2))</f>
        <v/>
      </c>
      <c r="E125" s="213" t="str">
        <f>IF(OR(posicao_contratual!A123="",NOT(ISNUMBER(posicao_contratual!B123)),NOT(ISNUMBER(posicao_contratual!O123))),"",ROUND(posicao_contratual!B123*posicao_contratual!O123,2))</f>
        <v/>
      </c>
      <c r="F125" s="213" t="str">
        <f>IF(OR(posicao_contratual!A123="",NOT(ISNUMBER(posicao_contratual!B123)),NOT(ISNUMBER(posicao_contratual!S123))),"",ROUND(posicao_contratual!B123*posicao_contratual!S123,2))</f>
        <v/>
      </c>
      <c r="G125" s="21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13" t="str">
        <f>IF(posicao_contratual!A124="","",posicao_contratual!B124)</f>
        <v/>
      </c>
      <c r="C126" s="213" t="str">
        <f>IF(OR(posicao_contratual!A124="",NOT(ISNUMBER(posicao_contratual!B124)),NOT(ISNUMBER(posicao_contratual!G124))),"",ROUND(posicao_contratual!B124*posicao_contratual!G124,2))</f>
        <v/>
      </c>
      <c r="D126" s="213" t="str">
        <f>IF(OR(posicao_contratual!A124="",NOT(ISNUMBER(posicao_contratual!B124)),NOT(ISNUMBER(posicao_contratual!K124))),"",ROUND(posicao_contratual!B124*posicao_contratual!K124,2))</f>
        <v/>
      </c>
      <c r="E126" s="213" t="str">
        <f>IF(OR(posicao_contratual!A124="",NOT(ISNUMBER(posicao_contratual!B124)),NOT(ISNUMBER(posicao_contratual!O124))),"",ROUND(posicao_contratual!B124*posicao_contratual!O124,2))</f>
        <v/>
      </c>
      <c r="F126" s="213" t="str">
        <f>IF(OR(posicao_contratual!A124="",NOT(ISNUMBER(posicao_contratual!B124)),NOT(ISNUMBER(posicao_contratual!S124))),"",ROUND(posicao_contratual!B124*posicao_contratual!S124,2))</f>
        <v/>
      </c>
      <c r="G126" s="21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13" t="str">
        <f>IF(posicao_contratual!A125="","",posicao_contratual!B125)</f>
        <v/>
      </c>
      <c r="C127" s="213" t="str">
        <f>IF(OR(posicao_contratual!A125="",NOT(ISNUMBER(posicao_contratual!B125)),NOT(ISNUMBER(posicao_contratual!G125))),"",ROUND(posicao_contratual!B125*posicao_contratual!G125,2))</f>
        <v/>
      </c>
      <c r="D127" s="213" t="str">
        <f>IF(OR(posicao_contratual!A125="",NOT(ISNUMBER(posicao_contratual!B125)),NOT(ISNUMBER(posicao_contratual!K125))),"",ROUND(posicao_contratual!B125*posicao_contratual!K125,2))</f>
        <v/>
      </c>
      <c r="E127" s="213" t="str">
        <f>IF(OR(posicao_contratual!A125="",NOT(ISNUMBER(posicao_contratual!B125)),NOT(ISNUMBER(posicao_contratual!O125))),"",ROUND(posicao_contratual!B125*posicao_contratual!O125,2))</f>
        <v/>
      </c>
      <c r="F127" s="213" t="str">
        <f>IF(OR(posicao_contratual!A125="",NOT(ISNUMBER(posicao_contratual!B125)),NOT(ISNUMBER(posicao_contratual!S125))),"",ROUND(posicao_contratual!B125*posicao_contratual!S125,2))</f>
        <v/>
      </c>
      <c r="G127" s="21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13" t="str">
        <f>IF(posicao_contratual!A126="","",posicao_contratual!B126)</f>
        <v/>
      </c>
      <c r="C128" s="213" t="str">
        <f>IF(OR(posicao_contratual!A126="",NOT(ISNUMBER(posicao_contratual!B126)),NOT(ISNUMBER(posicao_contratual!G126))),"",ROUND(posicao_contratual!B126*posicao_contratual!G126,2))</f>
        <v/>
      </c>
      <c r="D128" s="213" t="str">
        <f>IF(OR(posicao_contratual!A126="",NOT(ISNUMBER(posicao_contratual!B126)),NOT(ISNUMBER(posicao_contratual!K126))),"",ROUND(posicao_contratual!B126*posicao_contratual!K126,2))</f>
        <v/>
      </c>
      <c r="E128" s="213" t="str">
        <f>IF(OR(posicao_contratual!A126="",NOT(ISNUMBER(posicao_contratual!B126)),NOT(ISNUMBER(posicao_contratual!O126))),"",ROUND(posicao_contratual!B126*posicao_contratual!O126,2))</f>
        <v/>
      </c>
      <c r="F128" s="213" t="str">
        <f>IF(OR(posicao_contratual!A126="",NOT(ISNUMBER(posicao_contratual!B126)),NOT(ISNUMBER(posicao_contratual!S126))),"",ROUND(posicao_contratual!B126*posicao_contratual!S126,2))</f>
        <v/>
      </c>
      <c r="G128" s="21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13" t="str">
        <f>IF(posicao_contratual!A127="","",posicao_contratual!B127)</f>
        <v/>
      </c>
      <c r="C129" s="213" t="str">
        <f>IF(OR(posicao_contratual!A127="",NOT(ISNUMBER(posicao_contratual!B127)),NOT(ISNUMBER(posicao_contratual!G127))),"",ROUND(posicao_contratual!B127*posicao_contratual!G127,2))</f>
        <v/>
      </c>
      <c r="D129" s="213" t="str">
        <f>IF(OR(posicao_contratual!A127="",NOT(ISNUMBER(posicao_contratual!B127)),NOT(ISNUMBER(posicao_contratual!K127))),"",ROUND(posicao_contratual!B127*posicao_contratual!K127,2))</f>
        <v/>
      </c>
      <c r="E129" s="213" t="str">
        <f>IF(OR(posicao_contratual!A127="",NOT(ISNUMBER(posicao_contratual!B127)),NOT(ISNUMBER(posicao_contratual!O127))),"",ROUND(posicao_contratual!B127*posicao_contratual!O127,2))</f>
        <v/>
      </c>
      <c r="F129" s="213" t="str">
        <f>IF(OR(posicao_contratual!A127="",NOT(ISNUMBER(posicao_contratual!B127)),NOT(ISNUMBER(posicao_contratual!S127))),"",ROUND(posicao_contratual!B127*posicao_contratual!S127,2))</f>
        <v/>
      </c>
      <c r="G129" s="21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13" t="str">
        <f>IF(posicao_contratual!A128="","",posicao_contratual!B128)</f>
        <v/>
      </c>
      <c r="C130" s="213" t="str">
        <f>IF(OR(posicao_contratual!A128="",NOT(ISNUMBER(posicao_contratual!B128)),NOT(ISNUMBER(posicao_contratual!G128))),"",ROUND(posicao_contratual!B128*posicao_contratual!G128,2))</f>
        <v/>
      </c>
      <c r="D130" s="213" t="str">
        <f>IF(OR(posicao_contratual!A128="",NOT(ISNUMBER(posicao_contratual!B128)),NOT(ISNUMBER(posicao_contratual!K128))),"",ROUND(posicao_contratual!B128*posicao_contratual!K128,2))</f>
        <v/>
      </c>
      <c r="E130" s="213" t="str">
        <f>IF(OR(posicao_contratual!A128="",NOT(ISNUMBER(posicao_contratual!B128)),NOT(ISNUMBER(posicao_contratual!O128))),"",ROUND(posicao_contratual!B128*posicao_contratual!O128,2))</f>
        <v/>
      </c>
      <c r="F130" s="213" t="str">
        <f>IF(OR(posicao_contratual!A128="",NOT(ISNUMBER(posicao_contratual!B128)),NOT(ISNUMBER(posicao_contratual!S128))),"",ROUND(posicao_contratual!B128*posicao_contratual!S128,2))</f>
        <v/>
      </c>
      <c r="G130" s="21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13" t="str">
        <f>IF(posicao_contratual!A129="","",posicao_contratual!B129)</f>
        <v/>
      </c>
      <c r="C131" s="213" t="str">
        <f>IF(OR(posicao_contratual!A129="",NOT(ISNUMBER(posicao_contratual!B129)),NOT(ISNUMBER(posicao_contratual!G129))),"",ROUND(posicao_contratual!B129*posicao_contratual!G129,2))</f>
        <v/>
      </c>
      <c r="D131" s="213" t="str">
        <f>IF(OR(posicao_contratual!A129="",NOT(ISNUMBER(posicao_contratual!B129)),NOT(ISNUMBER(posicao_contratual!K129))),"",ROUND(posicao_contratual!B129*posicao_contratual!K129,2))</f>
        <v/>
      </c>
      <c r="E131" s="213" t="str">
        <f>IF(OR(posicao_contratual!A129="",NOT(ISNUMBER(posicao_contratual!B129)),NOT(ISNUMBER(posicao_contratual!O129))),"",ROUND(posicao_contratual!B129*posicao_contratual!O129,2))</f>
        <v/>
      </c>
      <c r="F131" s="213" t="str">
        <f>IF(OR(posicao_contratual!A129="",NOT(ISNUMBER(posicao_contratual!B129)),NOT(ISNUMBER(posicao_contratual!S129))),"",ROUND(posicao_contratual!B129*posicao_contratual!S129,2))</f>
        <v/>
      </c>
      <c r="G131" s="21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13" t="str">
        <f>IF(posicao_contratual!A130="","",posicao_contratual!B130)</f>
        <v/>
      </c>
      <c r="C132" s="213" t="str">
        <f>IF(OR(posicao_contratual!A130="",NOT(ISNUMBER(posicao_contratual!B130)),NOT(ISNUMBER(posicao_contratual!G130))),"",ROUND(posicao_contratual!B130*posicao_contratual!G130,2))</f>
        <v/>
      </c>
      <c r="D132" s="213" t="str">
        <f>IF(OR(posicao_contratual!A130="",NOT(ISNUMBER(posicao_contratual!B130)),NOT(ISNUMBER(posicao_contratual!K130))),"",ROUND(posicao_contratual!B130*posicao_contratual!K130,2))</f>
        <v/>
      </c>
      <c r="E132" s="213" t="str">
        <f>IF(OR(posicao_contratual!A130="",NOT(ISNUMBER(posicao_contratual!B130)),NOT(ISNUMBER(posicao_contratual!O130))),"",ROUND(posicao_contratual!B130*posicao_contratual!O130,2))</f>
        <v/>
      </c>
      <c r="F132" s="213" t="str">
        <f>IF(OR(posicao_contratual!A130="",NOT(ISNUMBER(posicao_contratual!B130)),NOT(ISNUMBER(posicao_contratual!S130))),"",ROUND(posicao_contratual!B130*posicao_contratual!S130,2))</f>
        <v/>
      </c>
      <c r="G132" s="21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13" t="str">
        <f>IF(posicao_contratual!A131="","",posicao_contratual!B131)</f>
        <v/>
      </c>
      <c r="C133" s="213" t="str">
        <f>IF(OR(posicao_contratual!A131="",NOT(ISNUMBER(posicao_contratual!B131)),NOT(ISNUMBER(posicao_contratual!G131))),"",ROUND(posicao_contratual!B131*posicao_contratual!G131,2))</f>
        <v/>
      </c>
      <c r="D133" s="213" t="str">
        <f>IF(OR(posicao_contratual!A131="",NOT(ISNUMBER(posicao_contratual!B131)),NOT(ISNUMBER(posicao_contratual!K131))),"",ROUND(posicao_contratual!B131*posicao_contratual!K131,2))</f>
        <v/>
      </c>
      <c r="E133" s="213" t="str">
        <f>IF(OR(posicao_contratual!A131="",NOT(ISNUMBER(posicao_contratual!B131)),NOT(ISNUMBER(posicao_contratual!O131))),"",ROUND(posicao_contratual!B131*posicao_contratual!O131,2))</f>
        <v/>
      </c>
      <c r="F133" s="213" t="str">
        <f>IF(OR(posicao_contratual!A131="",NOT(ISNUMBER(posicao_contratual!B131)),NOT(ISNUMBER(posicao_contratual!S131))),"",ROUND(posicao_contratual!B131*posicao_contratual!S131,2))</f>
        <v/>
      </c>
      <c r="G133" s="21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13" t="str">
        <f>IF(posicao_contratual!A132="","",posicao_contratual!B132)</f>
        <v/>
      </c>
      <c r="C134" s="213" t="str">
        <f>IF(OR(posicao_contratual!A132="",NOT(ISNUMBER(posicao_contratual!B132)),NOT(ISNUMBER(posicao_contratual!G132))),"",ROUND(posicao_contratual!B132*posicao_contratual!G132,2))</f>
        <v/>
      </c>
      <c r="D134" s="213" t="str">
        <f>IF(OR(posicao_contratual!A132="",NOT(ISNUMBER(posicao_contratual!B132)),NOT(ISNUMBER(posicao_contratual!K132))),"",ROUND(posicao_contratual!B132*posicao_contratual!K132,2))</f>
        <v/>
      </c>
      <c r="E134" s="213" t="str">
        <f>IF(OR(posicao_contratual!A132="",NOT(ISNUMBER(posicao_contratual!B132)),NOT(ISNUMBER(posicao_contratual!O132))),"",ROUND(posicao_contratual!B132*posicao_contratual!O132,2))</f>
        <v/>
      </c>
      <c r="F134" s="213" t="str">
        <f>IF(OR(posicao_contratual!A132="",NOT(ISNUMBER(posicao_contratual!B132)),NOT(ISNUMBER(posicao_contratual!S132))),"",ROUND(posicao_contratual!B132*posicao_contratual!S132,2))</f>
        <v/>
      </c>
      <c r="G134" s="21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13" t="str">
        <f>IF(posicao_contratual!A133="","",posicao_contratual!B133)</f>
        <v/>
      </c>
      <c r="C135" s="213" t="str">
        <f>IF(OR(posicao_contratual!A133="",NOT(ISNUMBER(posicao_contratual!B133)),NOT(ISNUMBER(posicao_contratual!G133))),"",ROUND(posicao_contratual!B133*posicao_contratual!G133,2))</f>
        <v/>
      </c>
      <c r="D135" s="213" t="str">
        <f>IF(OR(posicao_contratual!A133="",NOT(ISNUMBER(posicao_contratual!B133)),NOT(ISNUMBER(posicao_contratual!K133))),"",ROUND(posicao_contratual!B133*posicao_contratual!K133,2))</f>
        <v/>
      </c>
      <c r="E135" s="213" t="str">
        <f>IF(OR(posicao_contratual!A133="",NOT(ISNUMBER(posicao_contratual!B133)),NOT(ISNUMBER(posicao_contratual!O133))),"",ROUND(posicao_contratual!B133*posicao_contratual!O133,2))</f>
        <v/>
      </c>
      <c r="F135" s="213" t="str">
        <f>IF(OR(posicao_contratual!A133="",NOT(ISNUMBER(posicao_contratual!B133)),NOT(ISNUMBER(posicao_contratual!S133))),"",ROUND(posicao_contratual!B133*posicao_contratual!S133,2))</f>
        <v/>
      </c>
      <c r="G135" s="21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13" t="str">
        <f>IF(posicao_contratual!A134="","",posicao_contratual!B134)</f>
        <v/>
      </c>
      <c r="C136" s="213" t="str">
        <f>IF(OR(posicao_contratual!A134="",NOT(ISNUMBER(posicao_contratual!B134)),NOT(ISNUMBER(posicao_contratual!G134))),"",ROUND(posicao_contratual!B134*posicao_contratual!G134,2))</f>
        <v/>
      </c>
      <c r="D136" s="213" t="str">
        <f>IF(OR(posicao_contratual!A134="",NOT(ISNUMBER(posicao_contratual!B134)),NOT(ISNUMBER(posicao_contratual!K134))),"",ROUND(posicao_contratual!B134*posicao_contratual!K134,2))</f>
        <v/>
      </c>
      <c r="E136" s="213" t="str">
        <f>IF(OR(posicao_contratual!A134="",NOT(ISNUMBER(posicao_contratual!B134)),NOT(ISNUMBER(posicao_contratual!O134))),"",ROUND(posicao_contratual!B134*posicao_contratual!O134,2))</f>
        <v/>
      </c>
      <c r="F136" s="213" t="str">
        <f>IF(OR(posicao_contratual!A134="",NOT(ISNUMBER(posicao_contratual!B134)),NOT(ISNUMBER(posicao_contratual!S134))),"",ROUND(posicao_contratual!B134*posicao_contratual!S134,2))</f>
        <v/>
      </c>
      <c r="G136" s="21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13" t="str">
        <f>IF(posicao_contratual!A135="","",posicao_contratual!B135)</f>
        <v/>
      </c>
      <c r="C137" s="213" t="str">
        <f>IF(OR(posicao_contratual!A135="",NOT(ISNUMBER(posicao_contratual!B135)),NOT(ISNUMBER(posicao_contratual!G135))),"",ROUND(posicao_contratual!B135*posicao_contratual!G135,2))</f>
        <v/>
      </c>
      <c r="D137" s="213" t="str">
        <f>IF(OR(posicao_contratual!A135="",NOT(ISNUMBER(posicao_contratual!B135)),NOT(ISNUMBER(posicao_contratual!K135))),"",ROUND(posicao_contratual!B135*posicao_contratual!K135,2))</f>
        <v/>
      </c>
      <c r="E137" s="213" t="str">
        <f>IF(OR(posicao_contratual!A135="",NOT(ISNUMBER(posicao_contratual!B135)),NOT(ISNUMBER(posicao_contratual!O135))),"",ROUND(posicao_contratual!B135*posicao_contratual!O135,2))</f>
        <v/>
      </c>
      <c r="F137" s="213" t="str">
        <f>IF(OR(posicao_contratual!A135="",NOT(ISNUMBER(posicao_contratual!B135)),NOT(ISNUMBER(posicao_contratual!S135))),"",ROUND(posicao_contratual!B135*posicao_contratual!S135,2))</f>
        <v/>
      </c>
      <c r="G137" s="21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13" t="str">
        <f>IF(posicao_contratual!A136="","",posicao_contratual!B136)</f>
        <v/>
      </c>
      <c r="C138" s="213" t="str">
        <f>IF(OR(posicao_contratual!A136="",NOT(ISNUMBER(posicao_contratual!B136)),NOT(ISNUMBER(posicao_contratual!G136))),"",ROUND(posicao_contratual!B136*posicao_contratual!G136,2))</f>
        <v/>
      </c>
      <c r="D138" s="213" t="str">
        <f>IF(OR(posicao_contratual!A136="",NOT(ISNUMBER(posicao_contratual!B136)),NOT(ISNUMBER(posicao_contratual!K136))),"",ROUND(posicao_contratual!B136*posicao_contratual!K136,2))</f>
        <v/>
      </c>
      <c r="E138" s="213" t="str">
        <f>IF(OR(posicao_contratual!A136="",NOT(ISNUMBER(posicao_contratual!B136)),NOT(ISNUMBER(posicao_contratual!O136))),"",ROUND(posicao_contratual!B136*posicao_contratual!O136,2))</f>
        <v/>
      </c>
      <c r="F138" s="213" t="str">
        <f>IF(OR(posicao_contratual!A136="",NOT(ISNUMBER(posicao_contratual!B136)),NOT(ISNUMBER(posicao_contratual!S136))),"",ROUND(posicao_contratual!B136*posicao_contratual!S136,2))</f>
        <v/>
      </c>
      <c r="G138" s="21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13" t="str">
        <f>IF(posicao_contratual!A137="","",posicao_contratual!B137)</f>
        <v/>
      </c>
      <c r="C139" s="213" t="str">
        <f>IF(OR(posicao_contratual!A137="",NOT(ISNUMBER(posicao_contratual!B137)),NOT(ISNUMBER(posicao_contratual!G137))),"",ROUND(posicao_contratual!B137*posicao_contratual!G137,2))</f>
        <v/>
      </c>
      <c r="D139" s="213" t="str">
        <f>IF(OR(posicao_contratual!A137="",NOT(ISNUMBER(posicao_contratual!B137)),NOT(ISNUMBER(posicao_contratual!K137))),"",ROUND(posicao_contratual!B137*posicao_contratual!K137,2))</f>
        <v/>
      </c>
      <c r="E139" s="213" t="str">
        <f>IF(OR(posicao_contratual!A137="",NOT(ISNUMBER(posicao_contratual!B137)),NOT(ISNUMBER(posicao_contratual!O137))),"",ROUND(posicao_contratual!B137*posicao_contratual!O137,2))</f>
        <v/>
      </c>
      <c r="F139" s="213" t="str">
        <f>IF(OR(posicao_contratual!A137="",NOT(ISNUMBER(posicao_contratual!B137)),NOT(ISNUMBER(posicao_contratual!S137))),"",ROUND(posicao_contratual!B137*posicao_contratual!S137,2))</f>
        <v/>
      </c>
      <c r="G139" s="21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13" t="str">
        <f>IF(posicao_contratual!A138="","",posicao_contratual!B138)</f>
        <v/>
      </c>
      <c r="C140" s="213" t="str">
        <f>IF(OR(posicao_contratual!A138="",NOT(ISNUMBER(posicao_contratual!B138)),NOT(ISNUMBER(posicao_contratual!G138))),"",ROUND(posicao_contratual!B138*posicao_contratual!G138,2))</f>
        <v/>
      </c>
      <c r="D140" s="213" t="str">
        <f>IF(OR(posicao_contratual!A138="",NOT(ISNUMBER(posicao_contratual!B138)),NOT(ISNUMBER(posicao_contratual!K138))),"",ROUND(posicao_contratual!B138*posicao_contratual!K138,2))</f>
        <v/>
      </c>
      <c r="E140" s="213" t="str">
        <f>IF(OR(posicao_contratual!A138="",NOT(ISNUMBER(posicao_contratual!B138)),NOT(ISNUMBER(posicao_contratual!O138))),"",ROUND(posicao_contratual!B138*posicao_contratual!O138,2))</f>
        <v/>
      </c>
      <c r="F140" s="213" t="str">
        <f>IF(OR(posicao_contratual!A138="",NOT(ISNUMBER(posicao_contratual!B138)),NOT(ISNUMBER(posicao_contratual!S138))),"",ROUND(posicao_contratual!B138*posicao_contratual!S138,2))</f>
        <v/>
      </c>
      <c r="G140" s="21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13" t="str">
        <f>IF(posicao_contratual!A139="","",posicao_contratual!B139)</f>
        <v/>
      </c>
      <c r="C141" s="213" t="str">
        <f>IF(OR(posicao_contratual!A139="",NOT(ISNUMBER(posicao_contratual!B139)),NOT(ISNUMBER(posicao_contratual!G139))),"",ROUND(posicao_contratual!B139*posicao_contratual!G139,2))</f>
        <v/>
      </c>
      <c r="D141" s="213" t="str">
        <f>IF(OR(posicao_contratual!A139="",NOT(ISNUMBER(posicao_contratual!B139)),NOT(ISNUMBER(posicao_contratual!K139))),"",ROUND(posicao_contratual!B139*posicao_contratual!K139,2))</f>
        <v/>
      </c>
      <c r="E141" s="213" t="str">
        <f>IF(OR(posicao_contratual!A139="",NOT(ISNUMBER(posicao_contratual!B139)),NOT(ISNUMBER(posicao_contratual!O139))),"",ROUND(posicao_contratual!B139*posicao_contratual!O139,2))</f>
        <v/>
      </c>
      <c r="F141" s="213" t="str">
        <f>IF(OR(posicao_contratual!A139="",NOT(ISNUMBER(posicao_contratual!B139)),NOT(ISNUMBER(posicao_contratual!S139))),"",ROUND(posicao_contratual!B139*posicao_contratual!S139,2))</f>
        <v/>
      </c>
      <c r="G141" s="21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13" t="str">
        <f>IF(posicao_contratual!A140="","",posicao_contratual!B140)</f>
        <v/>
      </c>
      <c r="C142" s="213" t="str">
        <f>IF(OR(posicao_contratual!A140="",NOT(ISNUMBER(posicao_contratual!B140)),NOT(ISNUMBER(posicao_contratual!G140))),"",ROUND(posicao_contratual!B140*posicao_contratual!G140,2))</f>
        <v/>
      </c>
      <c r="D142" s="213" t="str">
        <f>IF(OR(posicao_contratual!A140="",NOT(ISNUMBER(posicao_contratual!B140)),NOT(ISNUMBER(posicao_contratual!K140))),"",ROUND(posicao_contratual!B140*posicao_contratual!K140,2))</f>
        <v/>
      </c>
      <c r="E142" s="213" t="str">
        <f>IF(OR(posicao_contratual!A140="",NOT(ISNUMBER(posicao_contratual!B140)),NOT(ISNUMBER(posicao_contratual!O140))),"",ROUND(posicao_contratual!B140*posicao_contratual!O140,2))</f>
        <v/>
      </c>
      <c r="F142" s="213" t="str">
        <f>IF(OR(posicao_contratual!A140="",NOT(ISNUMBER(posicao_contratual!B140)),NOT(ISNUMBER(posicao_contratual!S140))),"",ROUND(posicao_contratual!B140*posicao_contratual!S140,2))</f>
        <v/>
      </c>
      <c r="G142" s="21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13" t="str">
        <f>IF(posicao_contratual!A141="","",posicao_contratual!B141)</f>
        <v/>
      </c>
      <c r="C143" s="213" t="str">
        <f>IF(OR(posicao_contratual!A141="",NOT(ISNUMBER(posicao_contratual!B141)),NOT(ISNUMBER(posicao_contratual!G141))),"",ROUND(posicao_contratual!B141*posicao_contratual!G141,2))</f>
        <v/>
      </c>
      <c r="D143" s="213" t="str">
        <f>IF(OR(posicao_contratual!A141="",NOT(ISNUMBER(posicao_contratual!B141)),NOT(ISNUMBER(posicao_contratual!K141))),"",ROUND(posicao_contratual!B141*posicao_contratual!K141,2))</f>
        <v/>
      </c>
      <c r="E143" s="213" t="str">
        <f>IF(OR(posicao_contratual!A141="",NOT(ISNUMBER(posicao_contratual!B141)),NOT(ISNUMBER(posicao_contratual!O141))),"",ROUND(posicao_contratual!B141*posicao_contratual!O141,2))</f>
        <v/>
      </c>
      <c r="F143" s="213" t="str">
        <f>IF(OR(posicao_contratual!A141="",NOT(ISNUMBER(posicao_contratual!B141)),NOT(ISNUMBER(posicao_contratual!S141))),"",ROUND(posicao_contratual!B141*posicao_contratual!S141,2))</f>
        <v/>
      </c>
      <c r="G143" s="21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13" t="str">
        <f>IF(posicao_contratual!A142="","",posicao_contratual!B142)</f>
        <v/>
      </c>
      <c r="C144" s="213" t="str">
        <f>IF(OR(posicao_contratual!A142="",NOT(ISNUMBER(posicao_contratual!B142)),NOT(ISNUMBER(posicao_contratual!G142))),"",ROUND(posicao_contratual!B142*posicao_contratual!G142,2))</f>
        <v/>
      </c>
      <c r="D144" s="213" t="str">
        <f>IF(OR(posicao_contratual!A142="",NOT(ISNUMBER(posicao_contratual!B142)),NOT(ISNUMBER(posicao_contratual!K142))),"",ROUND(posicao_contratual!B142*posicao_contratual!K142,2))</f>
        <v/>
      </c>
      <c r="E144" s="213" t="str">
        <f>IF(OR(posicao_contratual!A142="",NOT(ISNUMBER(posicao_contratual!B142)),NOT(ISNUMBER(posicao_contratual!O142))),"",ROUND(posicao_contratual!B142*posicao_contratual!O142,2))</f>
        <v/>
      </c>
      <c r="F144" s="213" t="str">
        <f>IF(OR(posicao_contratual!A142="",NOT(ISNUMBER(posicao_contratual!B142)),NOT(ISNUMBER(posicao_contratual!S142))),"",ROUND(posicao_contratual!B142*posicao_contratual!S142,2))</f>
        <v/>
      </c>
      <c r="G144" s="21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13" t="str">
        <f>IF(posicao_contratual!A143="","",posicao_contratual!B143)</f>
        <v/>
      </c>
      <c r="C145" s="213" t="str">
        <f>IF(OR(posicao_contratual!A143="",NOT(ISNUMBER(posicao_contratual!B143)),NOT(ISNUMBER(posicao_contratual!G143))),"",ROUND(posicao_contratual!B143*posicao_contratual!G143,2))</f>
        <v/>
      </c>
      <c r="D145" s="213" t="str">
        <f>IF(OR(posicao_contratual!A143="",NOT(ISNUMBER(posicao_contratual!B143)),NOT(ISNUMBER(posicao_contratual!K143))),"",ROUND(posicao_contratual!B143*posicao_contratual!K143,2))</f>
        <v/>
      </c>
      <c r="E145" s="213" t="str">
        <f>IF(OR(posicao_contratual!A143="",NOT(ISNUMBER(posicao_contratual!B143)),NOT(ISNUMBER(posicao_contratual!O143))),"",ROUND(posicao_contratual!B143*posicao_contratual!O143,2))</f>
        <v/>
      </c>
      <c r="F145" s="213" t="str">
        <f>IF(OR(posicao_contratual!A143="",NOT(ISNUMBER(posicao_contratual!B143)),NOT(ISNUMBER(posicao_contratual!S143))),"",ROUND(posicao_contratual!B143*posicao_contratual!S143,2))</f>
        <v/>
      </c>
      <c r="G145" s="21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13" t="str">
        <f>IF(posicao_contratual!A144="","",posicao_contratual!B144)</f>
        <v/>
      </c>
      <c r="C146" s="213" t="str">
        <f>IF(OR(posicao_contratual!A144="",NOT(ISNUMBER(posicao_contratual!B144)),NOT(ISNUMBER(posicao_contratual!G144))),"",ROUND(posicao_contratual!B144*posicao_contratual!G144,2))</f>
        <v/>
      </c>
      <c r="D146" s="213" t="str">
        <f>IF(OR(posicao_contratual!A144="",NOT(ISNUMBER(posicao_contratual!B144)),NOT(ISNUMBER(posicao_contratual!K144))),"",ROUND(posicao_contratual!B144*posicao_contratual!K144,2))</f>
        <v/>
      </c>
      <c r="E146" s="213" t="str">
        <f>IF(OR(posicao_contratual!A144="",NOT(ISNUMBER(posicao_contratual!B144)),NOT(ISNUMBER(posicao_contratual!O144))),"",ROUND(posicao_contratual!B144*posicao_contratual!O144,2))</f>
        <v/>
      </c>
      <c r="F146" s="213" t="str">
        <f>IF(OR(posicao_contratual!A144="",NOT(ISNUMBER(posicao_contratual!B144)),NOT(ISNUMBER(posicao_contratual!S144))),"",ROUND(posicao_contratual!B144*posicao_contratual!S144,2))</f>
        <v/>
      </c>
      <c r="G146" s="21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13" t="str">
        <f>IF(posicao_contratual!A145="","",posicao_contratual!B145)</f>
        <v/>
      </c>
      <c r="C147" s="213" t="str">
        <f>IF(OR(posicao_contratual!A145="",NOT(ISNUMBER(posicao_contratual!B145)),NOT(ISNUMBER(posicao_contratual!G145))),"",ROUND(posicao_contratual!B145*posicao_contratual!G145,2))</f>
        <v/>
      </c>
      <c r="D147" s="213" t="str">
        <f>IF(OR(posicao_contratual!A145="",NOT(ISNUMBER(posicao_contratual!B145)),NOT(ISNUMBER(posicao_contratual!K145))),"",ROUND(posicao_contratual!B145*posicao_contratual!K145,2))</f>
        <v/>
      </c>
      <c r="E147" s="213" t="str">
        <f>IF(OR(posicao_contratual!A145="",NOT(ISNUMBER(posicao_contratual!B145)),NOT(ISNUMBER(posicao_contratual!O145))),"",ROUND(posicao_contratual!B145*posicao_contratual!O145,2))</f>
        <v/>
      </c>
      <c r="F147" s="213" t="str">
        <f>IF(OR(posicao_contratual!A145="",NOT(ISNUMBER(posicao_contratual!B145)),NOT(ISNUMBER(posicao_contratual!S145))),"",ROUND(posicao_contratual!B145*posicao_contratual!S145,2))</f>
        <v/>
      </c>
      <c r="G147" s="21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13" t="str">
        <f>IF(posicao_contratual!A146="","",posicao_contratual!B146)</f>
        <v/>
      </c>
      <c r="C148" s="213" t="str">
        <f>IF(OR(posicao_contratual!A146="",NOT(ISNUMBER(posicao_contratual!B146)),NOT(ISNUMBER(posicao_contratual!G146))),"",ROUND(posicao_contratual!B146*posicao_contratual!G146,2))</f>
        <v/>
      </c>
      <c r="D148" s="213" t="str">
        <f>IF(OR(posicao_contratual!A146="",NOT(ISNUMBER(posicao_contratual!B146)),NOT(ISNUMBER(posicao_contratual!K146))),"",ROUND(posicao_contratual!B146*posicao_contratual!K146,2))</f>
        <v/>
      </c>
      <c r="E148" s="213" t="str">
        <f>IF(OR(posicao_contratual!A146="",NOT(ISNUMBER(posicao_contratual!B146)),NOT(ISNUMBER(posicao_contratual!O146))),"",ROUND(posicao_contratual!B146*posicao_contratual!O146,2))</f>
        <v/>
      </c>
      <c r="F148" s="213" t="str">
        <f>IF(OR(posicao_contratual!A146="",NOT(ISNUMBER(posicao_contratual!B146)),NOT(ISNUMBER(posicao_contratual!S146))),"",ROUND(posicao_contratual!B146*posicao_contratual!S146,2))</f>
        <v/>
      </c>
      <c r="G148" s="21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13" t="str">
        <f>IF(posicao_contratual!A147="","",posicao_contratual!B147)</f>
        <v/>
      </c>
      <c r="C149" s="213" t="str">
        <f>IF(OR(posicao_contratual!A147="",NOT(ISNUMBER(posicao_contratual!B147)),NOT(ISNUMBER(posicao_contratual!G147))),"",ROUND(posicao_contratual!B147*posicao_contratual!G147,2))</f>
        <v/>
      </c>
      <c r="D149" s="213" t="str">
        <f>IF(OR(posicao_contratual!A147="",NOT(ISNUMBER(posicao_contratual!B147)),NOT(ISNUMBER(posicao_contratual!K147))),"",ROUND(posicao_contratual!B147*posicao_contratual!K147,2))</f>
        <v/>
      </c>
      <c r="E149" s="213" t="str">
        <f>IF(OR(posicao_contratual!A147="",NOT(ISNUMBER(posicao_contratual!B147)),NOT(ISNUMBER(posicao_contratual!O147))),"",ROUND(posicao_contratual!B147*posicao_contratual!O147,2))</f>
        <v/>
      </c>
      <c r="F149" s="213" t="str">
        <f>IF(OR(posicao_contratual!A147="",NOT(ISNUMBER(posicao_contratual!B147)),NOT(ISNUMBER(posicao_contratual!S147))),"",ROUND(posicao_contratual!B147*posicao_contratual!S147,2))</f>
        <v/>
      </c>
      <c r="G149" s="21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13" t="str">
        <f>IF(posicao_contratual!A148="","",posicao_contratual!B148)</f>
        <v/>
      </c>
      <c r="C150" s="213" t="str">
        <f>IF(OR(posicao_contratual!A148="",NOT(ISNUMBER(posicao_contratual!B148)),NOT(ISNUMBER(posicao_contratual!G148))),"",ROUND(posicao_contratual!B148*posicao_contratual!G148,2))</f>
        <v/>
      </c>
      <c r="D150" s="213" t="str">
        <f>IF(OR(posicao_contratual!A148="",NOT(ISNUMBER(posicao_contratual!B148)),NOT(ISNUMBER(posicao_contratual!K148))),"",ROUND(posicao_contratual!B148*posicao_contratual!K148,2))</f>
        <v/>
      </c>
      <c r="E150" s="213" t="str">
        <f>IF(OR(posicao_contratual!A148="",NOT(ISNUMBER(posicao_contratual!B148)),NOT(ISNUMBER(posicao_contratual!O148))),"",ROUND(posicao_contratual!B148*posicao_contratual!O148,2))</f>
        <v/>
      </c>
      <c r="F150" s="213" t="str">
        <f>IF(OR(posicao_contratual!A148="",NOT(ISNUMBER(posicao_contratual!B148)),NOT(ISNUMBER(posicao_contratual!S148))),"",ROUND(posicao_contratual!B148*posicao_contratual!S148,2))</f>
        <v/>
      </c>
      <c r="G150" s="21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13" t="str">
        <f>IF(posicao_contratual!A149="","",posicao_contratual!B149)</f>
        <v/>
      </c>
      <c r="C151" s="213" t="str">
        <f>IF(OR(posicao_contratual!A149="",NOT(ISNUMBER(posicao_contratual!B149)),NOT(ISNUMBER(posicao_contratual!G149))),"",ROUND(posicao_contratual!B149*posicao_contratual!G149,2))</f>
        <v/>
      </c>
      <c r="D151" s="213" t="str">
        <f>IF(OR(posicao_contratual!A149="",NOT(ISNUMBER(posicao_contratual!B149)),NOT(ISNUMBER(posicao_contratual!K149))),"",ROUND(posicao_contratual!B149*posicao_contratual!K149,2))</f>
        <v/>
      </c>
      <c r="E151" s="213" t="str">
        <f>IF(OR(posicao_contratual!A149="",NOT(ISNUMBER(posicao_contratual!B149)),NOT(ISNUMBER(posicao_contratual!O149))),"",ROUND(posicao_contratual!B149*posicao_contratual!O149,2))</f>
        <v/>
      </c>
      <c r="F151" s="213" t="str">
        <f>IF(OR(posicao_contratual!A149="",NOT(ISNUMBER(posicao_contratual!B149)),NOT(ISNUMBER(posicao_contratual!S149))),"",ROUND(posicao_contratual!B149*posicao_contratual!S149,2))</f>
        <v/>
      </c>
      <c r="G151" s="21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13" t="str">
        <f>IF(posicao_contratual!A150="","",posicao_contratual!B150)</f>
        <v/>
      </c>
      <c r="C152" s="213" t="str">
        <f>IF(OR(posicao_contratual!A150="",NOT(ISNUMBER(posicao_contratual!B150)),NOT(ISNUMBER(posicao_contratual!G150))),"",ROUND(posicao_contratual!B150*posicao_contratual!G150,2))</f>
        <v/>
      </c>
      <c r="D152" s="213" t="str">
        <f>IF(OR(posicao_contratual!A150="",NOT(ISNUMBER(posicao_contratual!B150)),NOT(ISNUMBER(posicao_contratual!K150))),"",ROUND(posicao_contratual!B150*posicao_contratual!K150,2))</f>
        <v/>
      </c>
      <c r="E152" s="213" t="str">
        <f>IF(OR(posicao_contratual!A150="",NOT(ISNUMBER(posicao_contratual!B150)),NOT(ISNUMBER(posicao_contratual!O150))),"",ROUND(posicao_contratual!B150*posicao_contratual!O150,2))</f>
        <v/>
      </c>
      <c r="F152" s="213" t="str">
        <f>IF(OR(posicao_contratual!A150="",NOT(ISNUMBER(posicao_contratual!B150)),NOT(ISNUMBER(posicao_contratual!S150))),"",ROUND(posicao_contratual!B150*posicao_contratual!S150,2))</f>
        <v/>
      </c>
      <c r="G152" s="21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13" t="str">
        <f>IF(posicao_contratual!A151="","",posicao_contratual!B151)</f>
        <v/>
      </c>
      <c r="C153" s="213" t="str">
        <f>IF(OR(posicao_contratual!A151="",NOT(ISNUMBER(posicao_contratual!B151)),NOT(ISNUMBER(posicao_contratual!G151))),"",ROUND(posicao_contratual!B151*posicao_contratual!G151,2))</f>
        <v/>
      </c>
      <c r="D153" s="213" t="str">
        <f>IF(OR(posicao_contratual!A151="",NOT(ISNUMBER(posicao_contratual!B151)),NOT(ISNUMBER(posicao_contratual!K151))),"",ROUND(posicao_contratual!B151*posicao_contratual!K151,2))</f>
        <v/>
      </c>
      <c r="E153" s="213" t="str">
        <f>IF(OR(posicao_contratual!A151="",NOT(ISNUMBER(posicao_contratual!B151)),NOT(ISNUMBER(posicao_contratual!O151))),"",ROUND(posicao_contratual!B151*posicao_contratual!O151,2))</f>
        <v/>
      </c>
      <c r="F153" s="213" t="str">
        <f>IF(OR(posicao_contratual!A151="",NOT(ISNUMBER(posicao_contratual!B151)),NOT(ISNUMBER(posicao_contratual!S151))),"",ROUND(posicao_contratual!B151*posicao_contratual!S151,2))</f>
        <v/>
      </c>
      <c r="G153" s="21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13" t="str">
        <f>IF(posicao_contratual!A152="","",posicao_contratual!B152)</f>
        <v/>
      </c>
      <c r="C154" s="213" t="str">
        <f>IF(OR(posicao_contratual!A152="",NOT(ISNUMBER(posicao_contratual!B152)),NOT(ISNUMBER(posicao_contratual!G152))),"",ROUND(posicao_contratual!B152*posicao_contratual!G152,2))</f>
        <v/>
      </c>
      <c r="D154" s="213" t="str">
        <f>IF(OR(posicao_contratual!A152="",NOT(ISNUMBER(posicao_contratual!B152)),NOT(ISNUMBER(posicao_contratual!K152))),"",ROUND(posicao_contratual!B152*posicao_contratual!K152,2))</f>
        <v/>
      </c>
      <c r="E154" s="213" t="str">
        <f>IF(OR(posicao_contratual!A152="",NOT(ISNUMBER(posicao_contratual!B152)),NOT(ISNUMBER(posicao_contratual!O152))),"",ROUND(posicao_contratual!B152*posicao_contratual!O152,2))</f>
        <v/>
      </c>
      <c r="F154" s="213" t="str">
        <f>IF(OR(posicao_contratual!A152="",NOT(ISNUMBER(posicao_contratual!B152)),NOT(ISNUMBER(posicao_contratual!S152))),"",ROUND(posicao_contratual!B152*posicao_contratual!S152,2))</f>
        <v/>
      </c>
      <c r="G154" s="21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13" t="str">
        <f>IF(posicao_contratual!A153="","",posicao_contratual!B153)</f>
        <v/>
      </c>
      <c r="C155" s="213" t="str">
        <f>IF(OR(posicao_contratual!A153="",NOT(ISNUMBER(posicao_contratual!B153)),NOT(ISNUMBER(posicao_contratual!G153))),"",ROUND(posicao_contratual!B153*posicao_contratual!G153,2))</f>
        <v/>
      </c>
      <c r="D155" s="213" t="str">
        <f>IF(OR(posicao_contratual!A153="",NOT(ISNUMBER(posicao_contratual!B153)),NOT(ISNUMBER(posicao_contratual!K153))),"",ROUND(posicao_contratual!B153*posicao_contratual!K153,2))</f>
        <v/>
      </c>
      <c r="E155" s="213" t="str">
        <f>IF(OR(posicao_contratual!A153="",NOT(ISNUMBER(posicao_contratual!B153)),NOT(ISNUMBER(posicao_contratual!O153))),"",ROUND(posicao_contratual!B153*posicao_contratual!O153,2))</f>
        <v/>
      </c>
      <c r="F155" s="213" t="str">
        <f>IF(OR(posicao_contratual!A153="",NOT(ISNUMBER(posicao_contratual!B153)),NOT(ISNUMBER(posicao_contratual!S153))),"",ROUND(posicao_contratual!B153*posicao_contratual!S153,2))</f>
        <v/>
      </c>
      <c r="G155" s="21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13" t="str">
        <f>IF(posicao_contratual!A154="","",posicao_contratual!B154)</f>
        <v/>
      </c>
      <c r="C156" s="213" t="str">
        <f>IF(OR(posicao_contratual!A154="",NOT(ISNUMBER(posicao_contratual!B154)),NOT(ISNUMBER(posicao_contratual!G154))),"",ROUND(posicao_contratual!B154*posicao_contratual!G154,2))</f>
        <v/>
      </c>
      <c r="D156" s="213" t="str">
        <f>IF(OR(posicao_contratual!A154="",NOT(ISNUMBER(posicao_contratual!B154)),NOT(ISNUMBER(posicao_contratual!K154))),"",ROUND(posicao_contratual!B154*posicao_contratual!K154,2))</f>
        <v/>
      </c>
      <c r="E156" s="213" t="str">
        <f>IF(OR(posicao_contratual!A154="",NOT(ISNUMBER(posicao_contratual!B154)),NOT(ISNUMBER(posicao_contratual!O154))),"",ROUND(posicao_contratual!B154*posicao_contratual!O154,2))</f>
        <v/>
      </c>
      <c r="F156" s="213" t="str">
        <f>IF(OR(posicao_contratual!A154="",NOT(ISNUMBER(posicao_contratual!B154)),NOT(ISNUMBER(posicao_contratual!S154))),"",ROUND(posicao_contratual!B154*posicao_contratual!S154,2))</f>
        <v/>
      </c>
      <c r="G156" s="21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13" t="str">
        <f>IF(posicao_contratual!A155="","",posicao_contratual!B155)</f>
        <v/>
      </c>
      <c r="C157" s="213" t="str">
        <f>IF(OR(posicao_contratual!A155="",NOT(ISNUMBER(posicao_contratual!B155)),NOT(ISNUMBER(posicao_contratual!G155))),"",ROUND(posicao_contratual!B155*posicao_contratual!G155,2))</f>
        <v/>
      </c>
      <c r="D157" s="213" t="str">
        <f>IF(OR(posicao_contratual!A155="",NOT(ISNUMBER(posicao_contratual!B155)),NOT(ISNUMBER(posicao_contratual!K155))),"",ROUND(posicao_contratual!B155*posicao_contratual!K155,2))</f>
        <v/>
      </c>
      <c r="E157" s="213" t="str">
        <f>IF(OR(posicao_contratual!A155="",NOT(ISNUMBER(posicao_contratual!B155)),NOT(ISNUMBER(posicao_contratual!O155))),"",ROUND(posicao_contratual!B155*posicao_contratual!O155,2))</f>
        <v/>
      </c>
      <c r="F157" s="213" t="str">
        <f>IF(OR(posicao_contratual!A155="",NOT(ISNUMBER(posicao_contratual!B155)),NOT(ISNUMBER(posicao_contratual!S155))),"",ROUND(posicao_contratual!B155*posicao_contratual!S155,2))</f>
        <v/>
      </c>
      <c r="G157" s="21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13" t="str">
        <f>IF(posicao_contratual!A156="","",posicao_contratual!B156)</f>
        <v/>
      </c>
      <c r="C158" s="213" t="str">
        <f>IF(OR(posicao_contratual!A156="",NOT(ISNUMBER(posicao_contratual!B156)),NOT(ISNUMBER(posicao_contratual!G156))),"",ROUND(posicao_contratual!B156*posicao_contratual!G156,2))</f>
        <v/>
      </c>
      <c r="D158" s="213" t="str">
        <f>IF(OR(posicao_contratual!A156="",NOT(ISNUMBER(posicao_contratual!B156)),NOT(ISNUMBER(posicao_contratual!K156))),"",ROUND(posicao_contratual!B156*posicao_contratual!K156,2))</f>
        <v/>
      </c>
      <c r="E158" s="213" t="str">
        <f>IF(OR(posicao_contratual!A156="",NOT(ISNUMBER(posicao_contratual!B156)),NOT(ISNUMBER(posicao_contratual!O156))),"",ROUND(posicao_contratual!B156*posicao_contratual!O156,2))</f>
        <v/>
      </c>
      <c r="F158" s="213" t="str">
        <f>IF(OR(posicao_contratual!A156="",NOT(ISNUMBER(posicao_contratual!B156)),NOT(ISNUMBER(posicao_contratual!S156))),"",ROUND(posicao_contratual!B156*posicao_contratual!S156,2))</f>
        <v/>
      </c>
      <c r="G158" s="21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13" t="str">
        <f>IF(posicao_contratual!A157="","",posicao_contratual!B157)</f>
        <v/>
      </c>
      <c r="C159" s="213" t="str">
        <f>IF(OR(posicao_contratual!A157="",NOT(ISNUMBER(posicao_contratual!B157)),NOT(ISNUMBER(posicao_contratual!G157))),"",ROUND(posicao_contratual!B157*posicao_contratual!G157,2))</f>
        <v/>
      </c>
      <c r="D159" s="213" t="str">
        <f>IF(OR(posicao_contratual!A157="",NOT(ISNUMBER(posicao_contratual!B157)),NOT(ISNUMBER(posicao_contratual!K157))),"",ROUND(posicao_contratual!B157*posicao_contratual!K157,2))</f>
        <v/>
      </c>
      <c r="E159" s="213" t="str">
        <f>IF(OR(posicao_contratual!A157="",NOT(ISNUMBER(posicao_contratual!B157)),NOT(ISNUMBER(posicao_contratual!O157))),"",ROUND(posicao_contratual!B157*posicao_contratual!O157,2))</f>
        <v/>
      </c>
      <c r="F159" s="213" t="str">
        <f>IF(OR(posicao_contratual!A157="",NOT(ISNUMBER(posicao_contratual!B157)),NOT(ISNUMBER(posicao_contratual!S157))),"",ROUND(posicao_contratual!B157*posicao_contratual!S157,2))</f>
        <v/>
      </c>
      <c r="G159" s="21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13" t="str">
        <f>IF(posicao_contratual!A158="","",posicao_contratual!B158)</f>
        <v/>
      </c>
      <c r="C160" s="213" t="str">
        <f>IF(OR(posicao_contratual!A158="",NOT(ISNUMBER(posicao_contratual!B158)),NOT(ISNUMBER(posicao_contratual!G158))),"",ROUND(posicao_contratual!B158*posicao_contratual!G158,2))</f>
        <v/>
      </c>
      <c r="D160" s="213" t="str">
        <f>IF(OR(posicao_contratual!A158="",NOT(ISNUMBER(posicao_contratual!B158)),NOT(ISNUMBER(posicao_contratual!K158))),"",ROUND(posicao_contratual!B158*posicao_contratual!K158,2))</f>
        <v/>
      </c>
      <c r="E160" s="213" t="str">
        <f>IF(OR(posicao_contratual!A158="",NOT(ISNUMBER(posicao_contratual!B158)),NOT(ISNUMBER(posicao_contratual!O158))),"",ROUND(posicao_contratual!B158*posicao_contratual!O158,2))</f>
        <v/>
      </c>
      <c r="F160" s="213" t="str">
        <f>IF(OR(posicao_contratual!A158="",NOT(ISNUMBER(posicao_contratual!B158)),NOT(ISNUMBER(posicao_contratual!S158))),"",ROUND(posicao_contratual!B158*posicao_contratual!S158,2))</f>
        <v/>
      </c>
      <c r="G160" s="21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13" t="str">
        <f>IF(posicao_contratual!A159="","",posicao_contratual!B159)</f>
        <v/>
      </c>
      <c r="C161" s="213" t="str">
        <f>IF(OR(posicao_contratual!A159="",NOT(ISNUMBER(posicao_contratual!B159)),NOT(ISNUMBER(posicao_contratual!G159))),"",ROUND(posicao_contratual!B159*posicao_contratual!G159,2))</f>
        <v/>
      </c>
      <c r="D161" s="213" t="str">
        <f>IF(OR(posicao_contratual!A159="",NOT(ISNUMBER(posicao_contratual!B159)),NOT(ISNUMBER(posicao_contratual!K159))),"",ROUND(posicao_contratual!B159*posicao_contratual!K159,2))</f>
        <v/>
      </c>
      <c r="E161" s="213" t="str">
        <f>IF(OR(posicao_contratual!A159="",NOT(ISNUMBER(posicao_contratual!B159)),NOT(ISNUMBER(posicao_contratual!O159))),"",ROUND(posicao_contratual!B159*posicao_contratual!O159,2))</f>
        <v/>
      </c>
      <c r="F161" s="213" t="str">
        <f>IF(OR(posicao_contratual!A159="",NOT(ISNUMBER(posicao_contratual!B159)),NOT(ISNUMBER(posicao_contratual!S159))),"",ROUND(posicao_contratual!B159*posicao_contratual!S159,2))</f>
        <v/>
      </c>
      <c r="G161" s="21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13" t="str">
        <f>IF(posicao_contratual!A160="","",posicao_contratual!B160)</f>
        <v/>
      </c>
      <c r="C162" s="213" t="str">
        <f>IF(OR(posicao_contratual!A160="",NOT(ISNUMBER(posicao_contratual!B160)),NOT(ISNUMBER(posicao_contratual!G160))),"",ROUND(posicao_contratual!B160*posicao_contratual!G160,2))</f>
        <v/>
      </c>
      <c r="D162" s="213" t="str">
        <f>IF(OR(posicao_contratual!A160="",NOT(ISNUMBER(posicao_contratual!B160)),NOT(ISNUMBER(posicao_contratual!K160))),"",ROUND(posicao_contratual!B160*posicao_contratual!K160,2))</f>
        <v/>
      </c>
      <c r="E162" s="213" t="str">
        <f>IF(OR(posicao_contratual!A160="",NOT(ISNUMBER(posicao_contratual!B160)),NOT(ISNUMBER(posicao_contratual!O160))),"",ROUND(posicao_contratual!B160*posicao_contratual!O160,2))</f>
        <v/>
      </c>
      <c r="F162" s="213" t="str">
        <f>IF(OR(posicao_contratual!A160="",NOT(ISNUMBER(posicao_contratual!B160)),NOT(ISNUMBER(posicao_contratual!S160))),"",ROUND(posicao_contratual!B160*posicao_contratual!S160,2))</f>
        <v/>
      </c>
      <c r="G162" s="21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13" t="str">
        <f>IF(posicao_contratual!A161="","",posicao_contratual!B161)</f>
        <v/>
      </c>
      <c r="C163" s="213" t="str">
        <f>IF(OR(posicao_contratual!A161="",NOT(ISNUMBER(posicao_contratual!B161)),NOT(ISNUMBER(posicao_contratual!G161))),"",ROUND(posicao_contratual!B161*posicao_contratual!G161,2))</f>
        <v/>
      </c>
      <c r="D163" s="213" t="str">
        <f>IF(OR(posicao_contratual!A161="",NOT(ISNUMBER(posicao_contratual!B161)),NOT(ISNUMBER(posicao_contratual!K161))),"",ROUND(posicao_contratual!B161*posicao_contratual!K161,2))</f>
        <v/>
      </c>
      <c r="E163" s="213" t="str">
        <f>IF(OR(posicao_contratual!A161="",NOT(ISNUMBER(posicao_contratual!B161)),NOT(ISNUMBER(posicao_contratual!O161))),"",ROUND(posicao_contratual!B161*posicao_contratual!O161,2))</f>
        <v/>
      </c>
      <c r="F163" s="213" t="str">
        <f>IF(OR(posicao_contratual!A161="",NOT(ISNUMBER(posicao_contratual!B161)),NOT(ISNUMBER(posicao_contratual!S161))),"",ROUND(posicao_contratual!B161*posicao_contratual!S161,2))</f>
        <v/>
      </c>
      <c r="G163" s="21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13" t="str">
        <f>IF(posicao_contratual!A162="","",posicao_contratual!B162)</f>
        <v/>
      </c>
      <c r="C164" s="213" t="str">
        <f>IF(OR(posicao_contratual!A162="",NOT(ISNUMBER(posicao_contratual!B162)),NOT(ISNUMBER(posicao_contratual!G162))),"",ROUND(posicao_contratual!B162*posicao_contratual!G162,2))</f>
        <v/>
      </c>
      <c r="D164" s="213" t="str">
        <f>IF(OR(posicao_contratual!A162="",NOT(ISNUMBER(posicao_contratual!B162)),NOT(ISNUMBER(posicao_contratual!K162))),"",ROUND(posicao_contratual!B162*posicao_contratual!K162,2))</f>
        <v/>
      </c>
      <c r="E164" s="213" t="str">
        <f>IF(OR(posicao_contratual!A162="",NOT(ISNUMBER(posicao_contratual!B162)),NOT(ISNUMBER(posicao_contratual!O162))),"",ROUND(posicao_contratual!B162*posicao_contratual!O162,2))</f>
        <v/>
      </c>
      <c r="F164" s="213" t="str">
        <f>IF(OR(posicao_contratual!A162="",NOT(ISNUMBER(posicao_contratual!B162)),NOT(ISNUMBER(posicao_contratual!S162))),"",ROUND(posicao_contratual!B162*posicao_contratual!S162,2))</f>
        <v/>
      </c>
      <c r="G164" s="21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13" t="str">
        <f>IF(posicao_contratual!A163="","",posicao_contratual!B163)</f>
        <v/>
      </c>
      <c r="C165" s="213" t="str">
        <f>IF(OR(posicao_contratual!A163="",NOT(ISNUMBER(posicao_contratual!B163)),NOT(ISNUMBER(posicao_contratual!G163))),"",ROUND(posicao_contratual!B163*posicao_contratual!G163,2))</f>
        <v/>
      </c>
      <c r="D165" s="213" t="str">
        <f>IF(OR(posicao_contratual!A163="",NOT(ISNUMBER(posicao_contratual!B163)),NOT(ISNUMBER(posicao_contratual!K163))),"",ROUND(posicao_contratual!B163*posicao_contratual!K163,2))</f>
        <v/>
      </c>
      <c r="E165" s="213" t="str">
        <f>IF(OR(posicao_contratual!A163="",NOT(ISNUMBER(posicao_contratual!B163)),NOT(ISNUMBER(posicao_contratual!O163))),"",ROUND(posicao_contratual!B163*posicao_contratual!O163,2))</f>
        <v/>
      </c>
      <c r="F165" s="213" t="str">
        <f>IF(OR(posicao_contratual!A163="",NOT(ISNUMBER(posicao_contratual!B163)),NOT(ISNUMBER(posicao_contratual!S163))),"",ROUND(posicao_contratual!B163*posicao_contratual!S163,2))</f>
        <v/>
      </c>
      <c r="G165" s="21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13" t="str">
        <f>IF(posicao_contratual!A164="","",posicao_contratual!B164)</f>
        <v/>
      </c>
      <c r="C166" s="213" t="str">
        <f>IF(OR(posicao_contratual!A164="",NOT(ISNUMBER(posicao_contratual!B164)),NOT(ISNUMBER(posicao_contratual!G164))),"",ROUND(posicao_contratual!B164*posicao_contratual!G164,2))</f>
        <v/>
      </c>
      <c r="D166" s="213" t="str">
        <f>IF(OR(posicao_contratual!A164="",NOT(ISNUMBER(posicao_contratual!B164)),NOT(ISNUMBER(posicao_contratual!K164))),"",ROUND(posicao_contratual!B164*posicao_contratual!K164,2))</f>
        <v/>
      </c>
      <c r="E166" s="213" t="str">
        <f>IF(OR(posicao_contratual!A164="",NOT(ISNUMBER(posicao_contratual!B164)),NOT(ISNUMBER(posicao_contratual!O164))),"",ROUND(posicao_contratual!B164*posicao_contratual!O164,2))</f>
        <v/>
      </c>
      <c r="F166" s="213" t="str">
        <f>IF(OR(posicao_contratual!A164="",NOT(ISNUMBER(posicao_contratual!B164)),NOT(ISNUMBER(posicao_contratual!S164))),"",ROUND(posicao_contratual!B164*posicao_contratual!S164,2))</f>
        <v/>
      </c>
      <c r="G166" s="21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13" t="str">
        <f>IF(posicao_contratual!A165="","",posicao_contratual!B165)</f>
        <v/>
      </c>
      <c r="C167" s="213" t="str">
        <f>IF(OR(posicao_contratual!A165="",NOT(ISNUMBER(posicao_contratual!B165)),NOT(ISNUMBER(posicao_contratual!G165))),"",ROUND(posicao_contratual!B165*posicao_contratual!G165,2))</f>
        <v/>
      </c>
      <c r="D167" s="213" t="str">
        <f>IF(OR(posicao_contratual!A165="",NOT(ISNUMBER(posicao_contratual!B165)),NOT(ISNUMBER(posicao_contratual!K165))),"",ROUND(posicao_contratual!B165*posicao_contratual!K165,2))</f>
        <v/>
      </c>
      <c r="E167" s="213" t="str">
        <f>IF(OR(posicao_contratual!A165="",NOT(ISNUMBER(posicao_contratual!B165)),NOT(ISNUMBER(posicao_contratual!O165))),"",ROUND(posicao_contratual!B165*posicao_contratual!O165,2))</f>
        <v/>
      </c>
      <c r="F167" s="213" t="str">
        <f>IF(OR(posicao_contratual!A165="",NOT(ISNUMBER(posicao_contratual!B165)),NOT(ISNUMBER(posicao_contratual!S165))),"",ROUND(posicao_contratual!B165*posicao_contratual!S165,2))</f>
        <v/>
      </c>
      <c r="G167" s="21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13" t="str">
        <f>IF(posicao_contratual!A166="","",posicao_contratual!B166)</f>
        <v/>
      </c>
      <c r="C168" s="213" t="str">
        <f>IF(OR(posicao_contratual!A166="",NOT(ISNUMBER(posicao_contratual!B166)),NOT(ISNUMBER(posicao_contratual!G166))),"",ROUND(posicao_contratual!B166*posicao_contratual!G166,2))</f>
        <v/>
      </c>
      <c r="D168" s="213" t="str">
        <f>IF(OR(posicao_contratual!A166="",NOT(ISNUMBER(posicao_contratual!B166)),NOT(ISNUMBER(posicao_contratual!K166))),"",ROUND(posicao_contratual!B166*posicao_contratual!K166,2))</f>
        <v/>
      </c>
      <c r="E168" s="213" t="str">
        <f>IF(OR(posicao_contratual!A166="",NOT(ISNUMBER(posicao_contratual!B166)),NOT(ISNUMBER(posicao_contratual!O166))),"",ROUND(posicao_contratual!B166*posicao_contratual!O166,2))</f>
        <v/>
      </c>
      <c r="F168" s="213" t="str">
        <f>IF(OR(posicao_contratual!A166="",NOT(ISNUMBER(posicao_contratual!B166)),NOT(ISNUMBER(posicao_contratual!S166))),"",ROUND(posicao_contratual!B166*posicao_contratual!S166,2))</f>
        <v/>
      </c>
      <c r="G168" s="21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13" t="str">
        <f>IF(posicao_contratual!A167="","",posicao_contratual!B167)</f>
        <v/>
      </c>
      <c r="C169" s="213" t="str">
        <f>IF(OR(posicao_contratual!A167="",NOT(ISNUMBER(posicao_contratual!B167)),NOT(ISNUMBER(posicao_contratual!G167))),"",ROUND(posicao_contratual!B167*posicao_contratual!G167,2))</f>
        <v/>
      </c>
      <c r="D169" s="213" t="str">
        <f>IF(OR(posicao_contratual!A167="",NOT(ISNUMBER(posicao_contratual!B167)),NOT(ISNUMBER(posicao_contratual!K167))),"",ROUND(posicao_contratual!B167*posicao_contratual!K167,2))</f>
        <v/>
      </c>
      <c r="E169" s="213" t="str">
        <f>IF(OR(posicao_contratual!A167="",NOT(ISNUMBER(posicao_contratual!B167)),NOT(ISNUMBER(posicao_contratual!O167))),"",ROUND(posicao_contratual!B167*posicao_contratual!O167,2))</f>
        <v/>
      </c>
      <c r="F169" s="213" t="str">
        <f>IF(OR(posicao_contratual!A167="",NOT(ISNUMBER(posicao_contratual!B167)),NOT(ISNUMBER(posicao_contratual!S167))),"",ROUND(posicao_contratual!B167*posicao_contratual!S167,2))</f>
        <v/>
      </c>
      <c r="G169" s="21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13" t="str">
        <f>IF(posicao_contratual!A168="","",posicao_contratual!B168)</f>
        <v/>
      </c>
      <c r="C170" s="213" t="str">
        <f>IF(OR(posicao_contratual!A168="",NOT(ISNUMBER(posicao_contratual!B168)),NOT(ISNUMBER(posicao_contratual!G168))),"",ROUND(posicao_contratual!B168*posicao_contratual!G168,2))</f>
        <v/>
      </c>
      <c r="D170" s="213" t="str">
        <f>IF(OR(posicao_contratual!A168="",NOT(ISNUMBER(posicao_contratual!B168)),NOT(ISNUMBER(posicao_contratual!K168))),"",ROUND(posicao_contratual!B168*posicao_contratual!K168,2))</f>
        <v/>
      </c>
      <c r="E170" s="213" t="str">
        <f>IF(OR(posicao_contratual!A168="",NOT(ISNUMBER(posicao_contratual!B168)),NOT(ISNUMBER(posicao_contratual!O168))),"",ROUND(posicao_contratual!B168*posicao_contratual!O168,2))</f>
        <v/>
      </c>
      <c r="F170" s="213" t="str">
        <f>IF(OR(posicao_contratual!A168="",NOT(ISNUMBER(posicao_contratual!B168)),NOT(ISNUMBER(posicao_contratual!S168))),"",ROUND(posicao_contratual!B168*posicao_contratual!S168,2))</f>
        <v/>
      </c>
      <c r="G170" s="21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13" t="str">
        <f>IF(posicao_contratual!A169="","",posicao_contratual!B169)</f>
        <v/>
      </c>
      <c r="C171" s="213" t="str">
        <f>IF(OR(posicao_contratual!A169="",NOT(ISNUMBER(posicao_contratual!B169)),NOT(ISNUMBER(posicao_contratual!G169))),"",ROUND(posicao_contratual!B169*posicao_contratual!G169,2))</f>
        <v/>
      </c>
      <c r="D171" s="213" t="str">
        <f>IF(OR(posicao_contratual!A169="",NOT(ISNUMBER(posicao_contratual!B169)),NOT(ISNUMBER(posicao_contratual!K169))),"",ROUND(posicao_contratual!B169*posicao_contratual!K169,2))</f>
        <v/>
      </c>
      <c r="E171" s="213" t="str">
        <f>IF(OR(posicao_contratual!A169="",NOT(ISNUMBER(posicao_contratual!B169)),NOT(ISNUMBER(posicao_contratual!O169))),"",ROUND(posicao_contratual!B169*posicao_contratual!O169,2))</f>
        <v/>
      </c>
      <c r="F171" s="213" t="str">
        <f>IF(OR(posicao_contratual!A169="",NOT(ISNUMBER(posicao_contratual!B169)),NOT(ISNUMBER(posicao_contratual!S169))),"",ROUND(posicao_contratual!B169*posicao_contratual!S169,2))</f>
        <v/>
      </c>
      <c r="G171" s="21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13" t="str">
        <f>IF(posicao_contratual!A170="","",posicao_contratual!B170)</f>
        <v/>
      </c>
      <c r="C172" s="213" t="str">
        <f>IF(OR(posicao_contratual!A170="",NOT(ISNUMBER(posicao_contratual!B170)),NOT(ISNUMBER(posicao_contratual!G170))),"",ROUND(posicao_contratual!B170*posicao_contratual!G170,2))</f>
        <v/>
      </c>
      <c r="D172" s="213" t="str">
        <f>IF(OR(posicao_contratual!A170="",NOT(ISNUMBER(posicao_contratual!B170)),NOT(ISNUMBER(posicao_contratual!K170))),"",ROUND(posicao_contratual!B170*posicao_contratual!K170,2))</f>
        <v/>
      </c>
      <c r="E172" s="213" t="str">
        <f>IF(OR(posicao_contratual!A170="",NOT(ISNUMBER(posicao_contratual!B170)),NOT(ISNUMBER(posicao_contratual!O170))),"",ROUND(posicao_contratual!B170*posicao_contratual!O170,2))</f>
        <v/>
      </c>
      <c r="F172" s="213" t="str">
        <f>IF(OR(posicao_contratual!A170="",NOT(ISNUMBER(posicao_contratual!B170)),NOT(ISNUMBER(posicao_contratual!S170))),"",ROUND(posicao_contratual!B170*posicao_contratual!S170,2))</f>
        <v/>
      </c>
      <c r="G172" s="21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13" t="str">
        <f>IF(posicao_contratual!A171="","",posicao_contratual!B171)</f>
        <v/>
      </c>
      <c r="C173" s="213" t="str">
        <f>IF(OR(posicao_contratual!A171="",NOT(ISNUMBER(posicao_contratual!B171)),NOT(ISNUMBER(posicao_contratual!G171))),"",ROUND(posicao_contratual!B171*posicao_contratual!G171,2))</f>
        <v/>
      </c>
      <c r="D173" s="213" t="str">
        <f>IF(OR(posicao_contratual!A171="",NOT(ISNUMBER(posicao_contratual!B171)),NOT(ISNUMBER(posicao_contratual!K171))),"",ROUND(posicao_contratual!B171*posicao_contratual!K171,2))</f>
        <v/>
      </c>
      <c r="E173" s="213" t="str">
        <f>IF(OR(posicao_contratual!A171="",NOT(ISNUMBER(posicao_contratual!B171)),NOT(ISNUMBER(posicao_contratual!O171))),"",ROUND(posicao_contratual!B171*posicao_contratual!O171,2))</f>
        <v/>
      </c>
      <c r="F173" s="213" t="str">
        <f>IF(OR(posicao_contratual!A171="",NOT(ISNUMBER(posicao_contratual!B171)),NOT(ISNUMBER(posicao_contratual!S171))),"",ROUND(posicao_contratual!B171*posicao_contratual!S171,2))</f>
        <v/>
      </c>
      <c r="G173" s="21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13" t="str">
        <f>IF(posicao_contratual!A172="","",posicao_contratual!B172)</f>
        <v/>
      </c>
      <c r="C174" s="213" t="str">
        <f>IF(OR(posicao_contratual!A172="",NOT(ISNUMBER(posicao_contratual!B172)),NOT(ISNUMBER(posicao_contratual!G172))),"",ROUND(posicao_contratual!B172*posicao_contratual!G172,2))</f>
        <v/>
      </c>
      <c r="D174" s="213" t="str">
        <f>IF(OR(posicao_contratual!A172="",NOT(ISNUMBER(posicao_contratual!B172)),NOT(ISNUMBER(posicao_contratual!K172))),"",ROUND(posicao_contratual!B172*posicao_contratual!K172,2))</f>
        <v/>
      </c>
      <c r="E174" s="213" t="str">
        <f>IF(OR(posicao_contratual!A172="",NOT(ISNUMBER(posicao_contratual!B172)),NOT(ISNUMBER(posicao_contratual!O172))),"",ROUND(posicao_contratual!B172*posicao_contratual!O172,2))</f>
        <v/>
      </c>
      <c r="F174" s="213" t="str">
        <f>IF(OR(posicao_contratual!A172="",NOT(ISNUMBER(posicao_contratual!B172)),NOT(ISNUMBER(posicao_contratual!S172))),"",ROUND(posicao_contratual!B172*posicao_contratual!S172,2))</f>
        <v/>
      </c>
      <c r="G174" s="21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13" t="str">
        <f>IF(posicao_contratual!A173="","",posicao_contratual!B173)</f>
        <v/>
      </c>
      <c r="C175" s="213" t="str">
        <f>IF(OR(posicao_contratual!A173="",NOT(ISNUMBER(posicao_contratual!B173)),NOT(ISNUMBER(posicao_contratual!G173))),"",ROUND(posicao_contratual!B173*posicao_contratual!G173,2))</f>
        <v/>
      </c>
      <c r="D175" s="213" t="str">
        <f>IF(OR(posicao_contratual!A173="",NOT(ISNUMBER(posicao_contratual!B173)),NOT(ISNUMBER(posicao_contratual!K173))),"",ROUND(posicao_contratual!B173*posicao_contratual!K173,2))</f>
        <v/>
      </c>
      <c r="E175" s="213" t="str">
        <f>IF(OR(posicao_contratual!A173="",NOT(ISNUMBER(posicao_contratual!B173)),NOT(ISNUMBER(posicao_contratual!O173))),"",ROUND(posicao_contratual!B173*posicao_contratual!O173,2))</f>
        <v/>
      </c>
      <c r="F175" s="213" t="str">
        <f>IF(OR(posicao_contratual!A173="",NOT(ISNUMBER(posicao_contratual!B173)),NOT(ISNUMBER(posicao_contratual!S173))),"",ROUND(posicao_contratual!B173*posicao_contratual!S173,2))</f>
        <v/>
      </c>
      <c r="G175" s="21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13" t="str">
        <f>IF(posicao_contratual!A174="","",posicao_contratual!B174)</f>
        <v/>
      </c>
      <c r="C176" s="213" t="str">
        <f>IF(OR(posicao_contratual!A174="",NOT(ISNUMBER(posicao_contratual!B174)),NOT(ISNUMBER(posicao_contratual!G174))),"",ROUND(posicao_contratual!B174*posicao_contratual!G174,2))</f>
        <v/>
      </c>
      <c r="D176" s="213" t="str">
        <f>IF(OR(posicao_contratual!A174="",NOT(ISNUMBER(posicao_contratual!B174)),NOT(ISNUMBER(posicao_contratual!K174))),"",ROUND(posicao_contratual!B174*posicao_contratual!K174,2))</f>
        <v/>
      </c>
      <c r="E176" s="213" t="str">
        <f>IF(OR(posicao_contratual!A174="",NOT(ISNUMBER(posicao_contratual!B174)),NOT(ISNUMBER(posicao_contratual!O174))),"",ROUND(posicao_contratual!B174*posicao_contratual!O174,2))</f>
        <v/>
      </c>
      <c r="F176" s="213" t="str">
        <f>IF(OR(posicao_contratual!A174="",NOT(ISNUMBER(posicao_contratual!B174)),NOT(ISNUMBER(posicao_contratual!S174))),"",ROUND(posicao_contratual!B174*posicao_contratual!S174,2))</f>
        <v/>
      </c>
      <c r="G176" s="21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13" t="str">
        <f>IF(posicao_contratual!A175="","",posicao_contratual!B175)</f>
        <v/>
      </c>
      <c r="C177" s="213" t="str">
        <f>IF(OR(posicao_contratual!A175="",NOT(ISNUMBER(posicao_contratual!B175)),NOT(ISNUMBER(posicao_contratual!G175))),"",ROUND(posicao_contratual!B175*posicao_contratual!G175,2))</f>
        <v/>
      </c>
      <c r="D177" s="213" t="str">
        <f>IF(OR(posicao_contratual!A175="",NOT(ISNUMBER(posicao_contratual!B175)),NOT(ISNUMBER(posicao_contratual!K175))),"",ROUND(posicao_contratual!B175*posicao_contratual!K175,2))</f>
        <v/>
      </c>
      <c r="E177" s="213" t="str">
        <f>IF(OR(posicao_contratual!A175="",NOT(ISNUMBER(posicao_contratual!B175)),NOT(ISNUMBER(posicao_contratual!O175))),"",ROUND(posicao_contratual!B175*posicao_contratual!O175,2))</f>
        <v/>
      </c>
      <c r="F177" s="213" t="str">
        <f>IF(OR(posicao_contratual!A175="",NOT(ISNUMBER(posicao_contratual!B175)),NOT(ISNUMBER(posicao_contratual!S175))),"",ROUND(posicao_contratual!B175*posicao_contratual!S175,2))</f>
        <v/>
      </c>
      <c r="G177" s="21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13" t="str">
        <f>IF(posicao_contratual!A176="","",posicao_contratual!B176)</f>
        <v/>
      </c>
      <c r="C178" s="213" t="str">
        <f>IF(OR(posicao_contratual!A176="",NOT(ISNUMBER(posicao_contratual!B176)),NOT(ISNUMBER(posicao_contratual!G176))),"",ROUND(posicao_contratual!B176*posicao_contratual!G176,2))</f>
        <v/>
      </c>
      <c r="D178" s="213" t="str">
        <f>IF(OR(posicao_contratual!A176="",NOT(ISNUMBER(posicao_contratual!B176)),NOT(ISNUMBER(posicao_contratual!K176))),"",ROUND(posicao_contratual!B176*posicao_contratual!K176,2))</f>
        <v/>
      </c>
      <c r="E178" s="213" t="str">
        <f>IF(OR(posicao_contratual!A176="",NOT(ISNUMBER(posicao_contratual!B176)),NOT(ISNUMBER(posicao_contratual!O176))),"",ROUND(posicao_contratual!B176*posicao_contratual!O176,2))</f>
        <v/>
      </c>
      <c r="F178" s="213" t="str">
        <f>IF(OR(posicao_contratual!A176="",NOT(ISNUMBER(posicao_contratual!B176)),NOT(ISNUMBER(posicao_contratual!S176))),"",ROUND(posicao_contratual!B176*posicao_contratual!S176,2))</f>
        <v/>
      </c>
      <c r="G178" s="21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13" t="str">
        <f>IF(posicao_contratual!A177="","",posicao_contratual!B177)</f>
        <v/>
      </c>
      <c r="C179" s="213" t="str">
        <f>IF(OR(posicao_contratual!A177="",NOT(ISNUMBER(posicao_contratual!B177)),NOT(ISNUMBER(posicao_contratual!G177))),"",ROUND(posicao_contratual!B177*posicao_contratual!G177,2))</f>
        <v/>
      </c>
      <c r="D179" s="213" t="str">
        <f>IF(OR(posicao_contratual!A177="",NOT(ISNUMBER(posicao_contratual!B177)),NOT(ISNUMBER(posicao_contratual!K177))),"",ROUND(posicao_contratual!B177*posicao_contratual!K177,2))</f>
        <v/>
      </c>
      <c r="E179" s="213" t="str">
        <f>IF(OR(posicao_contratual!A177="",NOT(ISNUMBER(posicao_contratual!B177)),NOT(ISNUMBER(posicao_contratual!O177))),"",ROUND(posicao_contratual!B177*posicao_contratual!O177,2))</f>
        <v/>
      </c>
      <c r="F179" s="213" t="str">
        <f>IF(OR(posicao_contratual!A177="",NOT(ISNUMBER(posicao_contratual!B177)),NOT(ISNUMBER(posicao_contratual!S177))),"",ROUND(posicao_contratual!B177*posicao_contratual!S177,2))</f>
        <v/>
      </c>
      <c r="G179" s="21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13" t="str">
        <f>IF(posicao_contratual!A178="","",posicao_contratual!B178)</f>
        <v/>
      </c>
      <c r="C180" s="213" t="str">
        <f>IF(OR(posicao_contratual!A178="",NOT(ISNUMBER(posicao_contratual!B178)),NOT(ISNUMBER(posicao_contratual!G178))),"",ROUND(posicao_contratual!B178*posicao_contratual!G178,2))</f>
        <v/>
      </c>
      <c r="D180" s="213" t="str">
        <f>IF(OR(posicao_contratual!A178="",NOT(ISNUMBER(posicao_contratual!B178)),NOT(ISNUMBER(posicao_contratual!K178))),"",ROUND(posicao_contratual!B178*posicao_contratual!K178,2))</f>
        <v/>
      </c>
      <c r="E180" s="213" t="str">
        <f>IF(OR(posicao_contratual!A178="",NOT(ISNUMBER(posicao_contratual!B178)),NOT(ISNUMBER(posicao_contratual!O178))),"",ROUND(posicao_contratual!B178*posicao_contratual!O178,2))</f>
        <v/>
      </c>
      <c r="F180" s="213" t="str">
        <f>IF(OR(posicao_contratual!A178="",NOT(ISNUMBER(posicao_contratual!B178)),NOT(ISNUMBER(posicao_contratual!S178))),"",ROUND(posicao_contratual!B178*posicao_contratual!S178,2))</f>
        <v/>
      </c>
      <c r="G180" s="21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13" t="str">
        <f>IF(posicao_contratual!A179="","",posicao_contratual!B179)</f>
        <v/>
      </c>
      <c r="C181" s="213" t="str">
        <f>IF(OR(posicao_contratual!A179="",NOT(ISNUMBER(posicao_contratual!B179)),NOT(ISNUMBER(posicao_contratual!G179))),"",ROUND(posicao_contratual!B179*posicao_contratual!G179,2))</f>
        <v/>
      </c>
      <c r="D181" s="213" t="str">
        <f>IF(OR(posicao_contratual!A179="",NOT(ISNUMBER(posicao_contratual!B179)),NOT(ISNUMBER(posicao_contratual!K179))),"",ROUND(posicao_contratual!B179*posicao_contratual!K179,2))</f>
        <v/>
      </c>
      <c r="E181" s="213" t="str">
        <f>IF(OR(posicao_contratual!A179="",NOT(ISNUMBER(posicao_contratual!B179)),NOT(ISNUMBER(posicao_contratual!O179))),"",ROUND(posicao_contratual!B179*posicao_contratual!O179,2))</f>
        <v/>
      </c>
      <c r="F181" s="213" t="str">
        <f>IF(OR(posicao_contratual!A179="",NOT(ISNUMBER(posicao_contratual!B179)),NOT(ISNUMBER(posicao_contratual!S179))),"",ROUND(posicao_contratual!B179*posicao_contratual!S179,2))</f>
        <v/>
      </c>
      <c r="G181" s="21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13" t="str">
        <f>IF(posicao_contratual!A180="","",posicao_contratual!B180)</f>
        <v/>
      </c>
      <c r="C182" s="213" t="str">
        <f>IF(OR(posicao_contratual!A180="",NOT(ISNUMBER(posicao_contratual!B180)),NOT(ISNUMBER(posicao_contratual!G180))),"",ROUND(posicao_contratual!B180*posicao_contratual!G180,2))</f>
        <v/>
      </c>
      <c r="D182" s="213" t="str">
        <f>IF(OR(posicao_contratual!A180="",NOT(ISNUMBER(posicao_contratual!B180)),NOT(ISNUMBER(posicao_contratual!K180))),"",ROUND(posicao_contratual!B180*posicao_contratual!K180,2))</f>
        <v/>
      </c>
      <c r="E182" s="213" t="str">
        <f>IF(OR(posicao_contratual!A180="",NOT(ISNUMBER(posicao_contratual!B180)),NOT(ISNUMBER(posicao_contratual!O180))),"",ROUND(posicao_contratual!B180*posicao_contratual!O180,2))</f>
        <v/>
      </c>
      <c r="F182" s="213" t="str">
        <f>IF(OR(posicao_contratual!A180="",NOT(ISNUMBER(posicao_contratual!B180)),NOT(ISNUMBER(posicao_contratual!S180))),"",ROUND(posicao_contratual!B180*posicao_contratual!S180,2))</f>
        <v/>
      </c>
      <c r="G182" s="21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13" t="str">
        <f>IF(posicao_contratual!A181="","",posicao_contratual!B181)</f>
        <v/>
      </c>
      <c r="C183" s="213" t="str">
        <f>IF(OR(posicao_contratual!A181="",NOT(ISNUMBER(posicao_contratual!B181)),NOT(ISNUMBER(posicao_contratual!G181))),"",ROUND(posicao_contratual!B181*posicao_contratual!G181,2))</f>
        <v/>
      </c>
      <c r="D183" s="213" t="str">
        <f>IF(OR(posicao_contratual!A181="",NOT(ISNUMBER(posicao_contratual!B181)),NOT(ISNUMBER(posicao_contratual!K181))),"",ROUND(posicao_contratual!B181*posicao_contratual!K181,2))</f>
        <v/>
      </c>
      <c r="E183" s="213" t="str">
        <f>IF(OR(posicao_contratual!A181="",NOT(ISNUMBER(posicao_contratual!B181)),NOT(ISNUMBER(posicao_contratual!O181))),"",ROUND(posicao_contratual!B181*posicao_contratual!O181,2))</f>
        <v/>
      </c>
      <c r="F183" s="213" t="str">
        <f>IF(OR(posicao_contratual!A181="",NOT(ISNUMBER(posicao_contratual!B181)),NOT(ISNUMBER(posicao_contratual!S181))),"",ROUND(posicao_contratual!B181*posicao_contratual!S181,2))</f>
        <v/>
      </c>
      <c r="G183" s="21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13" t="str">
        <f>IF(posicao_contratual!A182="","",posicao_contratual!B182)</f>
        <v/>
      </c>
      <c r="C184" s="213" t="str">
        <f>IF(OR(posicao_contratual!A182="",NOT(ISNUMBER(posicao_contratual!B182)),NOT(ISNUMBER(posicao_contratual!G182))),"",ROUND(posicao_contratual!B182*posicao_contratual!G182,2))</f>
        <v/>
      </c>
      <c r="D184" s="213" t="str">
        <f>IF(OR(posicao_contratual!A182="",NOT(ISNUMBER(posicao_contratual!B182)),NOT(ISNUMBER(posicao_contratual!K182))),"",ROUND(posicao_contratual!B182*posicao_contratual!K182,2))</f>
        <v/>
      </c>
      <c r="E184" s="213" t="str">
        <f>IF(OR(posicao_contratual!A182="",NOT(ISNUMBER(posicao_contratual!B182)),NOT(ISNUMBER(posicao_contratual!O182))),"",ROUND(posicao_contratual!B182*posicao_contratual!O182,2))</f>
        <v/>
      </c>
      <c r="F184" s="213" t="str">
        <f>IF(OR(posicao_contratual!A182="",NOT(ISNUMBER(posicao_contratual!B182)),NOT(ISNUMBER(posicao_contratual!S182))),"",ROUND(posicao_contratual!B182*posicao_contratual!S182,2))</f>
        <v/>
      </c>
      <c r="G184" s="21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13" t="str">
        <f>IF(posicao_contratual!A183="","",posicao_contratual!B183)</f>
        <v/>
      </c>
      <c r="C185" s="213" t="str">
        <f>IF(OR(posicao_contratual!A183="",NOT(ISNUMBER(posicao_contratual!B183)),NOT(ISNUMBER(posicao_contratual!G183))),"",ROUND(posicao_contratual!B183*posicao_contratual!G183,2))</f>
        <v/>
      </c>
      <c r="D185" s="213" t="str">
        <f>IF(OR(posicao_contratual!A183="",NOT(ISNUMBER(posicao_contratual!B183)),NOT(ISNUMBER(posicao_contratual!K183))),"",ROUND(posicao_contratual!B183*posicao_contratual!K183,2))</f>
        <v/>
      </c>
      <c r="E185" s="213" t="str">
        <f>IF(OR(posicao_contratual!A183="",NOT(ISNUMBER(posicao_contratual!B183)),NOT(ISNUMBER(posicao_contratual!O183))),"",ROUND(posicao_contratual!B183*posicao_contratual!O183,2))</f>
        <v/>
      </c>
      <c r="F185" s="213" t="str">
        <f>IF(OR(posicao_contratual!A183="",NOT(ISNUMBER(posicao_contratual!B183)),NOT(ISNUMBER(posicao_contratual!S183))),"",ROUND(posicao_contratual!B183*posicao_contratual!S183,2))</f>
        <v/>
      </c>
      <c r="G185" s="21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13" t="str">
        <f>IF(posicao_contratual!A184="","",posicao_contratual!B184)</f>
        <v/>
      </c>
      <c r="C186" s="213" t="str">
        <f>IF(OR(posicao_contratual!A184="",NOT(ISNUMBER(posicao_contratual!B184)),NOT(ISNUMBER(posicao_contratual!G184))),"",ROUND(posicao_contratual!B184*posicao_contratual!G184,2))</f>
        <v/>
      </c>
      <c r="D186" s="213" t="str">
        <f>IF(OR(posicao_contratual!A184="",NOT(ISNUMBER(posicao_contratual!B184)),NOT(ISNUMBER(posicao_contratual!K184))),"",ROUND(posicao_contratual!B184*posicao_contratual!K184,2))</f>
        <v/>
      </c>
      <c r="E186" s="213" t="str">
        <f>IF(OR(posicao_contratual!A184="",NOT(ISNUMBER(posicao_contratual!B184)),NOT(ISNUMBER(posicao_contratual!O184))),"",ROUND(posicao_contratual!B184*posicao_contratual!O184,2))</f>
        <v/>
      </c>
      <c r="F186" s="213" t="str">
        <f>IF(OR(posicao_contratual!A184="",NOT(ISNUMBER(posicao_contratual!B184)),NOT(ISNUMBER(posicao_contratual!S184))),"",ROUND(posicao_contratual!B184*posicao_contratual!S184,2))</f>
        <v/>
      </c>
      <c r="G186" s="21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13" t="str">
        <f>IF(posicao_contratual!A185="","",posicao_contratual!B185)</f>
        <v/>
      </c>
      <c r="C187" s="213" t="str">
        <f>IF(OR(posicao_contratual!A185="",NOT(ISNUMBER(posicao_contratual!B185)),NOT(ISNUMBER(posicao_contratual!G185))),"",ROUND(posicao_contratual!B185*posicao_contratual!G185,2))</f>
        <v/>
      </c>
      <c r="D187" s="213" t="str">
        <f>IF(OR(posicao_contratual!A185="",NOT(ISNUMBER(posicao_contratual!B185)),NOT(ISNUMBER(posicao_contratual!K185))),"",ROUND(posicao_contratual!B185*posicao_contratual!K185,2))</f>
        <v/>
      </c>
      <c r="E187" s="213" t="str">
        <f>IF(OR(posicao_contratual!A185="",NOT(ISNUMBER(posicao_contratual!B185)),NOT(ISNUMBER(posicao_contratual!O185))),"",ROUND(posicao_contratual!B185*posicao_contratual!O185,2))</f>
        <v/>
      </c>
      <c r="F187" s="213" t="str">
        <f>IF(OR(posicao_contratual!A185="",NOT(ISNUMBER(posicao_contratual!B185)),NOT(ISNUMBER(posicao_contratual!S185))),"",ROUND(posicao_contratual!B185*posicao_contratual!S185,2))</f>
        <v/>
      </c>
      <c r="G187" s="21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13" t="str">
        <f>IF(posicao_contratual!A186="","",posicao_contratual!B186)</f>
        <v/>
      </c>
      <c r="C188" s="213" t="str">
        <f>IF(OR(posicao_contratual!A186="",NOT(ISNUMBER(posicao_contratual!B186)),NOT(ISNUMBER(posicao_contratual!G186))),"",ROUND(posicao_contratual!B186*posicao_contratual!G186,2))</f>
        <v/>
      </c>
      <c r="D188" s="213" t="str">
        <f>IF(OR(posicao_contratual!A186="",NOT(ISNUMBER(posicao_contratual!B186)),NOT(ISNUMBER(posicao_contratual!K186))),"",ROUND(posicao_contratual!B186*posicao_contratual!K186,2))</f>
        <v/>
      </c>
      <c r="E188" s="213" t="str">
        <f>IF(OR(posicao_contratual!A186="",NOT(ISNUMBER(posicao_contratual!B186)),NOT(ISNUMBER(posicao_contratual!O186))),"",ROUND(posicao_contratual!B186*posicao_contratual!O186,2))</f>
        <v/>
      </c>
      <c r="F188" s="213" t="str">
        <f>IF(OR(posicao_contratual!A186="",NOT(ISNUMBER(posicao_contratual!B186)),NOT(ISNUMBER(posicao_contratual!S186))),"",ROUND(posicao_contratual!B186*posicao_contratual!S186,2))</f>
        <v/>
      </c>
      <c r="G188" s="21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13" t="str">
        <f>IF(posicao_contratual!A187="","",posicao_contratual!B187)</f>
        <v/>
      </c>
      <c r="C189" s="213" t="str">
        <f>IF(OR(posicao_contratual!A187="",NOT(ISNUMBER(posicao_contratual!B187)),NOT(ISNUMBER(posicao_contratual!G187))),"",ROUND(posicao_contratual!B187*posicao_contratual!G187,2))</f>
        <v/>
      </c>
      <c r="D189" s="213" t="str">
        <f>IF(OR(posicao_contratual!A187="",NOT(ISNUMBER(posicao_contratual!B187)),NOT(ISNUMBER(posicao_contratual!K187))),"",ROUND(posicao_contratual!B187*posicao_contratual!K187,2))</f>
        <v/>
      </c>
      <c r="E189" s="213" t="str">
        <f>IF(OR(posicao_contratual!A187="",NOT(ISNUMBER(posicao_contratual!B187)),NOT(ISNUMBER(posicao_contratual!O187))),"",ROUND(posicao_contratual!B187*posicao_contratual!O187,2))</f>
        <v/>
      </c>
      <c r="F189" s="213" t="str">
        <f>IF(OR(posicao_contratual!A187="",NOT(ISNUMBER(posicao_contratual!B187)),NOT(ISNUMBER(posicao_contratual!S187))),"",ROUND(posicao_contratual!B187*posicao_contratual!S187,2))</f>
        <v/>
      </c>
      <c r="G189" s="21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13" t="str">
        <f>IF(posicao_contratual!A188="","",posicao_contratual!B188)</f>
        <v/>
      </c>
      <c r="C190" s="213" t="str">
        <f>IF(OR(posicao_contratual!A188="",NOT(ISNUMBER(posicao_contratual!B188)),NOT(ISNUMBER(posicao_contratual!G188))),"",ROUND(posicao_contratual!B188*posicao_contratual!G188,2))</f>
        <v/>
      </c>
      <c r="D190" s="213" t="str">
        <f>IF(OR(posicao_contratual!A188="",NOT(ISNUMBER(posicao_contratual!B188)),NOT(ISNUMBER(posicao_contratual!K188))),"",ROUND(posicao_contratual!B188*posicao_contratual!K188,2))</f>
        <v/>
      </c>
      <c r="E190" s="213" t="str">
        <f>IF(OR(posicao_contratual!A188="",NOT(ISNUMBER(posicao_contratual!B188)),NOT(ISNUMBER(posicao_contratual!O188))),"",ROUND(posicao_contratual!B188*posicao_contratual!O188,2))</f>
        <v/>
      </c>
      <c r="F190" s="213" t="str">
        <f>IF(OR(posicao_contratual!A188="",NOT(ISNUMBER(posicao_contratual!B188)),NOT(ISNUMBER(posicao_contratual!S188))),"",ROUND(posicao_contratual!B188*posicao_contratual!S188,2))</f>
        <v/>
      </c>
      <c r="G190" s="21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13" t="str">
        <f>IF(posicao_contratual!A189="","",posicao_contratual!B189)</f>
        <v/>
      </c>
      <c r="C191" s="213" t="str">
        <f>IF(OR(posicao_contratual!A189="",NOT(ISNUMBER(posicao_contratual!B189)),NOT(ISNUMBER(posicao_contratual!G189))),"",ROUND(posicao_contratual!B189*posicao_contratual!G189,2))</f>
        <v/>
      </c>
      <c r="D191" s="213" t="str">
        <f>IF(OR(posicao_contratual!A189="",NOT(ISNUMBER(posicao_contratual!B189)),NOT(ISNUMBER(posicao_contratual!K189))),"",ROUND(posicao_contratual!B189*posicao_contratual!K189,2))</f>
        <v/>
      </c>
      <c r="E191" s="213" t="str">
        <f>IF(OR(posicao_contratual!A189="",NOT(ISNUMBER(posicao_contratual!B189)),NOT(ISNUMBER(posicao_contratual!O189))),"",ROUND(posicao_contratual!B189*posicao_contratual!O189,2))</f>
        <v/>
      </c>
      <c r="F191" s="213" t="str">
        <f>IF(OR(posicao_contratual!A189="",NOT(ISNUMBER(posicao_contratual!B189)),NOT(ISNUMBER(posicao_contratual!S189))),"",ROUND(posicao_contratual!B189*posicao_contratual!S189,2))</f>
        <v/>
      </c>
      <c r="G191" s="21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13" t="str">
        <f>IF(posicao_contratual!A190="","",posicao_contratual!B190)</f>
        <v/>
      </c>
      <c r="C192" s="213" t="str">
        <f>IF(OR(posicao_contratual!A190="",NOT(ISNUMBER(posicao_contratual!B190)),NOT(ISNUMBER(posicao_contratual!G190))),"",ROUND(posicao_contratual!B190*posicao_contratual!G190,2))</f>
        <v/>
      </c>
      <c r="D192" s="213" t="str">
        <f>IF(OR(posicao_contratual!A190="",NOT(ISNUMBER(posicao_contratual!B190)),NOT(ISNUMBER(posicao_contratual!K190))),"",ROUND(posicao_contratual!B190*posicao_contratual!K190,2))</f>
        <v/>
      </c>
      <c r="E192" s="213" t="str">
        <f>IF(OR(posicao_contratual!A190="",NOT(ISNUMBER(posicao_contratual!B190)),NOT(ISNUMBER(posicao_contratual!O190))),"",ROUND(posicao_contratual!B190*posicao_contratual!O190,2))</f>
        <v/>
      </c>
      <c r="F192" s="213" t="str">
        <f>IF(OR(posicao_contratual!A190="",NOT(ISNUMBER(posicao_contratual!B190)),NOT(ISNUMBER(posicao_contratual!S190))),"",ROUND(posicao_contratual!B190*posicao_contratual!S190,2))</f>
        <v/>
      </c>
      <c r="G192" s="21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13" t="str">
        <f>IF(posicao_contratual!A191="","",posicao_contratual!B191)</f>
        <v/>
      </c>
      <c r="C193" s="213" t="str">
        <f>IF(OR(posicao_contratual!A191="",NOT(ISNUMBER(posicao_contratual!B191)),NOT(ISNUMBER(posicao_contratual!G191))),"",ROUND(posicao_contratual!B191*posicao_contratual!G191,2))</f>
        <v/>
      </c>
      <c r="D193" s="213" t="str">
        <f>IF(OR(posicao_contratual!A191="",NOT(ISNUMBER(posicao_contratual!B191)),NOT(ISNUMBER(posicao_contratual!K191))),"",ROUND(posicao_contratual!B191*posicao_contratual!K191,2))</f>
        <v/>
      </c>
      <c r="E193" s="213" t="str">
        <f>IF(OR(posicao_contratual!A191="",NOT(ISNUMBER(posicao_contratual!B191)),NOT(ISNUMBER(posicao_contratual!O191))),"",ROUND(posicao_contratual!B191*posicao_contratual!O191,2))</f>
        <v/>
      </c>
      <c r="F193" s="213" t="str">
        <f>IF(OR(posicao_contratual!A191="",NOT(ISNUMBER(posicao_contratual!B191)),NOT(ISNUMBER(posicao_contratual!S191))),"",ROUND(posicao_contratual!B191*posicao_contratual!S191,2))</f>
        <v/>
      </c>
      <c r="G193" s="21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13" t="str">
        <f>IF(posicao_contratual!A192="","",posicao_contratual!B192)</f>
        <v/>
      </c>
      <c r="C194" s="213" t="str">
        <f>IF(OR(posicao_contratual!A192="",NOT(ISNUMBER(posicao_contratual!B192)),NOT(ISNUMBER(posicao_contratual!G192))),"",ROUND(posicao_contratual!B192*posicao_contratual!G192,2))</f>
        <v/>
      </c>
      <c r="D194" s="213" t="str">
        <f>IF(OR(posicao_contratual!A192="",NOT(ISNUMBER(posicao_contratual!B192)),NOT(ISNUMBER(posicao_contratual!K192))),"",ROUND(posicao_contratual!B192*posicao_contratual!K192,2))</f>
        <v/>
      </c>
      <c r="E194" s="213" t="str">
        <f>IF(OR(posicao_contratual!A192="",NOT(ISNUMBER(posicao_contratual!B192)),NOT(ISNUMBER(posicao_contratual!O192))),"",ROUND(posicao_contratual!B192*posicao_contratual!O192,2))</f>
        <v/>
      </c>
      <c r="F194" s="213" t="str">
        <f>IF(OR(posicao_contratual!A192="",NOT(ISNUMBER(posicao_contratual!B192)),NOT(ISNUMBER(posicao_contratual!S192))),"",ROUND(posicao_contratual!B192*posicao_contratual!S192,2))</f>
        <v/>
      </c>
      <c r="G194" s="21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13" t="str">
        <f>IF(posicao_contratual!A193="","",posicao_contratual!B193)</f>
        <v/>
      </c>
      <c r="C195" s="213" t="str">
        <f>IF(OR(posicao_contratual!A193="",NOT(ISNUMBER(posicao_contratual!B193)),NOT(ISNUMBER(posicao_contratual!G193))),"",ROUND(posicao_contratual!B193*posicao_contratual!G193,2))</f>
        <v/>
      </c>
      <c r="D195" s="213" t="str">
        <f>IF(OR(posicao_contratual!A193="",NOT(ISNUMBER(posicao_contratual!B193)),NOT(ISNUMBER(posicao_contratual!K193))),"",ROUND(posicao_contratual!B193*posicao_contratual!K193,2))</f>
        <v/>
      </c>
      <c r="E195" s="213" t="str">
        <f>IF(OR(posicao_contratual!A193="",NOT(ISNUMBER(posicao_contratual!B193)),NOT(ISNUMBER(posicao_contratual!O193))),"",ROUND(posicao_contratual!B193*posicao_contratual!O193,2))</f>
        <v/>
      </c>
      <c r="F195" s="213" t="str">
        <f>IF(OR(posicao_contratual!A193="",NOT(ISNUMBER(posicao_contratual!B193)),NOT(ISNUMBER(posicao_contratual!S193))),"",ROUND(posicao_contratual!B193*posicao_contratual!S193,2))</f>
        <v/>
      </c>
      <c r="G195" s="21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13" t="str">
        <f>IF(posicao_contratual!A194="","",posicao_contratual!B194)</f>
        <v/>
      </c>
      <c r="C196" s="213" t="str">
        <f>IF(OR(posicao_contratual!A194="",NOT(ISNUMBER(posicao_contratual!B194)),NOT(ISNUMBER(posicao_contratual!G194))),"",ROUND(posicao_contratual!B194*posicao_contratual!G194,2))</f>
        <v/>
      </c>
      <c r="D196" s="213" t="str">
        <f>IF(OR(posicao_contratual!A194="",NOT(ISNUMBER(posicao_contratual!B194)),NOT(ISNUMBER(posicao_contratual!K194))),"",ROUND(posicao_contratual!B194*posicao_contratual!K194,2))</f>
        <v/>
      </c>
      <c r="E196" s="213" t="str">
        <f>IF(OR(posicao_contratual!A194="",NOT(ISNUMBER(posicao_contratual!B194)),NOT(ISNUMBER(posicao_contratual!O194))),"",ROUND(posicao_contratual!B194*posicao_contratual!O194,2))</f>
        <v/>
      </c>
      <c r="F196" s="213" t="str">
        <f>IF(OR(posicao_contratual!A194="",NOT(ISNUMBER(posicao_contratual!B194)),NOT(ISNUMBER(posicao_contratual!S194))),"",ROUND(posicao_contratual!B194*posicao_contratual!S194,2))</f>
        <v/>
      </c>
      <c r="G196" s="21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13" t="str">
        <f>IF(posicao_contratual!A195="","",posicao_contratual!B195)</f>
        <v/>
      </c>
      <c r="C197" s="213" t="str">
        <f>IF(OR(posicao_contratual!A195="",NOT(ISNUMBER(posicao_contratual!B195)),NOT(ISNUMBER(posicao_contratual!G195))),"",ROUND(posicao_contratual!B195*posicao_contratual!G195,2))</f>
        <v/>
      </c>
      <c r="D197" s="213" t="str">
        <f>IF(OR(posicao_contratual!A195="",NOT(ISNUMBER(posicao_contratual!B195)),NOT(ISNUMBER(posicao_contratual!K195))),"",ROUND(posicao_contratual!B195*posicao_contratual!K195,2))</f>
        <v/>
      </c>
      <c r="E197" s="213" t="str">
        <f>IF(OR(posicao_contratual!A195="",NOT(ISNUMBER(posicao_contratual!B195)),NOT(ISNUMBER(posicao_contratual!O195))),"",ROUND(posicao_contratual!B195*posicao_contratual!O195,2))</f>
        <v/>
      </c>
      <c r="F197" s="213" t="str">
        <f>IF(OR(posicao_contratual!A195="",NOT(ISNUMBER(posicao_contratual!B195)),NOT(ISNUMBER(posicao_contratual!S195))),"",ROUND(posicao_contratual!B195*posicao_contratual!S195,2))</f>
        <v/>
      </c>
      <c r="G197" s="21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13" t="str">
        <f>IF(posicao_contratual!A196="","",posicao_contratual!B196)</f>
        <v/>
      </c>
      <c r="C198" s="213" t="str">
        <f>IF(OR(posicao_contratual!A196="",NOT(ISNUMBER(posicao_contratual!B196)),NOT(ISNUMBER(posicao_contratual!G196))),"",ROUND(posicao_contratual!B196*posicao_contratual!G196,2))</f>
        <v/>
      </c>
      <c r="D198" s="213" t="str">
        <f>IF(OR(posicao_contratual!A196="",NOT(ISNUMBER(posicao_contratual!B196)),NOT(ISNUMBER(posicao_contratual!K196))),"",ROUND(posicao_contratual!B196*posicao_contratual!K196,2))</f>
        <v/>
      </c>
      <c r="E198" s="213" t="str">
        <f>IF(OR(posicao_contratual!A196="",NOT(ISNUMBER(posicao_contratual!B196)),NOT(ISNUMBER(posicao_contratual!O196))),"",ROUND(posicao_contratual!B196*posicao_contratual!O196,2))</f>
        <v/>
      </c>
      <c r="F198" s="213" t="str">
        <f>IF(OR(posicao_contratual!A196="",NOT(ISNUMBER(posicao_contratual!B196)),NOT(ISNUMBER(posicao_contratual!S196))),"",ROUND(posicao_contratual!B196*posicao_contratual!S196,2))</f>
        <v/>
      </c>
      <c r="G198" s="21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13" t="str">
        <f>IF(posicao_contratual!A197="","",posicao_contratual!B197)</f>
        <v/>
      </c>
      <c r="C199" s="213" t="str">
        <f>IF(OR(posicao_contratual!A197="",NOT(ISNUMBER(posicao_contratual!B197)),NOT(ISNUMBER(posicao_contratual!G197))),"",ROUND(posicao_contratual!B197*posicao_contratual!G197,2))</f>
        <v/>
      </c>
      <c r="D199" s="213" t="str">
        <f>IF(OR(posicao_contratual!A197="",NOT(ISNUMBER(posicao_contratual!B197)),NOT(ISNUMBER(posicao_contratual!K197))),"",ROUND(posicao_contratual!B197*posicao_contratual!K197,2))</f>
        <v/>
      </c>
      <c r="E199" s="213" t="str">
        <f>IF(OR(posicao_contratual!A197="",NOT(ISNUMBER(posicao_contratual!B197)),NOT(ISNUMBER(posicao_contratual!O197))),"",ROUND(posicao_contratual!B197*posicao_contratual!O197,2))</f>
        <v/>
      </c>
      <c r="F199" s="213" t="str">
        <f>IF(OR(posicao_contratual!A197="",NOT(ISNUMBER(posicao_contratual!B197)),NOT(ISNUMBER(posicao_contratual!S197))),"",ROUND(posicao_contratual!B197*posicao_contratual!S197,2))</f>
        <v/>
      </c>
      <c r="G199" s="21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13" t="str">
        <f>IF(posicao_contratual!A198="","",posicao_contratual!B198)</f>
        <v/>
      </c>
      <c r="C200" s="213" t="str">
        <f>IF(OR(posicao_contratual!A198="",NOT(ISNUMBER(posicao_contratual!B198)),NOT(ISNUMBER(posicao_contratual!G198))),"",ROUND(posicao_contratual!B198*posicao_contratual!G198,2))</f>
        <v/>
      </c>
      <c r="D200" s="213" t="str">
        <f>IF(OR(posicao_contratual!A198="",NOT(ISNUMBER(posicao_contratual!B198)),NOT(ISNUMBER(posicao_contratual!K198))),"",ROUND(posicao_contratual!B198*posicao_contratual!K198,2))</f>
        <v/>
      </c>
      <c r="E200" s="213" t="str">
        <f>IF(OR(posicao_contratual!A198="",NOT(ISNUMBER(posicao_contratual!B198)),NOT(ISNUMBER(posicao_contratual!O198))),"",ROUND(posicao_contratual!B198*posicao_contratual!O198,2))</f>
        <v/>
      </c>
      <c r="F200" s="213" t="str">
        <f>IF(OR(posicao_contratual!A198="",NOT(ISNUMBER(posicao_contratual!B198)),NOT(ISNUMBER(posicao_contratual!S198))),"",ROUND(posicao_contratual!B198*posicao_contratual!S198,2))</f>
        <v/>
      </c>
      <c r="G200" s="21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13" t="str">
        <f>IF(posicao_contratual!A199="","",posicao_contratual!B199)</f>
        <v/>
      </c>
      <c r="C201" s="213" t="str">
        <f>IF(OR(posicao_contratual!A199="",NOT(ISNUMBER(posicao_contratual!B199)),NOT(ISNUMBER(posicao_contratual!G199))),"",ROUND(posicao_contratual!B199*posicao_contratual!G199,2))</f>
        <v/>
      </c>
      <c r="D201" s="213" t="str">
        <f>IF(OR(posicao_contratual!A199="",NOT(ISNUMBER(posicao_contratual!B199)),NOT(ISNUMBER(posicao_contratual!K199))),"",ROUND(posicao_contratual!B199*posicao_contratual!K199,2))</f>
        <v/>
      </c>
      <c r="E201" s="213" t="str">
        <f>IF(OR(posicao_contratual!A199="",NOT(ISNUMBER(posicao_contratual!B199)),NOT(ISNUMBER(posicao_contratual!O199))),"",ROUND(posicao_contratual!B199*posicao_contratual!O199,2))</f>
        <v/>
      </c>
      <c r="F201" s="213" t="str">
        <f>IF(OR(posicao_contratual!A199="",NOT(ISNUMBER(posicao_contratual!B199)),NOT(ISNUMBER(posicao_contratual!S199))),"",ROUND(posicao_contratual!B199*posicao_contratual!S199,2))</f>
        <v/>
      </c>
      <c r="G201" s="21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13" t="str">
        <f>IF(posicao_contratual!A200="","",posicao_contratual!B200)</f>
        <v/>
      </c>
      <c r="C202" s="213" t="str">
        <f>IF(OR(posicao_contratual!A200="",NOT(ISNUMBER(posicao_contratual!B200)),NOT(ISNUMBER(posicao_contratual!G200))),"",ROUND(posicao_contratual!B200*posicao_contratual!G200,2))</f>
        <v/>
      </c>
      <c r="D202" s="213" t="str">
        <f>IF(OR(posicao_contratual!A200="",NOT(ISNUMBER(posicao_contratual!B200)),NOT(ISNUMBER(posicao_contratual!K200))),"",ROUND(posicao_contratual!B200*posicao_contratual!K200,2))</f>
        <v/>
      </c>
      <c r="E202" s="213" t="str">
        <f>IF(OR(posicao_contratual!A200="",NOT(ISNUMBER(posicao_contratual!B200)),NOT(ISNUMBER(posicao_contratual!O200))),"",ROUND(posicao_contratual!B200*posicao_contratual!O200,2))</f>
        <v/>
      </c>
      <c r="F202" s="213" t="str">
        <f>IF(OR(posicao_contratual!A200="",NOT(ISNUMBER(posicao_contratual!B200)),NOT(ISNUMBER(posicao_contratual!S200))),"",ROUND(posicao_contratual!B200*posicao_contratual!S200,2))</f>
        <v/>
      </c>
      <c r="G202" s="21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13" t="str">
        <f>IF(posicao_contratual!A201="","",posicao_contratual!B201)</f>
        <v/>
      </c>
      <c r="C203" s="213" t="str">
        <f>IF(OR(posicao_contratual!A201="",NOT(ISNUMBER(posicao_contratual!B201)),NOT(ISNUMBER(posicao_contratual!G201))),"",ROUND(posicao_contratual!B201*posicao_contratual!G201,2))</f>
        <v/>
      </c>
      <c r="D203" s="213" t="str">
        <f>IF(OR(posicao_contratual!A201="",NOT(ISNUMBER(posicao_contratual!B201)),NOT(ISNUMBER(posicao_contratual!K201))),"",ROUND(posicao_contratual!B201*posicao_contratual!K201,2))</f>
        <v/>
      </c>
      <c r="E203" s="213" t="str">
        <f>IF(OR(posicao_contratual!A201="",NOT(ISNUMBER(posicao_contratual!B201)),NOT(ISNUMBER(posicao_contratual!O201))),"",ROUND(posicao_contratual!B201*posicao_contratual!O201,2))</f>
        <v/>
      </c>
      <c r="F203" s="213" t="str">
        <f>IF(OR(posicao_contratual!A201="",NOT(ISNUMBER(posicao_contratual!B201)),NOT(ISNUMBER(posicao_contratual!S201))),"",ROUND(posicao_contratual!B201*posicao_contratual!S201,2))</f>
        <v/>
      </c>
      <c r="G203" s="21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13"/>
      <c r="C204" s="213">
        <f>ROUND(SUM(C4:C203),2)</f>
        <v>0</v>
      </c>
      <c r="D204" s="213">
        <f>ROUND(SUM(D4:D203),2)</f>
        <v>0</v>
      </c>
      <c r="E204" s="213">
        <f>ROUND(SUM(E4:E203),2)</f>
        <v>0</v>
      </c>
      <c r="F204" s="213">
        <f>ROUND(SUM(F4:F203),2)</f>
        <v>0</v>
      </c>
      <c r="G204" s="213">
        <f>ROUND(SUM(G4:G203),2)</f>
        <v>0</v>
      </c>
    </row>
    <row r="206" spans="1:7" x14ac:dyDescent="0.35">
      <c r="A206" t="s">
        <v>332</v>
      </c>
    </row>
    <row r="207" spans="1:7" x14ac:dyDescent="0.35">
      <c r="A207" t="s">
        <v>333</v>
      </c>
      <c r="B207" s="213" t="str">
        <f>MEMORIA_RESULTADOS!$B$26</f>
        <v/>
      </c>
    </row>
    <row r="208" spans="1:7" x14ac:dyDescent="0.35">
      <c r="A208" t="s">
        <v>334</v>
      </c>
      <c r="B208" s="213" t="str">
        <f>IFERROR(ROUND(SUMPRODUCT(posicao_contratual!$B$2:$B$201,posicao_contratual!$C$2:$C$201)*CONTROLE!$B$11,2),"")</f>
        <v/>
      </c>
    </row>
    <row r="210" spans="1:1" x14ac:dyDescent="0.35">
      <c r="A210" t="s">
        <v>335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68" t="s">
        <v>320</v>
      </c>
    </row>
    <row r="2" spans="1:7" x14ac:dyDescent="0.35">
      <c r="A2" s="1" t="s">
        <v>38</v>
      </c>
      <c r="B2" s="167"/>
    </row>
    <row r="3" spans="1:7" x14ac:dyDescent="0.35">
      <c r="A3" s="1" t="s">
        <v>39</v>
      </c>
      <c r="B3" s="194"/>
      <c r="E3" s="211"/>
      <c r="G3" s="211"/>
    </row>
    <row r="4" spans="1:7" hidden="1" x14ac:dyDescent="0.35">
      <c r="A4" s="2" t="s">
        <v>40</v>
      </c>
      <c r="B4" s="2" t="s">
        <v>41</v>
      </c>
      <c r="E4" s="211"/>
      <c r="G4" s="211"/>
    </row>
    <row r="5" spans="1:7" ht="5" customHeight="1" x14ac:dyDescent="0.35">
      <c r="A5" s="3"/>
      <c r="E5" s="211"/>
      <c r="G5" s="211"/>
    </row>
    <row r="6" spans="1:7" ht="22" customHeight="1" x14ac:dyDescent="0.35">
      <c r="A6" s="5" t="s">
        <v>42</v>
      </c>
      <c r="B6" s="5" t="s">
        <v>43</v>
      </c>
      <c r="C6" s="4"/>
      <c r="D6" s="4"/>
      <c r="E6" s="212"/>
      <c r="F6" s="4"/>
      <c r="G6" s="212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344</v>
      </c>
      <c r="B10" s="228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345</v>
      </c>
      <c r="B11" s="229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47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48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49</v>
      </c>
      <c r="B14" s="38">
        <f ca="1">NOW()</f>
        <v>46237.909818865737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68" t="s">
        <v>50</v>
      </c>
      <c r="B1" s="68" t="s">
        <v>11</v>
      </c>
      <c r="C1" s="68" t="s">
        <v>51</v>
      </c>
      <c r="D1" s="68" t="s">
        <v>52</v>
      </c>
      <c r="E1" s="68" t="s">
        <v>53</v>
      </c>
      <c r="F1" s="68" t="s">
        <v>4</v>
      </c>
      <c r="G1" s="68" t="s">
        <v>54</v>
      </c>
      <c r="H1" s="68" t="s">
        <v>221</v>
      </c>
      <c r="J1" s="68" t="s">
        <v>11</v>
      </c>
      <c r="K1" s="68" t="s">
        <v>223</v>
      </c>
      <c r="L1" s="68" t="s">
        <v>224</v>
      </c>
      <c r="M1" s="68" t="s">
        <v>63</v>
      </c>
      <c r="N1" s="68" t="s">
        <v>225</v>
      </c>
      <c r="O1" s="68" t="s">
        <v>226</v>
      </c>
      <c r="P1" s="68" t="s">
        <v>4</v>
      </c>
      <c r="Q1" s="68" t="s">
        <v>227</v>
      </c>
      <c r="R1" s="68" t="s">
        <v>228</v>
      </c>
    </row>
    <row r="2" spans="1:20" x14ac:dyDescent="0.35">
      <c r="A2" s="158"/>
      <c r="B2" s="158" t="s">
        <v>24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291</v>
      </c>
    </row>
    <row r="3" spans="1:20" x14ac:dyDescent="0.35">
      <c r="A3" s="161"/>
      <c r="B3" s="161" t="s">
        <v>32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25</v>
      </c>
    </row>
    <row r="4" spans="1:20" x14ac:dyDescent="0.35">
      <c r="A4" s="161"/>
      <c r="B4" s="161" t="s">
        <v>33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340</v>
      </c>
    </row>
    <row r="5" spans="1:20" x14ac:dyDescent="0.35">
      <c r="A5" s="214"/>
      <c r="B5" s="214" t="s">
        <v>34</v>
      </c>
      <c r="C5" s="215"/>
      <c r="D5" s="215"/>
      <c r="E5" s="216"/>
      <c r="F5" s="217" t="str">
        <f>IF(E5="","",IF(NOT(ISNUMBER(E5)),"",IF(NOT(ISNUMBER(F4)),"",F4*(1+E5))))</f>
        <v/>
      </c>
      <c r="G5" s="214"/>
      <c r="H5" s="185"/>
      <c r="M5" s="186"/>
      <c r="N5" s="187"/>
      <c r="O5" s="188"/>
      <c r="P5" s="188"/>
      <c r="Q5" s="187"/>
    </row>
    <row r="6" spans="1:20" x14ac:dyDescent="0.35">
      <c r="A6" s="214"/>
      <c r="B6" s="214" t="s">
        <v>35</v>
      </c>
      <c r="C6" s="215"/>
      <c r="D6" s="215"/>
      <c r="E6" s="216"/>
      <c r="F6" s="217" t="str">
        <f>IF(E6="","",IF(NOT(ISNUMBER(E6)),"",IF(NOT(ISNUMBER(F5)),"",F5*(1+E6))))</f>
        <v/>
      </c>
      <c r="G6" s="214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85" t="s">
        <v>55</v>
      </c>
      <c r="B9" s="286"/>
      <c r="C9" s="286"/>
      <c r="D9" s="286"/>
      <c r="E9" s="286"/>
      <c r="F9" s="287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11</v>
      </c>
      <c r="B10" s="68" t="s">
        <v>56</v>
      </c>
      <c r="C10" s="70" t="s">
        <v>57</v>
      </c>
      <c r="D10" s="70" t="s">
        <v>58</v>
      </c>
      <c r="E10" s="68" t="s">
        <v>59</v>
      </c>
      <c r="F10" s="68" t="s">
        <v>60</v>
      </c>
      <c r="G10" s="68" t="s">
        <v>229</v>
      </c>
      <c r="M10" s="186"/>
      <c r="N10" s="187"/>
      <c r="O10" s="188"/>
      <c r="P10" s="188"/>
      <c r="Q10" s="187"/>
    </row>
    <row r="11" spans="1:20" x14ac:dyDescent="0.35">
      <c r="A11" s="71" t="s">
        <v>24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61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32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33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34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35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62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35" priority="1">
      <formula>AND($A3="Nao",$C3&lt;&gt;"",$E3="")</formula>
    </cfRule>
  </conditionalFormatting>
  <dataValidations count="3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3:G15" xr:uid="{61C24E53-1F95-4F98-95F8-11646A400B52}">
      <formula1>OPCOES_SIM_NAO</formula1>
    </dataValidation>
    <dataValidation type="list" allowBlank="1" showInputMessage="1" showErrorMessage="1" sqref="G12" xr:uid="{CE09BDC5-F8C0-435F-A7D2-9819BFC91FCB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63</v>
      </c>
      <c r="B1" s="39" t="s">
        <v>11</v>
      </c>
      <c r="C1" s="39" t="s">
        <v>64</v>
      </c>
      <c r="D1" s="39" t="s">
        <v>65</v>
      </c>
      <c r="E1" s="39" t="s">
        <v>5</v>
      </c>
      <c r="F1" s="39" t="s">
        <v>66</v>
      </c>
      <c r="G1" s="39" t="s">
        <v>67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3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3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3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3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3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3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3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3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3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3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3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3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3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3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3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3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3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3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3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3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3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3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3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3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3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3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3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3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3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3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3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3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3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3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3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3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3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3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3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3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3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3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3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3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3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3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3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3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3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3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3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3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3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3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3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3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3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3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3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3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3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3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3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3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3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73" si="4">IF(C66="","",IF(G66="","",IF(G66="Sim",IF(NOT(ISNUMBER(D66)),"",ROUND(C66*D66,2)),C66)))</f>
        <v/>
      </c>
      <c r="F66" s="84" t="str">
        <f t="shared" ref="F66:F73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3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3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3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3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3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3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3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36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34" priority="1" stopIfTrue="1">
      <formula>AND($C2&lt;&gt;"",$G2="")</formula>
    </cfRule>
    <cfRule type="expression" dxfId="33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39" t="s">
        <v>391</v>
      </c>
      <c r="B1" s="39" t="s">
        <v>392</v>
      </c>
      <c r="C1" s="39" t="s">
        <v>69</v>
      </c>
      <c r="D1" s="39" t="s">
        <v>70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71</v>
      </c>
      <c r="V1" s="39" t="s">
        <v>72</v>
      </c>
      <c r="W1" s="42" t="s">
        <v>11</v>
      </c>
      <c r="X1" s="42" t="s">
        <v>50</v>
      </c>
      <c r="Y1" s="42" t="s">
        <v>73</v>
      </c>
      <c r="Z1" s="42" t="s">
        <v>4</v>
      </c>
      <c r="AA1" s="20" t="s">
        <v>74</v>
      </c>
      <c r="AB1" s="21" t="s">
        <v>75</v>
      </c>
      <c r="AC1" s="21" t="s">
        <v>76</v>
      </c>
      <c r="AD1" s="68" t="s">
        <v>77</v>
      </c>
      <c r="AE1" s="68" t="s">
        <v>78</v>
      </c>
      <c r="AF1" s="68" t="s">
        <v>79</v>
      </c>
      <c r="AG1" s="68" t="s">
        <v>80</v>
      </c>
      <c r="AH1" s="68" t="s">
        <v>81</v>
      </c>
      <c r="AI1" s="68" t="s">
        <v>82</v>
      </c>
      <c r="AJ1" s="68" t="s">
        <v>83</v>
      </c>
      <c r="AK1" s="68" t="s">
        <v>84</v>
      </c>
      <c r="AL1" s="68" t="s">
        <v>85</v>
      </c>
      <c r="AM1" s="68" t="s">
        <v>86</v>
      </c>
      <c r="AN1" s="68" t="s">
        <v>87</v>
      </c>
      <c r="AO1" s="42" t="s">
        <v>248</v>
      </c>
      <c r="AP1" s="42" t="s">
        <v>249</v>
      </c>
      <c r="AQ1" s="42" t="s">
        <v>250</v>
      </c>
      <c r="AR1" s="42" t="s">
        <v>251</v>
      </c>
      <c r="AS1" s="42" t="s">
        <v>252</v>
      </c>
      <c r="AT1" s="42" t="s">
        <v>253</v>
      </c>
      <c r="AU1" s="42" t="s">
        <v>254</v>
      </c>
      <c r="AV1" s="42" t="s">
        <v>255</v>
      </c>
      <c r="AW1" s="42" t="s">
        <v>256</v>
      </c>
      <c r="AX1" s="42" t="s">
        <v>257</v>
      </c>
      <c r="AY1" s="42" t="s">
        <v>258</v>
      </c>
      <c r="AZ1" s="42" t="s">
        <v>259</v>
      </c>
      <c r="BA1" s="42" t="s">
        <v>260</v>
      </c>
      <c r="BB1" s="42" t="s">
        <v>261</v>
      </c>
      <c r="BC1" s="42" t="s">
        <v>262</v>
      </c>
      <c r="BD1" s="42" t="s">
        <v>263</v>
      </c>
      <c r="BE1" s="42" t="s">
        <v>264</v>
      </c>
      <c r="BF1" s="42" t="s">
        <v>265</v>
      </c>
      <c r="BG1" s="42" t="s">
        <v>266</v>
      </c>
      <c r="BH1" s="42" t="s">
        <v>267</v>
      </c>
    </row>
    <row r="2" spans="1:60" x14ac:dyDescent="0.35">
      <c r="A2" s="86"/>
      <c r="B2" s="87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IF(FALSE,ROUND(SUMIF($A1:A$2,"&lt;&gt;",$F1:F$2),2),IF(OR(A2="",posicao_contratual!K2="",C2="",NOT(ISNUMBER($Z$3))),"",ROUND(posicao_contratual!K2*C2*$Z$3,2)))</f>
        <v/>
      </c>
      <c r="G2" s="89"/>
      <c r="H2" s="84" t="str">
        <f>IF(FALSE,ROUND(SUMIF($A1:A$2,"&lt;&gt;",$H1:H$2),2),IF(OR(A2="",posicao_contratual!O2="",C2="",NOT(ISNUMBER($Z$4))),"",ROUND(posicao_contratual!O2*C2*$Z$4,2)))</f>
        <v/>
      </c>
      <c r="I2" s="89"/>
      <c r="J2" s="84" t="str">
        <f>IF(FALSE,ROUND(SUMIF($A1:A$2,"&lt;&gt;",$J1:J$2),2),IF(OR(A2="",posicao_contratual!S2="",C2="",NOT(ISNUMBER($Z$5))),"",ROUND(posicao_contratual!S2*C2*$Z$5,2)))</f>
        <v/>
      </c>
      <c r="K2" s="89"/>
      <c r="L2" s="84" t="str">
        <f>IF(FALSE,ROUND(SUMIF($A1:A$2,"&lt;&gt;",$L1:L$2),2),IF(OR(A2="",posicao_contratual!W2="",C2="",NOT(ISNUMBER($Z$6))),"",ROUND(posicao_contratual!W2*C2*$Z$6,2)))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IF(FALSE,ROUND(SUMIF($A1:A$2,"&lt;&gt;",$N1:N$2),2),IF(OR(M2="",C2="",NOT(ISNUMBER($Z$3))),"",ROUND(M2*C2*$Z$3,2)))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IF(FALSE,ROUND(SUMIF($A1:A$2,"&lt;&gt;",$P1:P$2),2),IF(OR(O2="",C2="",NOT(ISNUMBER($Z$4))),"",ROUND(O2*C2*$Z$4,2)))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IF(FALSE,ROUND(SUMIF($A1:A$2,"&lt;&gt;",$R1:R$2),2),IF(OR(Q2="",C2="",NOT(ISNUMBER($Z$5))),"",ROUND(Q2*C2*$Z$5,2)))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24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IF(FALSE,ROUND(SUMIF($A1:A$2,"&lt;&gt;",$AC1:AC$2),2),IF(OR(AB2="",C2="",NOT(ISNUMBER($Z$2))),"",ROUND(AB2*C2*$Z$2,2)))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</row>
    <row r="3" spans="1:60" x14ac:dyDescent="0.35">
      <c r="A3" s="86"/>
      <c r="B3" s="87" t="str">
        <f t="shared" si="0"/>
        <v/>
      </c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89"/>
      <c r="H3" s="8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89"/>
      <c r="J3" s="8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89"/>
      <c r="L3" s="8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IF(AND(A3="",A2&lt;&gt;"",COUNTIF(A4:$A$200,"&lt;&gt;")=0),ROUND(SUMIF($A$2:A2,"&lt;&gt;",$N$2:N2),2),IF(OR(M3="",C3="",NOT(ISNUMBER($Z$3))),"",ROUND(M3*C3*$Z$3,2)))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IF(AND(A3="",A2&lt;&gt;"",COUNTIF(A4:$A$200,"&lt;&gt;")=0),ROUND(SUMIF($A$2:A2,"&lt;&gt;",$P$2:P2),2),IF(OR(O3="",C3="",NOT(ISNUMBER($Z$4))),"",ROUND(O3*C3*$Z$4,2)))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IF(AND(A3="",A2&lt;&gt;"",COUNTIF(A4:$A$200,"&lt;&gt;")=0),ROUND(SUMIF($A$2:A2,"&lt;&gt;",$R$2:R2),2),IF(OR(Q3="",C3="",NOT(ISNUMBER($Z$5))),"",ROUND(Q3*C3*$Z$5,2)))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32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IF(AND(A3="",A2&lt;&gt;"",COUNTIF(A4:$A$200,"&lt;&gt;")=0),ROUND(SUMIF($A$2:A2,"&lt;&gt;",$AC$2:AC2),2),IF(OR(AB3="",C3="",NOT(ISNUMBER($Z$2))),"",ROUND(AB3*C3*$Z$2,2)))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</row>
    <row r="4" spans="1:60" x14ac:dyDescent="0.35">
      <c r="A4" s="86"/>
      <c r="B4" s="87" t="str">
        <f t="shared" si="0"/>
        <v/>
      </c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89"/>
      <c r="H4" s="8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89"/>
      <c r="J4" s="8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89"/>
      <c r="L4" s="8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IF(AND(A4="",A3&lt;&gt;"",COUNTIF(A5:$A$200,"&lt;&gt;")=0),ROUND(SUMIF($A$2:A3,"&lt;&gt;",$N$2:N3),2),IF(OR(M4="",C4="",NOT(ISNUMBER($Z$3))),"",ROUND(M4*C4*$Z$3,2)))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IF(AND(A4="",A3&lt;&gt;"",COUNTIF(A5:$A$200,"&lt;&gt;")=0),ROUND(SUMIF($A$2:A3,"&lt;&gt;",$P$2:P3),2),IF(OR(O4="",C4="",NOT(ISNUMBER($Z$4))),"",ROUND(O4*C4*$Z$4,2)))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IF(AND(A4="",A3&lt;&gt;"",COUNTIF(A5:$A$200,"&lt;&gt;")=0),ROUND(SUMIF($A$2:A3,"&lt;&gt;",$R$2:R3),2),IF(OR(Q4="",C4="",NOT(ISNUMBER($Z$5))),"",ROUND(Q4*C4*$Z$5,2)))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33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IF(AND(A4="",A3&lt;&gt;"",COUNTIF(A5:$A$200,"&lt;&gt;")=0),ROUND(SUMIF($A$2:A3,"&lt;&gt;",$AC$2:AC3),2),IF(OR(AB4="",C4="",NOT(ISNUMBER($Z$2))),"",ROUND(AB4*C4*$Z$2,2)))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</row>
    <row r="5" spans="1:60" x14ac:dyDescent="0.35">
      <c r="A5" s="86"/>
      <c r="B5" s="87" t="str">
        <f t="shared" si="0"/>
        <v/>
      </c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89"/>
      <c r="H5" s="8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89"/>
      <c r="J5" s="8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89"/>
      <c r="L5" s="8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IF(AND(A5="",A4&lt;&gt;"",COUNTIF(A6:$A$200,"&lt;&gt;")=0),ROUND(SUMIF($A$2:A4,"&lt;&gt;",$N$2:N4),2),IF(OR(M5="",C5="",NOT(ISNUMBER($Z$3))),"",ROUND(M5*C5*$Z$3,2)))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IF(AND(A5="",A4&lt;&gt;"",COUNTIF(A6:$A$200,"&lt;&gt;")=0),ROUND(SUMIF($A$2:A4,"&lt;&gt;",$P$2:P4),2),IF(OR(O5="",C5="",NOT(ISNUMBER($Z$4))),"",ROUND(O5*C5*$Z$4,2)))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IF(AND(A5="",A4&lt;&gt;"",COUNTIF(A6:$A$200,"&lt;&gt;")=0),ROUND(SUMIF($A$2:A4,"&lt;&gt;",$R$2:R4),2),IF(OR(Q5="",C5="",NOT(ISNUMBER($Z$5))),"",ROUND(Q5*C5*$Z$5,2)))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34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IF(AND(A5="",A4&lt;&gt;"",COUNTIF(A6:$A$200,"&lt;&gt;")=0),ROUND(SUMIF($A$2:A4,"&lt;&gt;",$AC$2:AC4),2),IF(OR(AB5="",C5="",NOT(ISNUMBER($Z$2))),"",ROUND(AB5*C5*$Z$2,2)))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</row>
    <row r="6" spans="1:60" x14ac:dyDescent="0.35">
      <c r="A6" s="86"/>
      <c r="B6" s="87" t="str">
        <f t="shared" si="0"/>
        <v/>
      </c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89"/>
      <c r="H6" s="8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89"/>
      <c r="J6" s="8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89"/>
      <c r="L6" s="8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IF(AND(A6="",A5&lt;&gt;"",COUNTIF(A7:$A$200,"&lt;&gt;")=0),ROUND(SUMIF($A$2:A5,"&lt;&gt;",$N$2:N5),2),IF(OR(M6="",C6="",NOT(ISNUMBER($Z$3))),"",ROUND(M6*C6*$Z$3,2)))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IF(AND(A6="",A5&lt;&gt;"",COUNTIF(A7:$A$200,"&lt;&gt;")=0),ROUND(SUMIF($A$2:A5,"&lt;&gt;",$P$2:P5),2),IF(OR(O6="",C6="",NOT(ISNUMBER($Z$4))),"",ROUND(O6*C6*$Z$4,2)))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IF(AND(A6="",A5&lt;&gt;"",COUNTIF(A7:$A$200,"&lt;&gt;")=0),ROUND(SUMIF($A$2:A5,"&lt;&gt;",$R$2:R5),2),IF(OR(Q6="",C6="",NOT(ISNUMBER($Z$5))),"",ROUND(Q6*C6*$Z$5,2)))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35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IF(AND(A6="",A5&lt;&gt;"",COUNTIF(A7:$A$200,"&lt;&gt;")=0),ROUND(SUMIF($A$2:A5,"&lt;&gt;",$AC$2:AC5),2),IF(OR(AB6="",C6="",NOT(ISNUMBER($Z$2))),"",ROUND(AB6*C6*$Z$2,2)))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</row>
    <row r="7" spans="1:60" x14ac:dyDescent="0.35">
      <c r="A7" s="86"/>
      <c r="B7" s="87" t="str">
        <f t="shared" si="0"/>
        <v/>
      </c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89"/>
      <c r="H7" s="8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89"/>
      <c r="J7" s="8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89"/>
      <c r="L7" s="8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IF(AND(A7="",A6&lt;&gt;"",COUNTIF(A8:$A$200,"&lt;&gt;")=0),ROUND(SUMIF($A$2:A6,"&lt;&gt;",$N$2:N6),2),IF(OR(M7="",C7="",NOT(ISNUMBER($Z$3))),"",ROUND(M7*C7*$Z$3,2)))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IF(AND(A7="",A6&lt;&gt;"",COUNTIF(A8:$A$200,"&lt;&gt;")=0),ROUND(SUMIF($A$2:A6,"&lt;&gt;",$P$2:P6),2),IF(OR(O7="",C7="",NOT(ISNUMBER($Z$4))),"",ROUND(O7*C7*$Z$4,2)))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IF(AND(A7="",A6&lt;&gt;"",COUNTIF(A8:$A$200,"&lt;&gt;")=0),ROUND(SUMIF($A$2:A6,"&lt;&gt;",$R$2:R6),2),IF(OR(Q7="",C7="",NOT(ISNUMBER($Z$5))),"",ROUND(Q7*C7*$Z$5,2)))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IF(AND(A7="",A6&lt;&gt;"",COUNTIF(A8:$A$200,"&lt;&gt;")=0),ROUND(SUMIF($A$2:A6,"&lt;&gt;",$AC$2:AC6),2),IF(OR(AB7="",C7="",NOT(ISNUMBER($Z$2))),"",ROUND(AB7*C7*$Z$2,2)))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</row>
    <row r="8" spans="1:60" x14ac:dyDescent="0.35">
      <c r="A8" s="86"/>
      <c r="B8" s="87" t="str">
        <f t="shared" si="0"/>
        <v/>
      </c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89"/>
      <c r="H8" s="8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89"/>
      <c r="J8" s="8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89"/>
      <c r="L8" s="8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IF(AND(A8="",A7&lt;&gt;"",COUNTIF(A9:$A$200,"&lt;&gt;")=0),ROUND(SUMIF($A$2:A7,"&lt;&gt;",$N$2:N7),2),IF(OR(M8="",C8="",NOT(ISNUMBER($Z$3))),"",ROUND(M8*C8*$Z$3,2)))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IF(AND(A8="",A7&lt;&gt;"",COUNTIF(A9:$A$200,"&lt;&gt;")=0),ROUND(SUMIF($A$2:A7,"&lt;&gt;",$P$2:P7),2),IF(OR(O8="",C8="",NOT(ISNUMBER($Z$4))),"",ROUND(O8*C8*$Z$4,2)))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IF(AND(A8="",A7&lt;&gt;"",COUNTIF(A9:$A$200,"&lt;&gt;")=0),ROUND(SUMIF($A$2:A7,"&lt;&gt;",$R$2:R7),2),IF(OR(Q8="",C8="",NOT(ISNUMBER($Z$5))),"",ROUND(Q8*C8*$Z$5,2)))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IF(AND(A8="",A7&lt;&gt;"",COUNTIF(A9:$A$200,"&lt;&gt;")=0),ROUND(SUMIF($A$2:A7,"&lt;&gt;",$AC$2:AC7),2),IF(OR(AB8="",C8="",NOT(ISNUMBER($Z$2))),"",ROUND(AB8*C8*$Z$2,2)))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</row>
    <row r="9" spans="1:60" x14ac:dyDescent="0.35">
      <c r="A9" s="86"/>
      <c r="B9" s="87" t="str">
        <f t="shared" si="0"/>
        <v/>
      </c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89"/>
      <c r="H9" s="8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89"/>
      <c r="J9" s="8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89"/>
      <c r="L9" s="8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IF(AND(A9="",A8&lt;&gt;"",COUNTIF(A10:$A$200,"&lt;&gt;")=0),ROUND(SUMIF($A$2:A8,"&lt;&gt;",$N$2:N8),2),IF(OR(M9="",C9="",NOT(ISNUMBER($Z$3))),"",ROUND(M9*C9*$Z$3,2)))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IF(AND(A9="",A8&lt;&gt;"",COUNTIF(A10:$A$200,"&lt;&gt;")=0),ROUND(SUMIF($A$2:A8,"&lt;&gt;",$P$2:P8),2),IF(OR(O9="",C9="",NOT(ISNUMBER($Z$4))),"",ROUND(O9*C9*$Z$4,2)))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IF(AND(A9="",A8&lt;&gt;"",COUNTIF(A10:$A$200,"&lt;&gt;")=0),ROUND(SUMIF($A$2:A8,"&lt;&gt;",$R$2:R8),2),IF(OR(Q9="",C9="",NOT(ISNUMBER($Z$5))),"",ROUND(Q9*C9*$Z$5,2)))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IF(AND(A9="",A8&lt;&gt;"",COUNTIF(A10:$A$200,"&lt;&gt;")=0),ROUND(SUMIF($A$2:A8,"&lt;&gt;",$AC$2:AC8),2),IF(OR(AB9="",C9="",NOT(ISNUMBER($Z$2))),"",ROUND(AB9*C9*$Z$2,2)))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</row>
    <row r="10" spans="1:60" x14ac:dyDescent="0.35">
      <c r="A10" s="86"/>
      <c r="B10" s="87" t="str">
        <f t="shared" si="0"/>
        <v/>
      </c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89"/>
      <c r="H10" s="8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89"/>
      <c r="J10" s="8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89"/>
      <c r="L10" s="8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IF(AND(A10="",A9&lt;&gt;"",COUNTIF(A11:$A$200,"&lt;&gt;")=0),ROUND(SUMIF($A$2:A9,"&lt;&gt;",$N$2:N9),2),IF(OR(M10="",C10="",NOT(ISNUMBER($Z$3))),"",ROUND(M10*C10*$Z$3,2)))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IF(AND(A10="",A9&lt;&gt;"",COUNTIF(A11:$A$200,"&lt;&gt;")=0),ROUND(SUMIF($A$2:A9,"&lt;&gt;",$P$2:P9),2),IF(OR(O10="",C10="",NOT(ISNUMBER($Z$4))),"",ROUND(O10*C10*$Z$4,2)))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IF(AND(A10="",A9&lt;&gt;"",COUNTIF(A11:$A$200,"&lt;&gt;")=0),ROUND(SUMIF($A$2:A9,"&lt;&gt;",$R$2:R9),2),IF(OR(Q10="",C10="",NOT(ISNUMBER($Z$5))),"",ROUND(Q10*C10*$Z$5,2)))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IF(AND(A10="",A9&lt;&gt;"",COUNTIF(A11:$A$200,"&lt;&gt;")=0),ROUND(SUMIF($A$2:A9,"&lt;&gt;",$AC$2:AC9),2),IF(OR(AB10="",C10="",NOT(ISNUMBER($Z$2))),"",ROUND(AB10*C10*$Z$2,2)))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</row>
    <row r="11" spans="1:60" x14ac:dyDescent="0.35">
      <c r="A11" s="86"/>
      <c r="B11" s="87" t="str">
        <f t="shared" si="0"/>
        <v/>
      </c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89"/>
      <c r="H11" s="8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89"/>
      <c r="J11" s="8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89"/>
      <c r="L11" s="8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IF(AND(A11="",A10&lt;&gt;"",COUNTIF(A12:$A$200,"&lt;&gt;")=0),ROUND(SUMIF($A$2:A10,"&lt;&gt;",$N$2:N10),2),IF(OR(M11="",C11="",NOT(ISNUMBER($Z$3))),"",ROUND(M11*C11*$Z$3,2)))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IF(AND(A11="",A10&lt;&gt;"",COUNTIF(A12:$A$200,"&lt;&gt;")=0),ROUND(SUMIF($A$2:A10,"&lt;&gt;",$P$2:P10),2),IF(OR(O11="",C11="",NOT(ISNUMBER($Z$4))),"",ROUND(O11*C11*$Z$4,2)))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IF(AND(A11="",A10&lt;&gt;"",COUNTIF(A12:$A$200,"&lt;&gt;")=0),ROUND(SUMIF($A$2:A10,"&lt;&gt;",$R$2:R10),2),IF(OR(Q11="",C11="",NOT(ISNUMBER($Z$5))),"",ROUND(Q11*C11*$Z$5,2)))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IF(AND(A11="",A10&lt;&gt;"",COUNTIF(A12:$A$200,"&lt;&gt;")=0),ROUND(SUMIF($A$2:A10,"&lt;&gt;",$AC$2:AC10),2),IF(OR(AB11="",C11="",NOT(ISNUMBER($Z$2))),"",ROUND(AB11*C11*$Z$2,2)))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</row>
    <row r="12" spans="1:60" x14ac:dyDescent="0.35">
      <c r="A12" s="86"/>
      <c r="B12" s="87" t="str">
        <f t="shared" si="0"/>
        <v/>
      </c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89"/>
      <c r="H12" s="8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89"/>
      <c r="J12" s="8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89"/>
      <c r="L12" s="8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IF(AND(A12="",A11&lt;&gt;"",COUNTIF(A13:$A$200,"&lt;&gt;")=0),ROUND(SUMIF($A$2:A11,"&lt;&gt;",$N$2:N11),2),IF(OR(M12="",C12="",NOT(ISNUMBER($Z$3))),"",ROUND(M12*C12*$Z$3,2)))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IF(AND(A12="",A11&lt;&gt;"",COUNTIF(A13:$A$200,"&lt;&gt;")=0),ROUND(SUMIF($A$2:A11,"&lt;&gt;",$P$2:P11),2),IF(OR(O12="",C12="",NOT(ISNUMBER($Z$4))),"",ROUND(O12*C12*$Z$4,2)))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IF(AND(A12="",A11&lt;&gt;"",COUNTIF(A13:$A$200,"&lt;&gt;")=0),ROUND(SUMIF($A$2:A11,"&lt;&gt;",$R$2:R11),2),IF(OR(Q12="",C12="",NOT(ISNUMBER($Z$5))),"",ROUND(Q12*C12*$Z$5,2)))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IF(AND(A12="",A11&lt;&gt;"",COUNTIF(A13:$A$200,"&lt;&gt;")=0),ROUND(SUMIF($A$2:A11,"&lt;&gt;",$AC$2:AC11),2),IF(OR(AB12="",C12="",NOT(ISNUMBER($Z$2))),"",ROUND(AB12*C12*$Z$2,2)))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</row>
    <row r="13" spans="1:60" x14ac:dyDescent="0.35">
      <c r="A13" s="86"/>
      <c r="B13" s="87" t="str">
        <f t="shared" si="0"/>
        <v/>
      </c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89"/>
      <c r="H13" s="8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89"/>
      <c r="J13" s="8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89"/>
      <c r="L13" s="8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IF(AND(A13="",A12&lt;&gt;"",COUNTIF(A14:$A$200,"&lt;&gt;")=0),ROUND(SUMIF($A$2:A12,"&lt;&gt;",$N$2:N12),2),IF(OR(M13="",C13="",NOT(ISNUMBER($Z$3))),"",ROUND(M13*C13*$Z$3,2)))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IF(AND(A13="",A12&lt;&gt;"",COUNTIF(A14:$A$200,"&lt;&gt;")=0),ROUND(SUMIF($A$2:A12,"&lt;&gt;",$P$2:P12),2),IF(OR(O13="",C13="",NOT(ISNUMBER($Z$4))),"",ROUND(O13*C13*$Z$4,2)))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IF(AND(A13="",A12&lt;&gt;"",COUNTIF(A14:$A$200,"&lt;&gt;")=0),ROUND(SUMIF($A$2:A12,"&lt;&gt;",$R$2:R12),2),IF(OR(Q13="",C13="",NOT(ISNUMBER($Z$5))),"",ROUND(Q13*C13*$Z$5,2)))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IF(AND(A13="",A12&lt;&gt;"",COUNTIF(A14:$A$200,"&lt;&gt;")=0),ROUND(SUMIF($A$2:A12,"&lt;&gt;",$AC$2:AC12),2),IF(OR(AB13="",C13="",NOT(ISNUMBER($Z$2))),"",ROUND(AB13*C13*$Z$2,2)))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</row>
    <row r="14" spans="1:60" x14ac:dyDescent="0.35">
      <c r="A14" s="86"/>
      <c r="B14" s="87" t="str">
        <f t="shared" si="0"/>
        <v/>
      </c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89"/>
      <c r="H14" s="8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89"/>
      <c r="J14" s="8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89"/>
      <c r="L14" s="8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IF(AND(A14="",A13&lt;&gt;"",COUNTIF(A15:$A$200,"&lt;&gt;")=0),ROUND(SUMIF($A$2:A13,"&lt;&gt;",$N$2:N13),2),IF(OR(M14="",C14="",NOT(ISNUMBER($Z$3))),"",ROUND(M14*C14*$Z$3,2)))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IF(AND(A14="",A13&lt;&gt;"",COUNTIF(A15:$A$200,"&lt;&gt;")=0),ROUND(SUMIF($A$2:A13,"&lt;&gt;",$P$2:P13),2),IF(OR(O14="",C14="",NOT(ISNUMBER($Z$4))),"",ROUND(O14*C14*$Z$4,2)))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IF(AND(A14="",A13&lt;&gt;"",COUNTIF(A15:$A$200,"&lt;&gt;")=0),ROUND(SUMIF($A$2:A13,"&lt;&gt;",$R$2:R13),2),IF(OR(Q14="",C14="",NOT(ISNUMBER($Z$5))),"",ROUND(Q14*C14*$Z$5,2)))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IF(AND(A14="",A13&lt;&gt;"",COUNTIF(A15:$A$200,"&lt;&gt;")=0),ROUND(SUMIF($A$2:A13,"&lt;&gt;",$AC$2:AC13),2),IF(OR(AB14="",C14="",NOT(ISNUMBER($Z$2))),"",ROUND(AB14*C14*$Z$2,2)))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</row>
    <row r="15" spans="1:60" x14ac:dyDescent="0.35">
      <c r="A15" s="86"/>
      <c r="B15" s="87" t="str">
        <f t="shared" si="0"/>
        <v/>
      </c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89"/>
      <c r="H15" s="8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89"/>
      <c r="J15" s="8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89"/>
      <c r="L15" s="8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IF(AND(A15="",A14&lt;&gt;"",COUNTIF(A16:$A$200,"&lt;&gt;")=0),ROUND(SUMIF($A$2:A14,"&lt;&gt;",$N$2:N14),2),IF(OR(M15="",C15="",NOT(ISNUMBER($Z$3))),"",ROUND(M15*C15*$Z$3,2)))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IF(AND(A15="",A14&lt;&gt;"",COUNTIF(A16:$A$200,"&lt;&gt;")=0),ROUND(SUMIF($A$2:A14,"&lt;&gt;",$P$2:P14),2),IF(OR(O15="",C15="",NOT(ISNUMBER($Z$4))),"",ROUND(O15*C15*$Z$4,2)))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IF(AND(A15="",A14&lt;&gt;"",COUNTIF(A16:$A$200,"&lt;&gt;")=0),ROUND(SUMIF($A$2:A14,"&lt;&gt;",$R$2:R14),2),IF(OR(Q15="",C15="",NOT(ISNUMBER($Z$5))),"",ROUND(Q15*C15*$Z$5,2)))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IF(AND(A15="",A14&lt;&gt;"",COUNTIF(A16:$A$200,"&lt;&gt;")=0),ROUND(SUMIF($A$2:A14,"&lt;&gt;",$AC$2:AC14),2),IF(OR(AB15="",C15="",NOT(ISNUMBER($Z$2))),"",ROUND(AB15*C15*$Z$2,2)))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</row>
    <row r="16" spans="1:60" x14ac:dyDescent="0.35">
      <c r="A16" s="86"/>
      <c r="B16" s="87" t="str">
        <f t="shared" si="0"/>
        <v/>
      </c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89"/>
      <c r="H16" s="8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89"/>
      <c r="J16" s="8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89"/>
      <c r="L16" s="8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IF(AND(A16="",A15&lt;&gt;"",COUNTIF(A17:$A$200,"&lt;&gt;")=0),ROUND(SUMIF($A$2:A15,"&lt;&gt;",$N$2:N15),2),IF(OR(M16="",C16="",NOT(ISNUMBER($Z$3))),"",ROUND(M16*C16*$Z$3,2)))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IF(AND(A16="",A15&lt;&gt;"",COUNTIF(A17:$A$200,"&lt;&gt;")=0),ROUND(SUMIF($A$2:A15,"&lt;&gt;",$P$2:P15),2),IF(OR(O16="",C16="",NOT(ISNUMBER($Z$4))),"",ROUND(O16*C16*$Z$4,2)))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IF(AND(A16="",A15&lt;&gt;"",COUNTIF(A17:$A$200,"&lt;&gt;")=0),ROUND(SUMIF($A$2:A15,"&lt;&gt;",$R$2:R15),2),IF(OR(Q16="",C16="",NOT(ISNUMBER($Z$5))),"",ROUND(Q16*C16*$Z$5,2)))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IF(AND(A16="",A15&lt;&gt;"",COUNTIF(A17:$A$200,"&lt;&gt;")=0),ROUND(SUMIF($A$2:A15,"&lt;&gt;",$AC$2:AC15),2),IF(OR(AB16="",C16="",NOT(ISNUMBER($Z$2))),"",ROUND(AB16*C16*$Z$2,2)))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</row>
    <row r="17" spans="1:60" x14ac:dyDescent="0.35">
      <c r="A17" s="86"/>
      <c r="B17" s="87" t="str">
        <f t="shared" si="0"/>
        <v/>
      </c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89"/>
      <c r="H17" s="8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89"/>
      <c r="J17" s="8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89"/>
      <c r="L17" s="8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IF(AND(A17="",A16&lt;&gt;"",COUNTIF(A18:$A$200,"&lt;&gt;")=0),ROUND(SUMIF($A$2:A16,"&lt;&gt;",$N$2:N16),2),IF(OR(M17="",C17="",NOT(ISNUMBER($Z$3))),"",ROUND(M17*C17*$Z$3,2)))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IF(AND(A17="",A16&lt;&gt;"",COUNTIF(A18:$A$200,"&lt;&gt;")=0),ROUND(SUMIF($A$2:A16,"&lt;&gt;",$P$2:P16),2),IF(OR(O17="",C17="",NOT(ISNUMBER($Z$4))),"",ROUND(O17*C17*$Z$4,2)))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IF(AND(A17="",A16&lt;&gt;"",COUNTIF(A18:$A$200,"&lt;&gt;")=0),ROUND(SUMIF($A$2:A16,"&lt;&gt;",$R$2:R16),2),IF(OR(Q17="",C17="",NOT(ISNUMBER($Z$5))),"",ROUND(Q17*C17*$Z$5,2)))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IF(AND(A17="",A16&lt;&gt;"",COUNTIF(A18:$A$200,"&lt;&gt;")=0),ROUND(SUMIF($A$2:A16,"&lt;&gt;",$AC$2:AC16),2),IF(OR(AB17="",C17="",NOT(ISNUMBER($Z$2))),"",ROUND(AB17*C17*$Z$2,2)))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</row>
    <row r="18" spans="1:60" x14ac:dyDescent="0.35">
      <c r="A18" s="86"/>
      <c r="B18" s="87" t="str">
        <f t="shared" si="0"/>
        <v/>
      </c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89"/>
      <c r="H18" s="8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89"/>
      <c r="J18" s="8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89"/>
      <c r="L18" s="8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IF(AND(A18="",A17&lt;&gt;"",COUNTIF(A19:$A$200,"&lt;&gt;")=0),ROUND(SUMIF($A$2:A17,"&lt;&gt;",$N$2:N17),2),IF(OR(M18="",C18="",NOT(ISNUMBER($Z$3))),"",ROUND(M18*C18*$Z$3,2)))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IF(AND(A18="",A17&lt;&gt;"",COUNTIF(A19:$A$200,"&lt;&gt;")=0),ROUND(SUMIF($A$2:A17,"&lt;&gt;",$P$2:P17),2),IF(OR(O18="",C18="",NOT(ISNUMBER($Z$4))),"",ROUND(O18*C18*$Z$4,2)))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IF(AND(A18="",A17&lt;&gt;"",COUNTIF(A19:$A$200,"&lt;&gt;")=0),ROUND(SUMIF($A$2:A17,"&lt;&gt;",$R$2:R17),2),IF(OR(Q18="",C18="",NOT(ISNUMBER($Z$5))),"",ROUND(Q18*C18*$Z$5,2)))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IF(AND(A18="",A17&lt;&gt;"",COUNTIF(A19:$A$200,"&lt;&gt;")=0),ROUND(SUMIF($A$2:A17,"&lt;&gt;",$AC$2:AC17),2),IF(OR(AB18="",C18="",NOT(ISNUMBER($Z$2))),"",ROUND(AB18*C18*$Z$2,2)))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</row>
    <row r="19" spans="1:60" x14ac:dyDescent="0.35">
      <c r="A19" s="86"/>
      <c r="B19" s="87" t="str">
        <f t="shared" si="0"/>
        <v/>
      </c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89"/>
      <c r="H19" s="8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89"/>
      <c r="J19" s="8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89"/>
      <c r="L19" s="8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IF(AND(A19="",A18&lt;&gt;"",COUNTIF(A20:$A$200,"&lt;&gt;")=0),ROUND(SUMIF($A$2:A18,"&lt;&gt;",$N$2:N18),2),IF(OR(M19="",C19="",NOT(ISNUMBER($Z$3))),"",ROUND(M19*C19*$Z$3,2)))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IF(AND(A19="",A18&lt;&gt;"",COUNTIF(A20:$A$200,"&lt;&gt;")=0),ROUND(SUMIF($A$2:A18,"&lt;&gt;",$P$2:P18),2),IF(OR(O19="",C19="",NOT(ISNUMBER($Z$4))),"",ROUND(O19*C19*$Z$4,2)))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IF(AND(A19="",A18&lt;&gt;"",COUNTIF(A20:$A$200,"&lt;&gt;")=0),ROUND(SUMIF($A$2:A18,"&lt;&gt;",$R$2:R18),2),IF(OR(Q19="",C19="",NOT(ISNUMBER($Z$5))),"",ROUND(Q19*C19*$Z$5,2)))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IF(AND(A19="",A18&lt;&gt;"",COUNTIF(A20:$A$200,"&lt;&gt;")=0),ROUND(SUMIF($A$2:A18,"&lt;&gt;",$AC$2:AC18),2),IF(OR(AB19="",C19="",NOT(ISNUMBER($Z$2))),"",ROUND(AB19*C19*$Z$2,2)))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</row>
    <row r="20" spans="1:60" x14ac:dyDescent="0.35">
      <c r="A20" s="86"/>
      <c r="B20" s="87" t="str">
        <f t="shared" si="0"/>
        <v/>
      </c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89"/>
      <c r="H20" s="8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89"/>
      <c r="J20" s="8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89"/>
      <c r="L20" s="8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IF(AND(A20="",A19&lt;&gt;"",COUNTIF(A21:$A$200,"&lt;&gt;")=0),ROUND(SUMIF($A$2:A19,"&lt;&gt;",$N$2:N19),2),IF(OR(M20="",C20="",NOT(ISNUMBER($Z$3))),"",ROUND(M20*C20*$Z$3,2)))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IF(AND(A20="",A19&lt;&gt;"",COUNTIF(A21:$A$200,"&lt;&gt;")=0),ROUND(SUMIF($A$2:A19,"&lt;&gt;",$P$2:P19),2),IF(OR(O20="",C20="",NOT(ISNUMBER($Z$4))),"",ROUND(O20*C20*$Z$4,2)))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IF(AND(A20="",A19&lt;&gt;"",COUNTIF(A21:$A$200,"&lt;&gt;")=0),ROUND(SUMIF($A$2:A19,"&lt;&gt;",$R$2:R19),2),IF(OR(Q20="",C20="",NOT(ISNUMBER($Z$5))),"",ROUND(Q20*C20*$Z$5,2)))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IF(AND(A20="",A19&lt;&gt;"",COUNTIF(A21:$A$200,"&lt;&gt;")=0),ROUND(SUMIF($A$2:A19,"&lt;&gt;",$AC$2:AC19),2),IF(OR(AB20="",C20="",NOT(ISNUMBER($Z$2))),"",ROUND(AB20*C20*$Z$2,2)))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</row>
    <row r="21" spans="1:60" x14ac:dyDescent="0.35">
      <c r="A21" s="86"/>
      <c r="B21" s="87" t="str">
        <f t="shared" si="0"/>
        <v/>
      </c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89"/>
      <c r="H21" s="8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89"/>
      <c r="J21" s="8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89"/>
      <c r="L21" s="8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IF(AND(A21="",A20&lt;&gt;"",COUNTIF(A22:$A$200,"&lt;&gt;")=0),ROUND(SUMIF($A$2:A20,"&lt;&gt;",$N$2:N20),2),IF(OR(M21="",C21="",NOT(ISNUMBER($Z$3))),"",ROUND(M21*C21*$Z$3,2)))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IF(AND(A21="",A20&lt;&gt;"",COUNTIF(A22:$A$200,"&lt;&gt;")=0),ROUND(SUMIF($A$2:A20,"&lt;&gt;",$P$2:P20),2),IF(OR(O21="",C21="",NOT(ISNUMBER($Z$4))),"",ROUND(O21*C21*$Z$4,2)))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IF(AND(A21="",A20&lt;&gt;"",COUNTIF(A22:$A$200,"&lt;&gt;")=0),ROUND(SUMIF($A$2:A20,"&lt;&gt;",$R$2:R20),2),IF(OR(Q21="",C21="",NOT(ISNUMBER($Z$5))),"",ROUND(Q21*C21*$Z$5,2)))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IF(AND(A21="",A20&lt;&gt;"",COUNTIF(A22:$A$200,"&lt;&gt;")=0),ROUND(SUMIF($A$2:A20,"&lt;&gt;",$AC$2:AC20),2),IF(OR(AB21="",C21="",NOT(ISNUMBER($Z$2))),"",ROUND(AB21*C21*$Z$2,2)))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</row>
    <row r="22" spans="1:60" x14ac:dyDescent="0.35">
      <c r="A22" s="86"/>
      <c r="B22" s="87" t="str">
        <f t="shared" si="0"/>
        <v/>
      </c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89"/>
      <c r="H22" s="8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89"/>
      <c r="J22" s="8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89"/>
      <c r="L22" s="8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IF(AND(A22="",A21&lt;&gt;"",COUNTIF(A23:$A$200,"&lt;&gt;")=0),ROUND(SUMIF($A$2:A21,"&lt;&gt;",$N$2:N21),2),IF(OR(M22="",C22="",NOT(ISNUMBER($Z$3))),"",ROUND(M22*C22*$Z$3,2)))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IF(AND(A22="",A21&lt;&gt;"",COUNTIF(A23:$A$200,"&lt;&gt;")=0),ROUND(SUMIF($A$2:A21,"&lt;&gt;",$P$2:P21),2),IF(OR(O22="",C22="",NOT(ISNUMBER($Z$4))),"",ROUND(O22*C22*$Z$4,2)))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IF(AND(A22="",A21&lt;&gt;"",COUNTIF(A23:$A$200,"&lt;&gt;")=0),ROUND(SUMIF($A$2:A21,"&lt;&gt;",$R$2:R21),2),IF(OR(Q22="",C22="",NOT(ISNUMBER($Z$5))),"",ROUND(Q22*C22*$Z$5,2)))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IF(AND(A22="",A21&lt;&gt;"",COUNTIF(A23:$A$200,"&lt;&gt;")=0),ROUND(SUMIF($A$2:A21,"&lt;&gt;",$AC$2:AC21),2),IF(OR(AB22="",C22="",NOT(ISNUMBER($Z$2))),"",ROUND(AB22*C22*$Z$2,2)))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</row>
    <row r="23" spans="1:60" x14ac:dyDescent="0.35">
      <c r="A23" s="86"/>
      <c r="B23" s="87" t="str">
        <f t="shared" si="0"/>
        <v/>
      </c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89"/>
      <c r="H23" s="8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89"/>
      <c r="J23" s="8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89"/>
      <c r="L23" s="8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IF(AND(A23="",A22&lt;&gt;"",COUNTIF(A24:$A$200,"&lt;&gt;")=0),ROUND(SUMIF($A$2:A22,"&lt;&gt;",$N$2:N22),2),IF(OR(M23="",C23="",NOT(ISNUMBER($Z$3))),"",ROUND(M23*C23*$Z$3,2)))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IF(AND(A23="",A22&lt;&gt;"",COUNTIF(A24:$A$200,"&lt;&gt;")=0),ROUND(SUMIF($A$2:A22,"&lt;&gt;",$P$2:P22),2),IF(OR(O23="",C23="",NOT(ISNUMBER($Z$4))),"",ROUND(O23*C23*$Z$4,2)))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IF(AND(A23="",A22&lt;&gt;"",COUNTIF(A24:$A$200,"&lt;&gt;")=0),ROUND(SUMIF($A$2:A22,"&lt;&gt;",$R$2:R22),2),IF(OR(Q23="",C23="",NOT(ISNUMBER($Z$5))),"",ROUND(Q23*C23*$Z$5,2)))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IF(AND(A23="",A22&lt;&gt;"",COUNTIF(A24:$A$200,"&lt;&gt;")=0),ROUND(SUMIF($A$2:A22,"&lt;&gt;",$AC$2:AC22),2),IF(OR(AB23="",C23="",NOT(ISNUMBER($Z$2))),"",ROUND(AB23*C23*$Z$2,2)))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</row>
    <row r="24" spans="1:60" x14ac:dyDescent="0.35">
      <c r="A24" s="86"/>
      <c r="B24" s="87" t="str">
        <f t="shared" si="0"/>
        <v/>
      </c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89"/>
      <c r="H24" s="8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89"/>
      <c r="J24" s="8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89"/>
      <c r="L24" s="8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IF(AND(A24="",A23&lt;&gt;"",COUNTIF(A25:$A$200,"&lt;&gt;")=0),ROUND(SUMIF($A$2:A23,"&lt;&gt;",$N$2:N23),2),IF(OR(M24="",C24="",NOT(ISNUMBER($Z$3))),"",ROUND(M24*C24*$Z$3,2)))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IF(AND(A24="",A23&lt;&gt;"",COUNTIF(A25:$A$200,"&lt;&gt;")=0),ROUND(SUMIF($A$2:A23,"&lt;&gt;",$P$2:P23),2),IF(OR(O24="",C24="",NOT(ISNUMBER($Z$4))),"",ROUND(O24*C24*$Z$4,2)))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IF(AND(A24="",A23&lt;&gt;"",COUNTIF(A25:$A$200,"&lt;&gt;")=0),ROUND(SUMIF($A$2:A23,"&lt;&gt;",$R$2:R23),2),IF(OR(Q24="",C24="",NOT(ISNUMBER($Z$5))),"",ROUND(Q24*C24*$Z$5,2)))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IF(AND(A24="",A23&lt;&gt;"",COUNTIF(A25:$A$200,"&lt;&gt;")=0),ROUND(SUMIF($A$2:A23,"&lt;&gt;",$AC$2:AC23),2),IF(OR(AB24="",C24="",NOT(ISNUMBER($Z$2))),"",ROUND(AB24*C24*$Z$2,2)))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</row>
    <row r="25" spans="1:60" x14ac:dyDescent="0.35">
      <c r="A25" s="86"/>
      <c r="B25" s="87" t="str">
        <f t="shared" si="0"/>
        <v/>
      </c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89"/>
      <c r="H25" s="8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89"/>
      <c r="J25" s="8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89"/>
      <c r="L25" s="8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IF(AND(A25="",A24&lt;&gt;"",COUNTIF(A26:$A$200,"&lt;&gt;")=0),ROUND(SUMIF($A$2:A24,"&lt;&gt;",$N$2:N24),2),IF(OR(M25="",C25="",NOT(ISNUMBER($Z$3))),"",ROUND(M25*C25*$Z$3,2)))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IF(AND(A25="",A24&lt;&gt;"",COUNTIF(A26:$A$200,"&lt;&gt;")=0),ROUND(SUMIF($A$2:A24,"&lt;&gt;",$P$2:P24),2),IF(OR(O25="",C25="",NOT(ISNUMBER($Z$4))),"",ROUND(O25*C25*$Z$4,2)))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IF(AND(A25="",A24&lt;&gt;"",COUNTIF(A26:$A$200,"&lt;&gt;")=0),ROUND(SUMIF($A$2:A24,"&lt;&gt;",$R$2:R24),2),IF(OR(Q25="",C25="",NOT(ISNUMBER($Z$5))),"",ROUND(Q25*C25*$Z$5,2)))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IF(AND(A25="",A24&lt;&gt;"",COUNTIF(A26:$A$200,"&lt;&gt;")=0),ROUND(SUMIF($A$2:A24,"&lt;&gt;",$AC$2:AC24),2),IF(OR(AB25="",C25="",NOT(ISNUMBER($Z$2))),"",ROUND(AB25*C25*$Z$2,2)))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</row>
    <row r="26" spans="1:60" x14ac:dyDescent="0.35">
      <c r="A26" s="86"/>
      <c r="B26" s="87" t="str">
        <f t="shared" si="0"/>
        <v/>
      </c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89"/>
      <c r="H26" s="8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89"/>
      <c r="J26" s="8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89"/>
      <c r="L26" s="8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IF(AND(A26="",A25&lt;&gt;"",COUNTIF(A27:$A$200,"&lt;&gt;")=0),ROUND(SUMIF($A$2:A25,"&lt;&gt;",$N$2:N25),2),IF(OR(M26="",C26="",NOT(ISNUMBER($Z$3))),"",ROUND(M26*C26*$Z$3,2)))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IF(AND(A26="",A25&lt;&gt;"",COUNTIF(A27:$A$200,"&lt;&gt;")=0),ROUND(SUMIF($A$2:A25,"&lt;&gt;",$P$2:P25),2),IF(OR(O26="",C26="",NOT(ISNUMBER($Z$4))),"",ROUND(O26*C26*$Z$4,2)))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IF(AND(A26="",A25&lt;&gt;"",COUNTIF(A27:$A$200,"&lt;&gt;")=0),ROUND(SUMIF($A$2:A25,"&lt;&gt;",$R$2:R25),2),IF(OR(Q26="",C26="",NOT(ISNUMBER($Z$5))),"",ROUND(Q26*C26*$Z$5,2)))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IF(AND(A26="",A25&lt;&gt;"",COUNTIF(A27:$A$200,"&lt;&gt;")=0),ROUND(SUMIF($A$2:A25,"&lt;&gt;",$AC$2:AC25),2),IF(OR(AB26="",C26="",NOT(ISNUMBER($Z$2))),"",ROUND(AB26*C26*$Z$2,2)))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</row>
    <row r="27" spans="1:60" x14ac:dyDescent="0.35">
      <c r="A27" s="86"/>
      <c r="B27" s="87" t="str">
        <f t="shared" si="0"/>
        <v/>
      </c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89"/>
      <c r="H27" s="8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89"/>
      <c r="J27" s="8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89"/>
      <c r="L27" s="8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IF(AND(A27="",A26&lt;&gt;"",COUNTIF(A28:$A$200,"&lt;&gt;")=0),ROUND(SUMIF($A$2:A26,"&lt;&gt;",$N$2:N26),2),IF(OR(M27="",C27="",NOT(ISNUMBER($Z$3))),"",ROUND(M27*C27*$Z$3,2)))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IF(AND(A27="",A26&lt;&gt;"",COUNTIF(A28:$A$200,"&lt;&gt;")=0),ROUND(SUMIF($A$2:A26,"&lt;&gt;",$P$2:P26),2),IF(OR(O27="",C27="",NOT(ISNUMBER($Z$4))),"",ROUND(O27*C27*$Z$4,2)))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IF(AND(A27="",A26&lt;&gt;"",COUNTIF(A28:$A$200,"&lt;&gt;")=0),ROUND(SUMIF($A$2:A26,"&lt;&gt;",$R$2:R26),2),IF(OR(Q27="",C27="",NOT(ISNUMBER($Z$5))),"",ROUND(Q27*C27*$Z$5,2)))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IF(AND(A27="",A26&lt;&gt;"",COUNTIF(A28:$A$200,"&lt;&gt;")=0),ROUND(SUMIF($A$2:A26,"&lt;&gt;",$AC$2:AC26),2),IF(OR(AB27="",C27="",NOT(ISNUMBER($Z$2))),"",ROUND(AB27*C27*$Z$2,2)))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</row>
    <row r="28" spans="1:60" x14ac:dyDescent="0.35">
      <c r="A28" s="86"/>
      <c r="B28" s="87" t="str">
        <f t="shared" si="0"/>
        <v/>
      </c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89"/>
      <c r="H28" s="8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89"/>
      <c r="J28" s="8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89"/>
      <c r="L28" s="8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IF(AND(A28="",A27&lt;&gt;"",COUNTIF(A29:$A$200,"&lt;&gt;")=0),ROUND(SUMIF($A$2:A27,"&lt;&gt;",$N$2:N27),2),IF(OR(M28="",C28="",NOT(ISNUMBER($Z$3))),"",ROUND(M28*C28*$Z$3,2)))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IF(AND(A28="",A27&lt;&gt;"",COUNTIF(A29:$A$200,"&lt;&gt;")=0),ROUND(SUMIF($A$2:A27,"&lt;&gt;",$P$2:P27),2),IF(OR(O28="",C28="",NOT(ISNUMBER($Z$4))),"",ROUND(O28*C28*$Z$4,2)))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IF(AND(A28="",A27&lt;&gt;"",COUNTIF(A29:$A$200,"&lt;&gt;")=0),ROUND(SUMIF($A$2:A27,"&lt;&gt;",$R$2:R27),2),IF(OR(Q28="",C28="",NOT(ISNUMBER($Z$5))),"",ROUND(Q28*C28*$Z$5,2)))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IF(AND(A28="",A27&lt;&gt;"",COUNTIF(A29:$A$200,"&lt;&gt;")=0),ROUND(SUMIF($A$2:A27,"&lt;&gt;",$AC$2:AC27),2),IF(OR(AB28="",C28="",NOT(ISNUMBER($Z$2))),"",ROUND(AB28*C28*$Z$2,2)))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</row>
    <row r="29" spans="1:60" x14ac:dyDescent="0.35">
      <c r="A29" s="86"/>
      <c r="B29" s="87" t="str">
        <f t="shared" si="0"/>
        <v/>
      </c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89"/>
      <c r="H29" s="8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89"/>
      <c r="J29" s="8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89"/>
      <c r="L29" s="8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IF(AND(A29="",A28&lt;&gt;"",COUNTIF(A30:$A$200,"&lt;&gt;")=0),ROUND(SUMIF($A$2:A28,"&lt;&gt;",$N$2:N28),2),IF(OR(M29="",C29="",NOT(ISNUMBER($Z$3))),"",ROUND(M29*C29*$Z$3,2)))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IF(AND(A29="",A28&lt;&gt;"",COUNTIF(A30:$A$200,"&lt;&gt;")=0),ROUND(SUMIF($A$2:A28,"&lt;&gt;",$P$2:P28),2),IF(OR(O29="",C29="",NOT(ISNUMBER($Z$4))),"",ROUND(O29*C29*$Z$4,2)))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IF(AND(A29="",A28&lt;&gt;"",COUNTIF(A30:$A$200,"&lt;&gt;")=0),ROUND(SUMIF($A$2:A28,"&lt;&gt;",$R$2:R28),2),IF(OR(Q29="",C29="",NOT(ISNUMBER($Z$5))),"",ROUND(Q29*C29*$Z$5,2)))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IF(AND(A29="",A28&lt;&gt;"",COUNTIF(A30:$A$200,"&lt;&gt;")=0),ROUND(SUMIF($A$2:A28,"&lt;&gt;",$AC$2:AC28),2),IF(OR(AB29="",C29="",NOT(ISNUMBER($Z$2))),"",ROUND(AB29*C29*$Z$2,2)))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</row>
    <row r="30" spans="1:60" x14ac:dyDescent="0.35">
      <c r="A30" s="86"/>
      <c r="B30" s="87" t="str">
        <f t="shared" si="0"/>
        <v/>
      </c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89"/>
      <c r="H30" s="8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89"/>
      <c r="J30" s="8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89"/>
      <c r="L30" s="8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IF(AND(A30="",A29&lt;&gt;"",COUNTIF(A31:$A$200,"&lt;&gt;")=0),ROUND(SUMIF($A$2:A29,"&lt;&gt;",$N$2:N29),2),IF(OR(M30="",C30="",NOT(ISNUMBER($Z$3))),"",ROUND(M30*C30*$Z$3,2)))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IF(AND(A30="",A29&lt;&gt;"",COUNTIF(A31:$A$200,"&lt;&gt;")=0),ROUND(SUMIF($A$2:A29,"&lt;&gt;",$P$2:P29),2),IF(OR(O30="",C30="",NOT(ISNUMBER($Z$4))),"",ROUND(O30*C30*$Z$4,2)))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IF(AND(A30="",A29&lt;&gt;"",COUNTIF(A31:$A$200,"&lt;&gt;")=0),ROUND(SUMIF($A$2:A29,"&lt;&gt;",$R$2:R29),2),IF(OR(Q30="",C30="",NOT(ISNUMBER($Z$5))),"",ROUND(Q30*C30*$Z$5,2)))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IF(AND(A30="",A29&lt;&gt;"",COUNTIF(A31:$A$200,"&lt;&gt;")=0),ROUND(SUMIF($A$2:A29,"&lt;&gt;",$AC$2:AC29),2),IF(OR(AB30="",C30="",NOT(ISNUMBER($Z$2))),"",ROUND(AB30*C30*$Z$2,2)))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</row>
    <row r="31" spans="1:60" x14ac:dyDescent="0.35">
      <c r="A31" s="86"/>
      <c r="B31" s="87" t="str">
        <f t="shared" si="0"/>
        <v/>
      </c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89"/>
      <c r="H31" s="8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89"/>
      <c r="J31" s="8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89"/>
      <c r="L31" s="8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IF(AND(A31="",A30&lt;&gt;"",COUNTIF(A32:$A$200,"&lt;&gt;")=0),ROUND(SUMIF($A$2:A30,"&lt;&gt;",$N$2:N30),2),IF(OR(M31="",C31="",NOT(ISNUMBER($Z$3))),"",ROUND(M31*C31*$Z$3,2)))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IF(AND(A31="",A30&lt;&gt;"",COUNTIF(A32:$A$200,"&lt;&gt;")=0),ROUND(SUMIF($A$2:A30,"&lt;&gt;",$P$2:P30),2),IF(OR(O31="",C31="",NOT(ISNUMBER($Z$4))),"",ROUND(O31*C31*$Z$4,2)))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IF(AND(A31="",A30&lt;&gt;"",COUNTIF(A32:$A$200,"&lt;&gt;")=0),ROUND(SUMIF($A$2:A30,"&lt;&gt;",$R$2:R30),2),IF(OR(Q31="",C31="",NOT(ISNUMBER($Z$5))),"",ROUND(Q31*C31*$Z$5,2)))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IF(AND(A31="",A30&lt;&gt;"",COUNTIF(A32:$A$200,"&lt;&gt;")=0),ROUND(SUMIF($A$2:A30,"&lt;&gt;",$AC$2:AC30),2),IF(OR(AB31="",C31="",NOT(ISNUMBER($Z$2))),"",ROUND(AB31*C31*$Z$2,2)))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</row>
    <row r="32" spans="1:60" x14ac:dyDescent="0.35">
      <c r="A32" s="86"/>
      <c r="B32" s="87" t="str">
        <f t="shared" si="0"/>
        <v/>
      </c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89"/>
      <c r="H32" s="8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89"/>
      <c r="J32" s="8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89"/>
      <c r="L32" s="8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IF(AND(A32="",A31&lt;&gt;"",COUNTIF(A33:$A$200,"&lt;&gt;")=0),ROUND(SUMIF($A$2:A31,"&lt;&gt;",$N$2:N31),2),IF(OR(M32="",C32="",NOT(ISNUMBER($Z$3))),"",ROUND(M32*C32*$Z$3,2)))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IF(AND(A32="",A31&lt;&gt;"",COUNTIF(A33:$A$200,"&lt;&gt;")=0),ROUND(SUMIF($A$2:A31,"&lt;&gt;",$P$2:P31),2),IF(OR(O32="",C32="",NOT(ISNUMBER($Z$4))),"",ROUND(O32*C32*$Z$4,2)))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IF(AND(A32="",A31&lt;&gt;"",COUNTIF(A33:$A$200,"&lt;&gt;")=0),ROUND(SUMIF($A$2:A31,"&lt;&gt;",$R$2:R31),2),IF(OR(Q32="",C32="",NOT(ISNUMBER($Z$5))),"",ROUND(Q32*C32*$Z$5,2)))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IF(AND(A32="",A31&lt;&gt;"",COUNTIF(A33:$A$200,"&lt;&gt;")=0),ROUND(SUMIF($A$2:A31,"&lt;&gt;",$AC$2:AC31),2),IF(OR(AB32="",C32="",NOT(ISNUMBER($Z$2))),"",ROUND(AB32*C32*$Z$2,2)))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</row>
    <row r="33" spans="1:60" x14ac:dyDescent="0.35">
      <c r="A33" s="86"/>
      <c r="B33" s="87" t="str">
        <f t="shared" si="0"/>
        <v/>
      </c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89"/>
      <c r="H33" s="8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89"/>
      <c r="J33" s="8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89"/>
      <c r="L33" s="8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IF(AND(A33="",A32&lt;&gt;"",COUNTIF(A34:$A$200,"&lt;&gt;")=0),ROUND(SUMIF($A$2:A32,"&lt;&gt;",$N$2:N32),2),IF(OR(M33="",C33="",NOT(ISNUMBER($Z$3))),"",ROUND(M33*C33*$Z$3,2)))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IF(AND(A33="",A32&lt;&gt;"",COUNTIF(A34:$A$200,"&lt;&gt;")=0),ROUND(SUMIF($A$2:A32,"&lt;&gt;",$P$2:P32),2),IF(OR(O33="",C33="",NOT(ISNUMBER($Z$4))),"",ROUND(O33*C33*$Z$4,2)))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IF(AND(A33="",A32&lt;&gt;"",COUNTIF(A34:$A$200,"&lt;&gt;")=0),ROUND(SUMIF($A$2:A32,"&lt;&gt;",$R$2:R32),2),IF(OR(Q33="",C33="",NOT(ISNUMBER($Z$5))),"",ROUND(Q33*C33*$Z$5,2)))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IF(AND(A33="",A32&lt;&gt;"",COUNTIF(A34:$A$200,"&lt;&gt;")=0),ROUND(SUMIF($A$2:A32,"&lt;&gt;",$AC$2:AC32),2),IF(OR(AB33="",C33="",NOT(ISNUMBER($Z$2))),"",ROUND(AB33*C33*$Z$2,2)))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</row>
    <row r="34" spans="1:60" x14ac:dyDescent="0.35">
      <c r="A34" s="86"/>
      <c r="B34" s="87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89"/>
      <c r="H34" s="8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89"/>
      <c r="J34" s="8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89"/>
      <c r="L34" s="8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IF(AND(A34="",A33&lt;&gt;"",COUNTIF(A35:$A$200,"&lt;&gt;")=0),ROUND(SUMIF($A$2:A33,"&lt;&gt;",$N$2:N33),2),IF(OR(M34="",C34="",NOT(ISNUMBER($Z$3))),"",ROUND(M34*C34*$Z$3,2)))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IF(AND(A34="",A33&lt;&gt;"",COUNTIF(A35:$A$200,"&lt;&gt;")=0),ROUND(SUMIF($A$2:A33,"&lt;&gt;",$P$2:P33),2),IF(OR(O34="",C34="",NOT(ISNUMBER($Z$4))),"",ROUND(O34*C34*$Z$4,2)))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IF(AND(A34="",A33&lt;&gt;"",COUNTIF(A35:$A$200,"&lt;&gt;")=0),ROUND(SUMIF($A$2:A33,"&lt;&gt;",$R$2:R33),2),IF(OR(Q34="",C34="",NOT(ISNUMBER($Z$5))),"",ROUND(Q34*C34*$Z$5,2)))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IF(AND(A34="",A33&lt;&gt;"",COUNTIF(A35:$A$200,"&lt;&gt;")=0),ROUND(SUMIF($A$2:A33,"&lt;&gt;",$AC$2:AC33),2),IF(OR(AB34="",C34="",NOT(ISNUMBER($Z$2))),"",ROUND(AB34*C34*$Z$2,2)))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</row>
    <row r="35" spans="1:60" x14ac:dyDescent="0.35">
      <c r="A35" s="86"/>
      <c r="B35" s="87" t="str">
        <f t="shared" si="6"/>
        <v/>
      </c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89"/>
      <c r="H35" s="8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89"/>
      <c r="J35" s="8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89"/>
      <c r="L35" s="8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IF(AND(A35="",A34&lt;&gt;"",COUNTIF(A36:$A$200,"&lt;&gt;")=0),ROUND(SUMIF($A$2:A34,"&lt;&gt;",$N$2:N34),2),IF(OR(M35="",C35="",NOT(ISNUMBER($Z$3))),"",ROUND(M35*C35*$Z$3,2)))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IF(AND(A35="",A34&lt;&gt;"",COUNTIF(A36:$A$200,"&lt;&gt;")=0),ROUND(SUMIF($A$2:A34,"&lt;&gt;",$P$2:P34),2),IF(OR(O35="",C35="",NOT(ISNUMBER($Z$4))),"",ROUND(O35*C35*$Z$4,2)))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IF(AND(A35="",A34&lt;&gt;"",COUNTIF(A36:$A$200,"&lt;&gt;")=0),ROUND(SUMIF($A$2:A34,"&lt;&gt;",$R$2:R34),2),IF(OR(Q35="",C35="",NOT(ISNUMBER($Z$5))),"",ROUND(Q35*C35*$Z$5,2)))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IF(AND(A35="",A34&lt;&gt;"",COUNTIF(A36:$A$200,"&lt;&gt;")=0),ROUND(SUMIF($A$2:A34,"&lt;&gt;",$AC$2:AC34),2),IF(OR(AB35="",C35="",NOT(ISNUMBER($Z$2))),"",ROUND(AB35*C35*$Z$2,2)))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</row>
    <row r="36" spans="1:60" x14ac:dyDescent="0.35">
      <c r="A36" s="86"/>
      <c r="B36" s="87" t="str">
        <f t="shared" si="6"/>
        <v/>
      </c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89"/>
      <c r="H36" s="8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89"/>
      <c r="J36" s="8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89"/>
      <c r="L36" s="8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IF(AND(A36="",A35&lt;&gt;"",COUNTIF(A37:$A$200,"&lt;&gt;")=0),ROUND(SUMIF($A$2:A35,"&lt;&gt;",$N$2:N35),2),IF(OR(M36="",C36="",NOT(ISNUMBER($Z$3))),"",ROUND(M36*C36*$Z$3,2)))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IF(AND(A36="",A35&lt;&gt;"",COUNTIF(A37:$A$200,"&lt;&gt;")=0),ROUND(SUMIF($A$2:A35,"&lt;&gt;",$P$2:P35),2),IF(OR(O36="",C36="",NOT(ISNUMBER($Z$4))),"",ROUND(O36*C36*$Z$4,2)))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IF(AND(A36="",A35&lt;&gt;"",COUNTIF(A37:$A$200,"&lt;&gt;")=0),ROUND(SUMIF($A$2:A35,"&lt;&gt;",$R$2:R35),2),IF(OR(Q36="",C36="",NOT(ISNUMBER($Z$5))),"",ROUND(Q36*C36*$Z$5,2)))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IF(AND(A36="",A35&lt;&gt;"",COUNTIF(A37:$A$200,"&lt;&gt;")=0),ROUND(SUMIF($A$2:A35,"&lt;&gt;",$AC$2:AC35),2),IF(OR(AB36="",C36="",NOT(ISNUMBER($Z$2))),"",ROUND(AB36*C36*$Z$2,2)))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</row>
    <row r="37" spans="1:60" x14ac:dyDescent="0.35">
      <c r="A37" s="86"/>
      <c r="B37" s="87" t="str">
        <f t="shared" si="6"/>
        <v/>
      </c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89"/>
      <c r="H37" s="8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89"/>
      <c r="J37" s="8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89"/>
      <c r="L37" s="8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IF(AND(A37="",A36&lt;&gt;"",COUNTIF(A38:$A$200,"&lt;&gt;")=0),ROUND(SUMIF($A$2:A36,"&lt;&gt;",$N$2:N36),2),IF(OR(M37="",C37="",NOT(ISNUMBER($Z$3))),"",ROUND(M37*C37*$Z$3,2)))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IF(AND(A37="",A36&lt;&gt;"",COUNTIF(A38:$A$200,"&lt;&gt;")=0),ROUND(SUMIF($A$2:A36,"&lt;&gt;",$P$2:P36),2),IF(OR(O37="",C37="",NOT(ISNUMBER($Z$4))),"",ROUND(O37*C37*$Z$4,2)))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IF(AND(A37="",A36&lt;&gt;"",COUNTIF(A38:$A$200,"&lt;&gt;")=0),ROUND(SUMIF($A$2:A36,"&lt;&gt;",$R$2:R36),2),IF(OR(Q37="",C37="",NOT(ISNUMBER($Z$5))),"",ROUND(Q37*C37*$Z$5,2)))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IF(AND(A37="",A36&lt;&gt;"",COUNTIF(A38:$A$200,"&lt;&gt;")=0),ROUND(SUMIF($A$2:A36,"&lt;&gt;",$AC$2:AC36),2),IF(OR(AB37="",C37="",NOT(ISNUMBER($Z$2))),"",ROUND(AB37*C37*$Z$2,2)))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</row>
    <row r="38" spans="1:60" x14ac:dyDescent="0.35">
      <c r="A38" s="86"/>
      <c r="B38" s="87" t="str">
        <f t="shared" si="6"/>
        <v/>
      </c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89"/>
      <c r="H38" s="8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89"/>
      <c r="J38" s="8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89"/>
      <c r="L38" s="8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IF(AND(A38="",A37&lt;&gt;"",COUNTIF(A39:$A$200,"&lt;&gt;")=0),ROUND(SUMIF($A$2:A37,"&lt;&gt;",$N$2:N37),2),IF(OR(M38="",C38="",NOT(ISNUMBER($Z$3))),"",ROUND(M38*C38*$Z$3,2)))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IF(AND(A38="",A37&lt;&gt;"",COUNTIF(A39:$A$200,"&lt;&gt;")=0),ROUND(SUMIF($A$2:A37,"&lt;&gt;",$P$2:P37),2),IF(OR(O38="",C38="",NOT(ISNUMBER($Z$4))),"",ROUND(O38*C38*$Z$4,2)))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IF(AND(A38="",A37&lt;&gt;"",COUNTIF(A39:$A$200,"&lt;&gt;")=0),ROUND(SUMIF($A$2:A37,"&lt;&gt;",$R$2:R37),2),IF(OR(Q38="",C38="",NOT(ISNUMBER($Z$5))),"",ROUND(Q38*C38*$Z$5,2)))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IF(AND(A38="",A37&lt;&gt;"",COUNTIF(A39:$A$200,"&lt;&gt;")=0),ROUND(SUMIF($A$2:A37,"&lt;&gt;",$AC$2:AC37),2),IF(OR(AB38="",C38="",NOT(ISNUMBER($Z$2))),"",ROUND(AB38*C38*$Z$2,2)))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</row>
    <row r="39" spans="1:60" x14ac:dyDescent="0.35">
      <c r="A39" s="86"/>
      <c r="B39" s="87" t="str">
        <f t="shared" si="6"/>
        <v/>
      </c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89"/>
      <c r="H39" s="8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89"/>
      <c r="J39" s="8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89"/>
      <c r="L39" s="8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IF(AND(A39="",A38&lt;&gt;"",COUNTIF(A40:$A$200,"&lt;&gt;")=0),ROUND(SUMIF($A$2:A38,"&lt;&gt;",$N$2:N38),2),IF(OR(M39="",C39="",NOT(ISNUMBER($Z$3))),"",ROUND(M39*C39*$Z$3,2)))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IF(AND(A39="",A38&lt;&gt;"",COUNTIF(A40:$A$200,"&lt;&gt;")=0),ROUND(SUMIF($A$2:A38,"&lt;&gt;",$P$2:P38),2),IF(OR(O39="",C39="",NOT(ISNUMBER($Z$4))),"",ROUND(O39*C39*$Z$4,2)))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IF(AND(A39="",A38&lt;&gt;"",COUNTIF(A40:$A$200,"&lt;&gt;")=0),ROUND(SUMIF($A$2:A38,"&lt;&gt;",$R$2:R38),2),IF(OR(Q39="",C39="",NOT(ISNUMBER($Z$5))),"",ROUND(Q39*C39*$Z$5,2)))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IF(AND(A39="",A38&lt;&gt;"",COUNTIF(A40:$A$200,"&lt;&gt;")=0),ROUND(SUMIF($A$2:A38,"&lt;&gt;",$AC$2:AC38),2),IF(OR(AB39="",C39="",NOT(ISNUMBER($Z$2))),"",ROUND(AB39*C39*$Z$2,2)))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</row>
    <row r="40" spans="1:60" x14ac:dyDescent="0.35">
      <c r="A40" s="86"/>
      <c r="B40" s="87" t="str">
        <f t="shared" si="6"/>
        <v/>
      </c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89"/>
      <c r="H40" s="8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89"/>
      <c r="J40" s="8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89"/>
      <c r="L40" s="8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IF(AND(A40="",A39&lt;&gt;"",COUNTIF(A41:$A$200,"&lt;&gt;")=0),ROUND(SUMIF($A$2:A39,"&lt;&gt;",$N$2:N39),2),IF(OR(M40="",C40="",NOT(ISNUMBER($Z$3))),"",ROUND(M40*C40*$Z$3,2)))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IF(AND(A40="",A39&lt;&gt;"",COUNTIF(A41:$A$200,"&lt;&gt;")=0),ROUND(SUMIF($A$2:A39,"&lt;&gt;",$P$2:P39),2),IF(OR(O40="",C40="",NOT(ISNUMBER($Z$4))),"",ROUND(O40*C40*$Z$4,2)))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IF(AND(A40="",A39&lt;&gt;"",COUNTIF(A41:$A$200,"&lt;&gt;")=0),ROUND(SUMIF($A$2:A39,"&lt;&gt;",$R$2:R39),2),IF(OR(Q40="",C40="",NOT(ISNUMBER($Z$5))),"",ROUND(Q40*C40*$Z$5,2)))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IF(AND(A40="",A39&lt;&gt;"",COUNTIF(A41:$A$200,"&lt;&gt;")=0),ROUND(SUMIF($A$2:A39,"&lt;&gt;",$AC$2:AC39),2),IF(OR(AB40="",C40="",NOT(ISNUMBER($Z$2))),"",ROUND(AB40*C40*$Z$2,2)))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</row>
    <row r="41" spans="1:60" x14ac:dyDescent="0.35">
      <c r="A41" s="86"/>
      <c r="B41" s="87" t="str">
        <f t="shared" si="6"/>
        <v/>
      </c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89"/>
      <c r="H41" s="8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89"/>
      <c r="J41" s="8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89"/>
      <c r="L41" s="8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IF(AND(A41="",A40&lt;&gt;"",COUNTIF(A42:$A$200,"&lt;&gt;")=0),ROUND(SUMIF($A$2:A40,"&lt;&gt;",$N$2:N40),2),IF(OR(M41="",C41="",NOT(ISNUMBER($Z$3))),"",ROUND(M41*C41*$Z$3,2)))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IF(AND(A41="",A40&lt;&gt;"",COUNTIF(A42:$A$200,"&lt;&gt;")=0),ROUND(SUMIF($A$2:A40,"&lt;&gt;",$P$2:P40),2),IF(OR(O41="",C41="",NOT(ISNUMBER($Z$4))),"",ROUND(O41*C41*$Z$4,2)))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IF(AND(A41="",A40&lt;&gt;"",COUNTIF(A42:$A$200,"&lt;&gt;")=0),ROUND(SUMIF($A$2:A40,"&lt;&gt;",$R$2:R40),2),IF(OR(Q41="",C41="",NOT(ISNUMBER($Z$5))),"",ROUND(Q41*C41*$Z$5,2)))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IF(AND(A41="",A40&lt;&gt;"",COUNTIF(A42:$A$200,"&lt;&gt;")=0),ROUND(SUMIF($A$2:A40,"&lt;&gt;",$AC$2:AC40),2),IF(OR(AB41="",C41="",NOT(ISNUMBER($Z$2))),"",ROUND(AB41*C41*$Z$2,2)))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</row>
    <row r="42" spans="1:60" x14ac:dyDescent="0.35">
      <c r="A42" s="86"/>
      <c r="B42" s="87" t="str">
        <f t="shared" si="6"/>
        <v/>
      </c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89"/>
      <c r="H42" s="8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89"/>
      <c r="J42" s="8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89"/>
      <c r="L42" s="8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IF(AND(A42="",A41&lt;&gt;"",COUNTIF(A43:$A$200,"&lt;&gt;")=0),ROUND(SUMIF($A$2:A41,"&lt;&gt;",$N$2:N41),2),IF(OR(M42="",C42="",NOT(ISNUMBER($Z$3))),"",ROUND(M42*C42*$Z$3,2)))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IF(AND(A42="",A41&lt;&gt;"",COUNTIF(A43:$A$200,"&lt;&gt;")=0),ROUND(SUMIF($A$2:A41,"&lt;&gt;",$P$2:P41),2),IF(OR(O42="",C42="",NOT(ISNUMBER($Z$4))),"",ROUND(O42*C42*$Z$4,2)))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IF(AND(A42="",A41&lt;&gt;"",COUNTIF(A43:$A$200,"&lt;&gt;")=0),ROUND(SUMIF($A$2:A41,"&lt;&gt;",$R$2:R41),2),IF(OR(Q42="",C42="",NOT(ISNUMBER($Z$5))),"",ROUND(Q42*C42*$Z$5,2)))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IF(AND(A42="",A41&lt;&gt;"",COUNTIF(A43:$A$200,"&lt;&gt;")=0),ROUND(SUMIF($A$2:A41,"&lt;&gt;",$AC$2:AC41),2),IF(OR(AB42="",C42="",NOT(ISNUMBER($Z$2))),"",ROUND(AB42*C42*$Z$2,2)))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</row>
    <row r="43" spans="1:60" x14ac:dyDescent="0.35">
      <c r="A43" s="86"/>
      <c r="B43" s="87" t="str">
        <f t="shared" si="6"/>
        <v/>
      </c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89"/>
      <c r="H43" s="8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89"/>
      <c r="J43" s="8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89"/>
      <c r="L43" s="8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IF(AND(A43="",A42&lt;&gt;"",COUNTIF(A44:$A$200,"&lt;&gt;")=0),ROUND(SUMIF($A$2:A42,"&lt;&gt;",$N$2:N42),2),IF(OR(M43="",C43="",NOT(ISNUMBER($Z$3))),"",ROUND(M43*C43*$Z$3,2)))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IF(AND(A43="",A42&lt;&gt;"",COUNTIF(A44:$A$200,"&lt;&gt;")=0),ROUND(SUMIF($A$2:A42,"&lt;&gt;",$P$2:P42),2),IF(OR(O43="",C43="",NOT(ISNUMBER($Z$4))),"",ROUND(O43*C43*$Z$4,2)))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IF(AND(A43="",A42&lt;&gt;"",COUNTIF(A44:$A$200,"&lt;&gt;")=0),ROUND(SUMIF($A$2:A42,"&lt;&gt;",$R$2:R42),2),IF(OR(Q43="",C43="",NOT(ISNUMBER($Z$5))),"",ROUND(Q43*C43*$Z$5,2)))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IF(AND(A43="",A42&lt;&gt;"",COUNTIF(A44:$A$200,"&lt;&gt;")=0),ROUND(SUMIF($A$2:A42,"&lt;&gt;",$AC$2:AC42),2),IF(OR(AB43="",C43="",NOT(ISNUMBER($Z$2))),"",ROUND(AB43*C43*$Z$2,2)))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</row>
    <row r="44" spans="1:60" x14ac:dyDescent="0.35">
      <c r="A44" s="86"/>
      <c r="B44" s="87" t="str">
        <f t="shared" si="6"/>
        <v/>
      </c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89"/>
      <c r="H44" s="8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89"/>
      <c r="J44" s="8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89"/>
      <c r="L44" s="8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IF(AND(A44="",A43&lt;&gt;"",COUNTIF(A45:$A$200,"&lt;&gt;")=0),ROUND(SUMIF($A$2:A43,"&lt;&gt;",$N$2:N43),2),IF(OR(M44="",C44="",NOT(ISNUMBER($Z$3))),"",ROUND(M44*C44*$Z$3,2)))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IF(AND(A44="",A43&lt;&gt;"",COUNTIF(A45:$A$200,"&lt;&gt;")=0),ROUND(SUMIF($A$2:A43,"&lt;&gt;",$P$2:P43),2),IF(OR(O44="",C44="",NOT(ISNUMBER($Z$4))),"",ROUND(O44*C44*$Z$4,2)))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IF(AND(A44="",A43&lt;&gt;"",COUNTIF(A45:$A$200,"&lt;&gt;")=0),ROUND(SUMIF($A$2:A43,"&lt;&gt;",$R$2:R43),2),IF(OR(Q44="",C44="",NOT(ISNUMBER($Z$5))),"",ROUND(Q44*C44*$Z$5,2)))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IF(AND(A44="",A43&lt;&gt;"",COUNTIF(A45:$A$200,"&lt;&gt;")=0),ROUND(SUMIF($A$2:A43,"&lt;&gt;",$AC$2:AC43),2),IF(OR(AB44="",C44="",NOT(ISNUMBER($Z$2))),"",ROUND(AB44*C44*$Z$2,2)))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</row>
    <row r="45" spans="1:60" x14ac:dyDescent="0.35">
      <c r="A45" s="86"/>
      <c r="B45" s="87" t="str">
        <f t="shared" si="6"/>
        <v/>
      </c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89"/>
      <c r="H45" s="8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89"/>
      <c r="J45" s="8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89"/>
      <c r="L45" s="8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IF(AND(A45="",A44&lt;&gt;"",COUNTIF(A46:$A$200,"&lt;&gt;")=0),ROUND(SUMIF($A$2:A44,"&lt;&gt;",$N$2:N44),2),IF(OR(M45="",C45="",NOT(ISNUMBER($Z$3))),"",ROUND(M45*C45*$Z$3,2)))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IF(AND(A45="",A44&lt;&gt;"",COUNTIF(A46:$A$200,"&lt;&gt;")=0),ROUND(SUMIF($A$2:A44,"&lt;&gt;",$P$2:P44),2),IF(OR(O45="",C45="",NOT(ISNUMBER($Z$4))),"",ROUND(O45*C45*$Z$4,2)))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IF(AND(A45="",A44&lt;&gt;"",COUNTIF(A46:$A$200,"&lt;&gt;")=0),ROUND(SUMIF($A$2:A44,"&lt;&gt;",$R$2:R44),2),IF(OR(Q45="",C45="",NOT(ISNUMBER($Z$5))),"",ROUND(Q45*C45*$Z$5,2)))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IF(AND(A45="",A44&lt;&gt;"",COUNTIF(A46:$A$200,"&lt;&gt;")=0),ROUND(SUMIF($A$2:A44,"&lt;&gt;",$AC$2:AC44),2),IF(OR(AB45="",C45="",NOT(ISNUMBER($Z$2))),"",ROUND(AB45*C45*$Z$2,2)))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</row>
    <row r="46" spans="1:60" x14ac:dyDescent="0.35">
      <c r="A46" s="86"/>
      <c r="B46" s="87" t="str">
        <f t="shared" si="6"/>
        <v/>
      </c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89"/>
      <c r="H46" s="8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89"/>
      <c r="J46" s="8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89"/>
      <c r="L46" s="8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IF(AND(A46="",A45&lt;&gt;"",COUNTIF(A47:$A$200,"&lt;&gt;")=0),ROUND(SUMIF($A$2:A45,"&lt;&gt;",$N$2:N45),2),IF(OR(M46="",C46="",NOT(ISNUMBER($Z$3))),"",ROUND(M46*C46*$Z$3,2)))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IF(AND(A46="",A45&lt;&gt;"",COUNTIF(A47:$A$200,"&lt;&gt;")=0),ROUND(SUMIF($A$2:A45,"&lt;&gt;",$P$2:P45),2),IF(OR(O46="",C46="",NOT(ISNUMBER($Z$4))),"",ROUND(O46*C46*$Z$4,2)))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IF(AND(A46="",A45&lt;&gt;"",COUNTIF(A47:$A$200,"&lt;&gt;")=0),ROUND(SUMIF($A$2:A45,"&lt;&gt;",$R$2:R45),2),IF(OR(Q46="",C46="",NOT(ISNUMBER($Z$5))),"",ROUND(Q46*C46*$Z$5,2)))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IF(AND(A46="",A45&lt;&gt;"",COUNTIF(A47:$A$200,"&lt;&gt;")=0),ROUND(SUMIF($A$2:A45,"&lt;&gt;",$AC$2:AC45),2),IF(OR(AB46="",C46="",NOT(ISNUMBER($Z$2))),"",ROUND(AB46*C46*$Z$2,2)))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</row>
    <row r="47" spans="1:60" x14ac:dyDescent="0.35">
      <c r="A47" s="86"/>
      <c r="B47" s="87" t="str">
        <f t="shared" si="6"/>
        <v/>
      </c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89"/>
      <c r="H47" s="8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89"/>
      <c r="J47" s="8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89"/>
      <c r="L47" s="8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IF(AND(A47="",A46&lt;&gt;"",COUNTIF(A48:$A$200,"&lt;&gt;")=0),ROUND(SUMIF($A$2:A46,"&lt;&gt;",$N$2:N46),2),IF(OR(M47="",C47="",NOT(ISNUMBER($Z$3))),"",ROUND(M47*C47*$Z$3,2)))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IF(AND(A47="",A46&lt;&gt;"",COUNTIF(A48:$A$200,"&lt;&gt;")=0),ROUND(SUMIF($A$2:A46,"&lt;&gt;",$P$2:P46),2),IF(OR(O47="",C47="",NOT(ISNUMBER($Z$4))),"",ROUND(O47*C47*$Z$4,2)))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IF(AND(A47="",A46&lt;&gt;"",COUNTIF(A48:$A$200,"&lt;&gt;")=0),ROUND(SUMIF($A$2:A46,"&lt;&gt;",$R$2:R46),2),IF(OR(Q47="",C47="",NOT(ISNUMBER($Z$5))),"",ROUND(Q47*C47*$Z$5,2)))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IF(AND(A47="",A46&lt;&gt;"",COUNTIF(A48:$A$200,"&lt;&gt;")=0),ROUND(SUMIF($A$2:A46,"&lt;&gt;",$AC$2:AC46),2),IF(OR(AB47="",C47="",NOT(ISNUMBER($Z$2))),"",ROUND(AB47*C47*$Z$2,2)))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</row>
    <row r="48" spans="1:60" x14ac:dyDescent="0.35">
      <c r="A48" s="86"/>
      <c r="B48" s="87" t="str">
        <f t="shared" si="6"/>
        <v/>
      </c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89"/>
      <c r="H48" s="8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89"/>
      <c r="J48" s="8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89"/>
      <c r="L48" s="8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IF(AND(A48="",A47&lt;&gt;"",COUNTIF(A49:$A$200,"&lt;&gt;")=0),ROUND(SUMIF($A$2:A47,"&lt;&gt;",$N$2:N47),2),IF(OR(M48="",C48="",NOT(ISNUMBER($Z$3))),"",ROUND(M48*C48*$Z$3,2)))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IF(AND(A48="",A47&lt;&gt;"",COUNTIF(A49:$A$200,"&lt;&gt;")=0),ROUND(SUMIF($A$2:A47,"&lt;&gt;",$P$2:P47),2),IF(OR(O48="",C48="",NOT(ISNUMBER($Z$4))),"",ROUND(O48*C48*$Z$4,2)))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IF(AND(A48="",A47&lt;&gt;"",COUNTIF(A49:$A$200,"&lt;&gt;")=0),ROUND(SUMIF($A$2:A47,"&lt;&gt;",$R$2:R47),2),IF(OR(Q48="",C48="",NOT(ISNUMBER($Z$5))),"",ROUND(Q48*C48*$Z$5,2)))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IF(AND(A48="",A47&lt;&gt;"",COUNTIF(A49:$A$200,"&lt;&gt;")=0),ROUND(SUMIF($A$2:A47,"&lt;&gt;",$AC$2:AC47),2),IF(OR(AB48="",C48="",NOT(ISNUMBER($Z$2))),"",ROUND(AB48*C48*$Z$2,2)))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</row>
    <row r="49" spans="1:60" x14ac:dyDescent="0.35">
      <c r="A49" s="86"/>
      <c r="B49" s="87" t="str">
        <f t="shared" si="6"/>
        <v/>
      </c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89"/>
      <c r="H49" s="8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89"/>
      <c r="J49" s="8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89"/>
      <c r="L49" s="8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IF(AND(A49="",A48&lt;&gt;"",COUNTIF(A50:$A$200,"&lt;&gt;")=0),ROUND(SUMIF($A$2:A48,"&lt;&gt;",$N$2:N48),2),IF(OR(M49="",C49="",NOT(ISNUMBER($Z$3))),"",ROUND(M49*C49*$Z$3,2)))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IF(AND(A49="",A48&lt;&gt;"",COUNTIF(A50:$A$200,"&lt;&gt;")=0),ROUND(SUMIF($A$2:A48,"&lt;&gt;",$P$2:P48),2),IF(OR(O49="",C49="",NOT(ISNUMBER($Z$4))),"",ROUND(O49*C49*$Z$4,2)))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IF(AND(A49="",A48&lt;&gt;"",COUNTIF(A50:$A$200,"&lt;&gt;")=0),ROUND(SUMIF($A$2:A48,"&lt;&gt;",$R$2:R48),2),IF(OR(Q49="",C49="",NOT(ISNUMBER($Z$5))),"",ROUND(Q49*C49*$Z$5,2)))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IF(AND(A49="",A48&lt;&gt;"",COUNTIF(A50:$A$200,"&lt;&gt;")=0),ROUND(SUMIF($A$2:A48,"&lt;&gt;",$AC$2:AC48),2),IF(OR(AB49="",C49="",NOT(ISNUMBER($Z$2))),"",ROUND(AB49*C49*$Z$2,2)))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</row>
    <row r="50" spans="1:60" x14ac:dyDescent="0.35">
      <c r="A50" s="86"/>
      <c r="B50" s="87" t="str">
        <f t="shared" si="6"/>
        <v/>
      </c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89"/>
      <c r="H50" s="8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89"/>
      <c r="J50" s="8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89"/>
      <c r="L50" s="8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IF(AND(A50="",A49&lt;&gt;"",COUNTIF(A51:$A$200,"&lt;&gt;")=0),ROUND(SUMIF($A$2:A49,"&lt;&gt;",$N$2:N49),2),IF(OR(M50="",C50="",NOT(ISNUMBER($Z$3))),"",ROUND(M50*C50*$Z$3,2)))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IF(AND(A50="",A49&lt;&gt;"",COUNTIF(A51:$A$200,"&lt;&gt;")=0),ROUND(SUMIF($A$2:A49,"&lt;&gt;",$P$2:P49),2),IF(OR(O50="",C50="",NOT(ISNUMBER($Z$4))),"",ROUND(O50*C50*$Z$4,2)))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IF(AND(A50="",A49&lt;&gt;"",COUNTIF(A51:$A$200,"&lt;&gt;")=0),ROUND(SUMIF($A$2:A49,"&lt;&gt;",$R$2:R49),2),IF(OR(Q50="",C50="",NOT(ISNUMBER($Z$5))),"",ROUND(Q50*C50*$Z$5,2)))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IF(AND(A50="",A49&lt;&gt;"",COUNTIF(A51:$A$200,"&lt;&gt;")=0),ROUND(SUMIF($A$2:A49,"&lt;&gt;",$AC$2:AC49),2),IF(OR(AB50="",C50="",NOT(ISNUMBER($Z$2))),"",ROUND(AB50*C50*$Z$2,2)))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</row>
    <row r="51" spans="1:60" x14ac:dyDescent="0.35">
      <c r="A51" s="86"/>
      <c r="B51" s="87" t="str">
        <f t="shared" si="6"/>
        <v/>
      </c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89"/>
      <c r="H51" s="8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89"/>
      <c r="J51" s="8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89"/>
      <c r="L51" s="8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IF(AND(A51="",A50&lt;&gt;"",COUNTIF(A52:$A$200,"&lt;&gt;")=0),ROUND(SUMIF($A$2:A50,"&lt;&gt;",$N$2:N50),2),IF(OR(M51="",C51="",NOT(ISNUMBER($Z$3))),"",ROUND(M51*C51*$Z$3,2)))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IF(AND(A51="",A50&lt;&gt;"",COUNTIF(A52:$A$200,"&lt;&gt;")=0),ROUND(SUMIF($A$2:A50,"&lt;&gt;",$P$2:P50),2),IF(OR(O51="",C51="",NOT(ISNUMBER($Z$4))),"",ROUND(O51*C51*$Z$4,2)))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IF(AND(A51="",A50&lt;&gt;"",COUNTIF(A52:$A$200,"&lt;&gt;")=0),ROUND(SUMIF($A$2:A50,"&lt;&gt;",$R$2:R50),2),IF(OR(Q51="",C51="",NOT(ISNUMBER($Z$5))),"",ROUND(Q51*C51*$Z$5,2)))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IF(AND(A51="",A50&lt;&gt;"",COUNTIF(A52:$A$200,"&lt;&gt;")=0),ROUND(SUMIF($A$2:A50,"&lt;&gt;",$AC$2:AC50),2),IF(OR(AB51="",C51="",NOT(ISNUMBER($Z$2))),"",ROUND(AB51*C51*$Z$2,2)))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</row>
    <row r="52" spans="1:60" x14ac:dyDescent="0.35">
      <c r="A52" s="86"/>
      <c r="B52" s="87" t="str">
        <f t="shared" si="6"/>
        <v/>
      </c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89"/>
      <c r="H52" s="8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89"/>
      <c r="J52" s="8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89"/>
      <c r="L52" s="8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IF(AND(A52="",A51&lt;&gt;"",COUNTIF(A53:$A$200,"&lt;&gt;")=0),ROUND(SUMIF($A$2:A51,"&lt;&gt;",$N$2:N51),2),IF(OR(M52="",C52="",NOT(ISNUMBER($Z$3))),"",ROUND(M52*C52*$Z$3,2)))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IF(AND(A52="",A51&lt;&gt;"",COUNTIF(A53:$A$200,"&lt;&gt;")=0),ROUND(SUMIF($A$2:A51,"&lt;&gt;",$P$2:P51),2),IF(OR(O52="",C52="",NOT(ISNUMBER($Z$4))),"",ROUND(O52*C52*$Z$4,2)))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IF(AND(A52="",A51&lt;&gt;"",COUNTIF(A53:$A$200,"&lt;&gt;")=0),ROUND(SUMIF($A$2:A51,"&lt;&gt;",$R$2:R51),2),IF(OR(Q52="",C52="",NOT(ISNUMBER($Z$5))),"",ROUND(Q52*C52*$Z$5,2)))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IF(AND(A52="",A51&lt;&gt;"",COUNTIF(A53:$A$200,"&lt;&gt;")=0),ROUND(SUMIF($A$2:A51,"&lt;&gt;",$AC$2:AC51),2),IF(OR(AB52="",C52="",NOT(ISNUMBER($Z$2))),"",ROUND(AB52*C52*$Z$2,2)))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</row>
    <row r="53" spans="1:60" x14ac:dyDescent="0.35">
      <c r="A53" s="86"/>
      <c r="B53" s="87" t="str">
        <f t="shared" si="6"/>
        <v/>
      </c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89"/>
      <c r="H53" s="8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89"/>
      <c r="J53" s="8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89"/>
      <c r="L53" s="8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IF(AND(A53="",A52&lt;&gt;"",COUNTIF(A54:$A$200,"&lt;&gt;")=0),ROUND(SUMIF($A$2:A52,"&lt;&gt;",$N$2:N52),2),IF(OR(M53="",C53="",NOT(ISNUMBER($Z$3))),"",ROUND(M53*C53*$Z$3,2)))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IF(AND(A53="",A52&lt;&gt;"",COUNTIF(A54:$A$200,"&lt;&gt;")=0),ROUND(SUMIF($A$2:A52,"&lt;&gt;",$P$2:P52),2),IF(OR(O53="",C53="",NOT(ISNUMBER($Z$4))),"",ROUND(O53*C53*$Z$4,2)))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IF(AND(A53="",A52&lt;&gt;"",COUNTIF(A54:$A$200,"&lt;&gt;")=0),ROUND(SUMIF($A$2:A52,"&lt;&gt;",$R$2:R52),2),IF(OR(Q53="",C53="",NOT(ISNUMBER($Z$5))),"",ROUND(Q53*C53*$Z$5,2)))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IF(AND(A53="",A52&lt;&gt;"",COUNTIF(A54:$A$200,"&lt;&gt;")=0),ROUND(SUMIF($A$2:A52,"&lt;&gt;",$AC$2:AC52),2),IF(OR(AB53="",C53="",NOT(ISNUMBER($Z$2))),"",ROUND(AB53*C53*$Z$2,2)))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</row>
    <row r="54" spans="1:60" x14ac:dyDescent="0.35">
      <c r="A54" s="86"/>
      <c r="B54" s="87" t="str">
        <f t="shared" si="6"/>
        <v/>
      </c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89"/>
      <c r="H54" s="8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89"/>
      <c r="J54" s="8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89"/>
      <c r="L54" s="8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IF(AND(A54="",A53&lt;&gt;"",COUNTIF(A55:$A$200,"&lt;&gt;")=0),ROUND(SUMIF($A$2:A53,"&lt;&gt;",$N$2:N53),2),IF(OR(M54="",C54="",NOT(ISNUMBER($Z$3))),"",ROUND(M54*C54*$Z$3,2)))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IF(AND(A54="",A53&lt;&gt;"",COUNTIF(A55:$A$200,"&lt;&gt;")=0),ROUND(SUMIF($A$2:A53,"&lt;&gt;",$P$2:P53),2),IF(OR(O54="",C54="",NOT(ISNUMBER($Z$4))),"",ROUND(O54*C54*$Z$4,2)))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IF(AND(A54="",A53&lt;&gt;"",COUNTIF(A55:$A$200,"&lt;&gt;")=0),ROUND(SUMIF($A$2:A53,"&lt;&gt;",$R$2:R53),2),IF(OR(Q54="",C54="",NOT(ISNUMBER($Z$5))),"",ROUND(Q54*C54*$Z$5,2)))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IF(AND(A54="",A53&lt;&gt;"",COUNTIF(A55:$A$200,"&lt;&gt;")=0),ROUND(SUMIF($A$2:A53,"&lt;&gt;",$AC$2:AC53),2),IF(OR(AB54="",C54="",NOT(ISNUMBER($Z$2))),"",ROUND(AB54*C54*$Z$2,2)))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</row>
    <row r="55" spans="1:60" x14ac:dyDescent="0.35">
      <c r="A55" s="86"/>
      <c r="B55" s="87" t="str">
        <f t="shared" si="6"/>
        <v/>
      </c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89"/>
      <c r="H55" s="8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89"/>
      <c r="J55" s="8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89"/>
      <c r="L55" s="8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IF(AND(A55="",A54&lt;&gt;"",COUNTIF(A56:$A$200,"&lt;&gt;")=0),ROUND(SUMIF($A$2:A54,"&lt;&gt;",$N$2:N54),2),IF(OR(M55="",C55="",NOT(ISNUMBER($Z$3))),"",ROUND(M55*C55*$Z$3,2)))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IF(AND(A55="",A54&lt;&gt;"",COUNTIF(A56:$A$200,"&lt;&gt;")=0),ROUND(SUMIF($A$2:A54,"&lt;&gt;",$P$2:P54),2),IF(OR(O55="",C55="",NOT(ISNUMBER($Z$4))),"",ROUND(O55*C55*$Z$4,2)))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IF(AND(A55="",A54&lt;&gt;"",COUNTIF(A56:$A$200,"&lt;&gt;")=0),ROUND(SUMIF($A$2:A54,"&lt;&gt;",$R$2:R54),2),IF(OR(Q55="",C55="",NOT(ISNUMBER($Z$5))),"",ROUND(Q55*C55*$Z$5,2)))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IF(AND(A55="",A54&lt;&gt;"",COUNTIF(A56:$A$200,"&lt;&gt;")=0),ROUND(SUMIF($A$2:A54,"&lt;&gt;",$AC$2:AC54),2),IF(OR(AB55="",C55="",NOT(ISNUMBER($Z$2))),"",ROUND(AB55*C55*$Z$2,2)))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</row>
    <row r="56" spans="1:60" x14ac:dyDescent="0.35">
      <c r="A56" s="86"/>
      <c r="B56" s="87" t="str">
        <f t="shared" si="6"/>
        <v/>
      </c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89"/>
      <c r="H56" s="8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89"/>
      <c r="J56" s="8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89"/>
      <c r="L56" s="8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IF(AND(A56="",A55&lt;&gt;"",COUNTIF(A57:$A$200,"&lt;&gt;")=0),ROUND(SUMIF($A$2:A55,"&lt;&gt;",$N$2:N55),2),IF(OR(M56="",C56="",NOT(ISNUMBER($Z$3))),"",ROUND(M56*C56*$Z$3,2)))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IF(AND(A56="",A55&lt;&gt;"",COUNTIF(A57:$A$200,"&lt;&gt;")=0),ROUND(SUMIF($A$2:A55,"&lt;&gt;",$P$2:P55),2),IF(OR(O56="",C56="",NOT(ISNUMBER($Z$4))),"",ROUND(O56*C56*$Z$4,2)))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IF(AND(A56="",A55&lt;&gt;"",COUNTIF(A57:$A$200,"&lt;&gt;")=0),ROUND(SUMIF($A$2:A55,"&lt;&gt;",$R$2:R55),2),IF(OR(Q56="",C56="",NOT(ISNUMBER($Z$5))),"",ROUND(Q56*C56*$Z$5,2)))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IF(AND(A56="",A55&lt;&gt;"",COUNTIF(A57:$A$200,"&lt;&gt;")=0),ROUND(SUMIF($A$2:A55,"&lt;&gt;",$AC$2:AC55),2),IF(OR(AB56="",C56="",NOT(ISNUMBER($Z$2))),"",ROUND(AB56*C56*$Z$2,2)))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</row>
    <row r="57" spans="1:60" x14ac:dyDescent="0.35">
      <c r="A57" s="86"/>
      <c r="B57" s="87" t="str">
        <f t="shared" si="6"/>
        <v/>
      </c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89"/>
      <c r="H57" s="8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89"/>
      <c r="J57" s="8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89"/>
      <c r="L57" s="8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IF(AND(A57="",A56&lt;&gt;"",COUNTIF(A58:$A$200,"&lt;&gt;")=0),ROUND(SUMIF($A$2:A56,"&lt;&gt;",$N$2:N56),2),IF(OR(M57="",C57="",NOT(ISNUMBER($Z$3))),"",ROUND(M57*C57*$Z$3,2)))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IF(AND(A57="",A56&lt;&gt;"",COUNTIF(A58:$A$200,"&lt;&gt;")=0),ROUND(SUMIF($A$2:A56,"&lt;&gt;",$P$2:P56),2),IF(OR(O57="",C57="",NOT(ISNUMBER($Z$4))),"",ROUND(O57*C57*$Z$4,2)))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IF(AND(A57="",A56&lt;&gt;"",COUNTIF(A58:$A$200,"&lt;&gt;")=0),ROUND(SUMIF($A$2:A56,"&lt;&gt;",$R$2:R56),2),IF(OR(Q57="",C57="",NOT(ISNUMBER($Z$5))),"",ROUND(Q57*C57*$Z$5,2)))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IF(AND(A57="",A56&lt;&gt;"",COUNTIF(A58:$A$200,"&lt;&gt;")=0),ROUND(SUMIF($A$2:A56,"&lt;&gt;",$AC$2:AC56),2),IF(OR(AB57="",C57="",NOT(ISNUMBER($Z$2))),"",ROUND(AB57*C57*$Z$2,2)))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</row>
    <row r="58" spans="1:60" x14ac:dyDescent="0.35">
      <c r="A58" s="86"/>
      <c r="B58" s="87" t="str">
        <f t="shared" si="6"/>
        <v/>
      </c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89"/>
      <c r="H58" s="8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89"/>
      <c r="J58" s="8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89"/>
      <c r="L58" s="8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IF(AND(A58="",A57&lt;&gt;"",COUNTIF(A59:$A$200,"&lt;&gt;")=0),ROUND(SUMIF($A$2:A57,"&lt;&gt;",$N$2:N57),2),IF(OR(M58="",C58="",NOT(ISNUMBER($Z$3))),"",ROUND(M58*C58*$Z$3,2)))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IF(AND(A58="",A57&lt;&gt;"",COUNTIF(A59:$A$200,"&lt;&gt;")=0),ROUND(SUMIF($A$2:A57,"&lt;&gt;",$P$2:P57),2),IF(OR(O58="",C58="",NOT(ISNUMBER($Z$4))),"",ROUND(O58*C58*$Z$4,2)))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IF(AND(A58="",A57&lt;&gt;"",COUNTIF(A59:$A$200,"&lt;&gt;")=0),ROUND(SUMIF($A$2:A57,"&lt;&gt;",$R$2:R57),2),IF(OR(Q58="",C58="",NOT(ISNUMBER($Z$5))),"",ROUND(Q58*C58*$Z$5,2)))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IF(AND(A58="",A57&lt;&gt;"",COUNTIF(A59:$A$200,"&lt;&gt;")=0),ROUND(SUMIF($A$2:A57,"&lt;&gt;",$AC$2:AC57),2),IF(OR(AB58="",C58="",NOT(ISNUMBER($Z$2))),"",ROUND(AB58*C58*$Z$2,2)))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</row>
    <row r="59" spans="1:60" x14ac:dyDescent="0.35">
      <c r="A59" s="86"/>
      <c r="B59" s="87" t="str">
        <f t="shared" si="6"/>
        <v/>
      </c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89"/>
      <c r="H59" s="8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89"/>
      <c r="J59" s="8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89"/>
      <c r="L59" s="8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IF(AND(A59="",A58&lt;&gt;"",COUNTIF(A60:$A$200,"&lt;&gt;")=0),ROUND(SUMIF($A$2:A58,"&lt;&gt;",$N$2:N58),2),IF(OR(M59="",C59="",NOT(ISNUMBER($Z$3))),"",ROUND(M59*C59*$Z$3,2)))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IF(AND(A59="",A58&lt;&gt;"",COUNTIF(A60:$A$200,"&lt;&gt;")=0),ROUND(SUMIF($A$2:A58,"&lt;&gt;",$P$2:P58),2),IF(OR(O59="",C59="",NOT(ISNUMBER($Z$4))),"",ROUND(O59*C59*$Z$4,2)))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IF(AND(A59="",A58&lt;&gt;"",COUNTIF(A60:$A$200,"&lt;&gt;")=0),ROUND(SUMIF($A$2:A58,"&lt;&gt;",$R$2:R58),2),IF(OR(Q59="",C59="",NOT(ISNUMBER($Z$5))),"",ROUND(Q59*C59*$Z$5,2)))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IF(AND(A59="",A58&lt;&gt;"",COUNTIF(A60:$A$200,"&lt;&gt;")=0),ROUND(SUMIF($A$2:A58,"&lt;&gt;",$AC$2:AC58),2),IF(OR(AB59="",C59="",NOT(ISNUMBER($Z$2))),"",ROUND(AB59*C59*$Z$2,2)))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</row>
    <row r="60" spans="1:60" x14ac:dyDescent="0.35">
      <c r="A60" s="86"/>
      <c r="B60" s="87" t="str">
        <f t="shared" si="6"/>
        <v/>
      </c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89"/>
      <c r="H60" s="8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89"/>
      <c r="J60" s="8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89"/>
      <c r="L60" s="8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IF(AND(A60="",A59&lt;&gt;"",COUNTIF(A61:$A$200,"&lt;&gt;")=0),ROUND(SUMIF($A$2:A59,"&lt;&gt;",$N$2:N59),2),IF(OR(M60="",C60="",NOT(ISNUMBER($Z$3))),"",ROUND(M60*C60*$Z$3,2)))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IF(AND(A60="",A59&lt;&gt;"",COUNTIF(A61:$A$200,"&lt;&gt;")=0),ROUND(SUMIF($A$2:A59,"&lt;&gt;",$P$2:P59),2),IF(OR(O60="",C60="",NOT(ISNUMBER($Z$4))),"",ROUND(O60*C60*$Z$4,2)))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IF(AND(A60="",A59&lt;&gt;"",COUNTIF(A61:$A$200,"&lt;&gt;")=0),ROUND(SUMIF($A$2:A59,"&lt;&gt;",$R$2:R59),2),IF(OR(Q60="",C60="",NOT(ISNUMBER($Z$5))),"",ROUND(Q60*C60*$Z$5,2)))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IF(AND(A60="",A59&lt;&gt;"",COUNTIF(A61:$A$200,"&lt;&gt;")=0),ROUND(SUMIF($A$2:A59,"&lt;&gt;",$AC$2:AC59),2),IF(OR(AB60="",C60="",NOT(ISNUMBER($Z$2))),"",ROUND(AB60*C60*$Z$2,2)))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</row>
    <row r="61" spans="1:60" x14ac:dyDescent="0.35">
      <c r="A61" s="86"/>
      <c r="B61" s="87" t="str">
        <f t="shared" si="6"/>
        <v/>
      </c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89"/>
      <c r="H61" s="8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89"/>
      <c r="J61" s="8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89"/>
      <c r="L61" s="8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IF(AND(A61="",A60&lt;&gt;"",COUNTIF(A62:$A$200,"&lt;&gt;")=0),ROUND(SUMIF($A$2:A60,"&lt;&gt;",$N$2:N60),2),IF(OR(M61="",C61="",NOT(ISNUMBER($Z$3))),"",ROUND(M61*C61*$Z$3,2)))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IF(AND(A61="",A60&lt;&gt;"",COUNTIF(A62:$A$200,"&lt;&gt;")=0),ROUND(SUMIF($A$2:A60,"&lt;&gt;",$P$2:P60),2),IF(OR(O61="",C61="",NOT(ISNUMBER($Z$4))),"",ROUND(O61*C61*$Z$4,2)))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IF(AND(A61="",A60&lt;&gt;"",COUNTIF(A62:$A$200,"&lt;&gt;")=0),ROUND(SUMIF($A$2:A60,"&lt;&gt;",$R$2:R60),2),IF(OR(Q61="",C61="",NOT(ISNUMBER($Z$5))),"",ROUND(Q61*C61*$Z$5,2)))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IF(AND(A61="",A60&lt;&gt;"",COUNTIF(A62:$A$200,"&lt;&gt;")=0),ROUND(SUMIF($A$2:A60,"&lt;&gt;",$AC$2:AC60),2),IF(OR(AB61="",C61="",NOT(ISNUMBER($Z$2))),"",ROUND(AB61*C61*$Z$2,2)))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</row>
    <row r="62" spans="1:60" x14ac:dyDescent="0.35">
      <c r="A62" s="86"/>
      <c r="B62" s="87" t="str">
        <f t="shared" si="6"/>
        <v/>
      </c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89"/>
      <c r="H62" s="8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89"/>
      <c r="J62" s="8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89"/>
      <c r="L62" s="8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IF(AND(A62="",A61&lt;&gt;"",COUNTIF(A63:$A$200,"&lt;&gt;")=0),ROUND(SUMIF($A$2:A61,"&lt;&gt;",$N$2:N61),2),IF(OR(M62="",C62="",NOT(ISNUMBER($Z$3))),"",ROUND(M62*C62*$Z$3,2)))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IF(AND(A62="",A61&lt;&gt;"",COUNTIF(A63:$A$200,"&lt;&gt;")=0),ROUND(SUMIF($A$2:A61,"&lt;&gt;",$P$2:P61),2),IF(OR(O62="",C62="",NOT(ISNUMBER($Z$4))),"",ROUND(O62*C62*$Z$4,2)))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IF(AND(A62="",A61&lt;&gt;"",COUNTIF(A63:$A$200,"&lt;&gt;")=0),ROUND(SUMIF($A$2:A61,"&lt;&gt;",$R$2:R61),2),IF(OR(Q62="",C62="",NOT(ISNUMBER($Z$5))),"",ROUND(Q62*C62*$Z$5,2)))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IF(AND(A62="",A61&lt;&gt;"",COUNTIF(A63:$A$200,"&lt;&gt;")=0),ROUND(SUMIF($A$2:A61,"&lt;&gt;",$AC$2:AC61),2),IF(OR(AB62="",C62="",NOT(ISNUMBER($Z$2))),"",ROUND(AB62*C62*$Z$2,2)))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</row>
    <row r="63" spans="1:60" x14ac:dyDescent="0.35">
      <c r="A63" s="86"/>
      <c r="B63" s="87" t="str">
        <f t="shared" si="6"/>
        <v/>
      </c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89"/>
      <c r="H63" s="8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89"/>
      <c r="J63" s="8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89"/>
      <c r="L63" s="8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IF(AND(A63="",A62&lt;&gt;"",COUNTIF(A64:$A$200,"&lt;&gt;")=0),ROUND(SUMIF($A$2:A62,"&lt;&gt;",$N$2:N62),2),IF(OR(M63="",C63="",NOT(ISNUMBER($Z$3))),"",ROUND(M63*C63*$Z$3,2)))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IF(AND(A63="",A62&lt;&gt;"",COUNTIF(A64:$A$200,"&lt;&gt;")=0),ROUND(SUMIF($A$2:A62,"&lt;&gt;",$P$2:P62),2),IF(OR(O63="",C63="",NOT(ISNUMBER($Z$4))),"",ROUND(O63*C63*$Z$4,2)))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IF(AND(A63="",A62&lt;&gt;"",COUNTIF(A64:$A$200,"&lt;&gt;")=0),ROUND(SUMIF($A$2:A62,"&lt;&gt;",$R$2:R62),2),IF(OR(Q63="",C63="",NOT(ISNUMBER($Z$5))),"",ROUND(Q63*C63*$Z$5,2)))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IF(AND(A63="",A62&lt;&gt;"",COUNTIF(A64:$A$200,"&lt;&gt;")=0),ROUND(SUMIF($A$2:A62,"&lt;&gt;",$AC$2:AC62),2),IF(OR(AB63="",C63="",NOT(ISNUMBER($Z$2))),"",ROUND(AB63*C63*$Z$2,2)))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</row>
    <row r="64" spans="1:60" x14ac:dyDescent="0.35">
      <c r="A64" s="86"/>
      <c r="B64" s="87" t="str">
        <f t="shared" si="6"/>
        <v/>
      </c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89"/>
      <c r="H64" s="8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89"/>
      <c r="J64" s="8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89"/>
      <c r="L64" s="8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IF(AND(A64="",A63&lt;&gt;"",COUNTIF(A65:$A$200,"&lt;&gt;")=0),ROUND(SUMIF($A$2:A63,"&lt;&gt;",$N$2:N63),2),IF(OR(M64="",C64="",NOT(ISNUMBER($Z$3))),"",ROUND(M64*C64*$Z$3,2)))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IF(AND(A64="",A63&lt;&gt;"",COUNTIF(A65:$A$200,"&lt;&gt;")=0),ROUND(SUMIF($A$2:A63,"&lt;&gt;",$P$2:P63),2),IF(OR(O64="",C64="",NOT(ISNUMBER($Z$4))),"",ROUND(O64*C64*$Z$4,2)))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IF(AND(A64="",A63&lt;&gt;"",COUNTIF(A65:$A$200,"&lt;&gt;")=0),ROUND(SUMIF($A$2:A63,"&lt;&gt;",$R$2:R63),2),IF(OR(Q64="",C64="",NOT(ISNUMBER($Z$5))),"",ROUND(Q64*C64*$Z$5,2)))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IF(AND(A64="",A63&lt;&gt;"",COUNTIF(A65:$A$200,"&lt;&gt;")=0),ROUND(SUMIF($A$2:A63,"&lt;&gt;",$AC$2:AC63),2),IF(OR(AB64="",C64="",NOT(ISNUMBER($Z$2))),"",ROUND(AB64*C64*$Z$2,2)))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</row>
    <row r="65" spans="1:60" x14ac:dyDescent="0.35">
      <c r="A65" s="86"/>
      <c r="B65" s="87" t="str">
        <f t="shared" si="6"/>
        <v/>
      </c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89"/>
      <c r="H65" s="8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89"/>
      <c r="J65" s="8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89"/>
      <c r="L65" s="8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IF(AND(A65="",A64&lt;&gt;"",COUNTIF(A66:$A$200,"&lt;&gt;")=0),ROUND(SUMIF($A$2:A64,"&lt;&gt;",$N$2:N64),2),IF(OR(M65="",C65="",NOT(ISNUMBER($Z$3))),"",ROUND(M65*C65*$Z$3,2)))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IF(AND(A65="",A64&lt;&gt;"",COUNTIF(A66:$A$200,"&lt;&gt;")=0),ROUND(SUMIF($A$2:A64,"&lt;&gt;",$P$2:P64),2),IF(OR(O65="",C65="",NOT(ISNUMBER($Z$4))),"",ROUND(O65*C65*$Z$4,2)))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IF(AND(A65="",A64&lt;&gt;"",COUNTIF(A66:$A$200,"&lt;&gt;")=0),ROUND(SUMIF($A$2:A64,"&lt;&gt;",$R$2:R64),2),IF(OR(Q65="",C65="",NOT(ISNUMBER($Z$5))),"",ROUND(Q65*C65*$Z$5,2)))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IF(AND(A65="",A64&lt;&gt;"",COUNTIF(A66:$A$200,"&lt;&gt;")=0),ROUND(SUMIF($A$2:A64,"&lt;&gt;",$AC$2:AC64),2),IF(OR(AB65="",C65="",NOT(ISNUMBER($Z$2))),"",ROUND(AB65*C65*$Z$2,2)))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</row>
    <row r="66" spans="1:60" x14ac:dyDescent="0.35">
      <c r="A66" s="86"/>
      <c r="B66" s="87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89"/>
      <c r="H66" s="8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89"/>
      <c r="J66" s="8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89"/>
      <c r="L66" s="8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IF(AND(A66="",A65&lt;&gt;"",COUNTIF(A67:$A$200,"&lt;&gt;")=0),ROUND(SUMIF($A$2:A65,"&lt;&gt;",$N$2:N65),2),IF(OR(M66="",C66="",NOT(ISNUMBER($Z$3))),"",ROUND(M66*C66*$Z$3,2)))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IF(AND(A66="",A65&lt;&gt;"",COUNTIF(A67:$A$200,"&lt;&gt;")=0),ROUND(SUMIF($A$2:A65,"&lt;&gt;",$P$2:P65),2),IF(OR(O66="",C66="",NOT(ISNUMBER($Z$4))),"",ROUND(O66*C66*$Z$4,2)))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IF(AND(A66="",A65&lt;&gt;"",COUNTIF(A67:$A$200,"&lt;&gt;")=0),ROUND(SUMIF($A$2:A65,"&lt;&gt;",$R$2:R65),2),IF(OR(Q66="",C66="",NOT(ISNUMBER($Z$5))),"",ROUND(Q66*C66*$Z$5,2)))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IF(AND(A66="",A65&lt;&gt;"",COUNTIF(A67:$A$200,"&lt;&gt;")=0),ROUND(SUMIF($A$2:A65,"&lt;&gt;",$AC$2:AC65),2),IF(OR(AB66="",C66="",NOT(ISNUMBER($Z$2))),"",ROUND(AB66*C66*$Z$2,2)))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</row>
    <row r="67" spans="1:60" x14ac:dyDescent="0.35">
      <c r="A67" s="86"/>
      <c r="B67" s="87" t="str">
        <f t="shared" si="12"/>
        <v/>
      </c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89"/>
      <c r="H67" s="8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89"/>
      <c r="J67" s="8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89"/>
      <c r="L67" s="8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IF(AND(A67="",A66&lt;&gt;"",COUNTIF(A68:$A$200,"&lt;&gt;")=0),ROUND(SUMIF($A$2:A66,"&lt;&gt;",$N$2:N66),2),IF(OR(M67="",C67="",NOT(ISNUMBER($Z$3))),"",ROUND(M67*C67*$Z$3,2)))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IF(AND(A67="",A66&lt;&gt;"",COUNTIF(A68:$A$200,"&lt;&gt;")=0),ROUND(SUMIF($A$2:A66,"&lt;&gt;",$P$2:P66),2),IF(OR(O67="",C67="",NOT(ISNUMBER($Z$4))),"",ROUND(O67*C67*$Z$4,2)))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IF(AND(A67="",A66&lt;&gt;"",COUNTIF(A68:$A$200,"&lt;&gt;")=0),ROUND(SUMIF($A$2:A66,"&lt;&gt;",$R$2:R66),2),IF(OR(Q67="",C67="",NOT(ISNUMBER($Z$5))),"",ROUND(Q67*C67*$Z$5,2)))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IF(AND(A67="",A66&lt;&gt;"",COUNTIF(A68:$A$200,"&lt;&gt;")=0),ROUND(SUMIF($A$2:A66,"&lt;&gt;",$AC$2:AC66),2),IF(OR(AB67="",C67="",NOT(ISNUMBER($Z$2))),"",ROUND(AB67*C67*$Z$2,2)))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</row>
    <row r="68" spans="1:60" x14ac:dyDescent="0.35">
      <c r="A68" s="86"/>
      <c r="B68" s="87" t="str">
        <f t="shared" si="12"/>
        <v/>
      </c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89"/>
      <c r="H68" s="8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89"/>
      <c r="J68" s="8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89"/>
      <c r="L68" s="8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IF(AND(A68="",A67&lt;&gt;"",COUNTIF(A69:$A$200,"&lt;&gt;")=0),ROUND(SUMIF($A$2:A67,"&lt;&gt;",$N$2:N67),2),IF(OR(M68="",C68="",NOT(ISNUMBER($Z$3))),"",ROUND(M68*C68*$Z$3,2)))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IF(AND(A68="",A67&lt;&gt;"",COUNTIF(A69:$A$200,"&lt;&gt;")=0),ROUND(SUMIF($A$2:A67,"&lt;&gt;",$P$2:P67),2),IF(OR(O68="",C68="",NOT(ISNUMBER($Z$4))),"",ROUND(O68*C68*$Z$4,2)))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IF(AND(A68="",A67&lt;&gt;"",COUNTIF(A69:$A$200,"&lt;&gt;")=0),ROUND(SUMIF($A$2:A67,"&lt;&gt;",$R$2:R67),2),IF(OR(Q68="",C68="",NOT(ISNUMBER($Z$5))),"",ROUND(Q68*C68*$Z$5,2)))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IF(AND(A68="",A67&lt;&gt;"",COUNTIF(A69:$A$200,"&lt;&gt;")=0),ROUND(SUMIF($A$2:A67,"&lt;&gt;",$AC$2:AC67),2),IF(OR(AB68="",C68="",NOT(ISNUMBER($Z$2))),"",ROUND(AB68*C68*$Z$2,2)))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</row>
    <row r="69" spans="1:60" x14ac:dyDescent="0.35">
      <c r="A69" s="86"/>
      <c r="B69" s="87" t="str">
        <f t="shared" si="12"/>
        <v/>
      </c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89"/>
      <c r="H69" s="8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89"/>
      <c r="J69" s="8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89"/>
      <c r="L69" s="8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IF(AND(A69="",A68&lt;&gt;"",COUNTIF(A70:$A$200,"&lt;&gt;")=0),ROUND(SUMIF($A$2:A68,"&lt;&gt;",$N$2:N68),2),IF(OR(M69="",C69="",NOT(ISNUMBER($Z$3))),"",ROUND(M69*C69*$Z$3,2)))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IF(AND(A69="",A68&lt;&gt;"",COUNTIF(A70:$A$200,"&lt;&gt;")=0),ROUND(SUMIF($A$2:A68,"&lt;&gt;",$P$2:P68),2),IF(OR(O69="",C69="",NOT(ISNUMBER($Z$4))),"",ROUND(O69*C69*$Z$4,2)))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IF(AND(A69="",A68&lt;&gt;"",COUNTIF(A70:$A$200,"&lt;&gt;")=0),ROUND(SUMIF($A$2:A68,"&lt;&gt;",$R$2:R68),2),IF(OR(Q69="",C69="",NOT(ISNUMBER($Z$5))),"",ROUND(Q69*C69*$Z$5,2)))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IF(AND(A69="",A68&lt;&gt;"",COUNTIF(A70:$A$200,"&lt;&gt;")=0),ROUND(SUMIF($A$2:A68,"&lt;&gt;",$AC$2:AC68),2),IF(OR(AB69="",C69="",NOT(ISNUMBER($Z$2))),"",ROUND(AB69*C69*$Z$2,2)))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</row>
    <row r="70" spans="1:60" x14ac:dyDescent="0.35">
      <c r="A70" s="86"/>
      <c r="B70" s="87" t="str">
        <f t="shared" si="12"/>
        <v/>
      </c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89"/>
      <c r="H70" s="8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89"/>
      <c r="J70" s="8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89"/>
      <c r="L70" s="8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IF(AND(A70="",A69&lt;&gt;"",COUNTIF(A71:$A$200,"&lt;&gt;")=0),ROUND(SUMIF($A$2:A69,"&lt;&gt;",$N$2:N69),2),IF(OR(M70="",C70="",NOT(ISNUMBER($Z$3))),"",ROUND(M70*C70*$Z$3,2)))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IF(AND(A70="",A69&lt;&gt;"",COUNTIF(A71:$A$200,"&lt;&gt;")=0),ROUND(SUMIF($A$2:A69,"&lt;&gt;",$P$2:P69),2),IF(OR(O70="",C70="",NOT(ISNUMBER($Z$4))),"",ROUND(O70*C70*$Z$4,2)))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IF(AND(A70="",A69&lt;&gt;"",COUNTIF(A71:$A$200,"&lt;&gt;")=0),ROUND(SUMIF($A$2:A69,"&lt;&gt;",$R$2:R69),2),IF(OR(Q70="",C70="",NOT(ISNUMBER($Z$5))),"",ROUND(Q70*C70*$Z$5,2)))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IF(AND(A70="",A69&lt;&gt;"",COUNTIF(A71:$A$200,"&lt;&gt;")=0),ROUND(SUMIF($A$2:A69,"&lt;&gt;",$AC$2:AC69),2),IF(OR(AB70="",C70="",NOT(ISNUMBER($Z$2))),"",ROUND(AB70*C70*$Z$2,2)))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</row>
    <row r="71" spans="1:60" x14ac:dyDescent="0.35">
      <c r="A71" s="86"/>
      <c r="B71" s="87" t="str">
        <f t="shared" si="12"/>
        <v/>
      </c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89"/>
      <c r="H71" s="8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89"/>
      <c r="J71" s="8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89"/>
      <c r="L71" s="8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IF(AND(A71="",A70&lt;&gt;"",COUNTIF(A72:$A$200,"&lt;&gt;")=0),ROUND(SUMIF($A$2:A70,"&lt;&gt;",$N$2:N70),2),IF(OR(M71="",C71="",NOT(ISNUMBER($Z$3))),"",ROUND(M71*C71*$Z$3,2)))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IF(AND(A71="",A70&lt;&gt;"",COUNTIF(A72:$A$200,"&lt;&gt;")=0),ROUND(SUMIF($A$2:A70,"&lt;&gt;",$P$2:P70),2),IF(OR(O71="",C71="",NOT(ISNUMBER($Z$4))),"",ROUND(O71*C71*$Z$4,2)))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IF(AND(A71="",A70&lt;&gt;"",COUNTIF(A72:$A$200,"&lt;&gt;")=0),ROUND(SUMIF($A$2:A70,"&lt;&gt;",$R$2:R70),2),IF(OR(Q71="",C71="",NOT(ISNUMBER($Z$5))),"",ROUND(Q71*C71*$Z$5,2)))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IF(AND(A71="",A70&lt;&gt;"",COUNTIF(A72:$A$200,"&lt;&gt;")=0),ROUND(SUMIF($A$2:A70,"&lt;&gt;",$AC$2:AC70),2),IF(OR(AB71="",C71="",NOT(ISNUMBER($Z$2))),"",ROUND(AB71*C71*$Z$2,2)))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</row>
    <row r="72" spans="1:60" x14ac:dyDescent="0.35">
      <c r="A72" s="86"/>
      <c r="B72" s="87" t="str">
        <f t="shared" si="12"/>
        <v/>
      </c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89"/>
      <c r="H72" s="8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89"/>
      <c r="J72" s="8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89"/>
      <c r="L72" s="8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IF(AND(A72="",A71&lt;&gt;"",COUNTIF(A73:$A$200,"&lt;&gt;")=0),ROUND(SUMIF($A$2:A71,"&lt;&gt;",$N$2:N71),2),IF(OR(M72="",C72="",NOT(ISNUMBER($Z$3))),"",ROUND(M72*C72*$Z$3,2)))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IF(AND(A72="",A71&lt;&gt;"",COUNTIF(A73:$A$200,"&lt;&gt;")=0),ROUND(SUMIF($A$2:A71,"&lt;&gt;",$P$2:P71),2),IF(OR(O72="",C72="",NOT(ISNUMBER($Z$4))),"",ROUND(O72*C72*$Z$4,2)))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IF(AND(A72="",A71&lt;&gt;"",COUNTIF(A73:$A$200,"&lt;&gt;")=0),ROUND(SUMIF($A$2:A71,"&lt;&gt;",$R$2:R71),2),IF(OR(Q72="",C72="",NOT(ISNUMBER($Z$5))),"",ROUND(Q72*C72*$Z$5,2)))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IF(AND(A72="",A71&lt;&gt;"",COUNTIF(A73:$A$200,"&lt;&gt;")=0),ROUND(SUMIF($A$2:A71,"&lt;&gt;",$AC$2:AC71),2),IF(OR(AB72="",C72="",NOT(ISNUMBER($Z$2))),"",ROUND(AB72*C72*$Z$2,2)))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</row>
    <row r="73" spans="1:60" x14ac:dyDescent="0.35">
      <c r="A73" s="86"/>
      <c r="B73" s="87" t="str">
        <f t="shared" si="12"/>
        <v/>
      </c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89"/>
      <c r="H73" s="8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89"/>
      <c r="J73" s="8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89"/>
      <c r="L73" s="8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IF(AND(A73="",A72&lt;&gt;"",COUNTIF(A74:$A$200,"&lt;&gt;")=0),ROUND(SUMIF($A$2:A72,"&lt;&gt;",$N$2:N72),2),IF(OR(M73="",C73="",NOT(ISNUMBER($Z$3))),"",ROUND(M73*C73*$Z$3,2)))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IF(AND(A73="",A72&lt;&gt;"",COUNTIF(A74:$A$200,"&lt;&gt;")=0),ROUND(SUMIF($A$2:A72,"&lt;&gt;",$P$2:P72),2),IF(OR(O73="",C73="",NOT(ISNUMBER($Z$4))),"",ROUND(O73*C73*$Z$4,2)))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IF(AND(A73="",A72&lt;&gt;"",COUNTIF(A74:$A$200,"&lt;&gt;")=0),ROUND(SUMIF($A$2:A72,"&lt;&gt;",$R$2:R72),2),IF(OR(Q73="",C73="",NOT(ISNUMBER($Z$5))),"",ROUND(Q73*C73*$Z$5,2)))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IF(AND(A73="",A72&lt;&gt;"",COUNTIF(A74:$A$200,"&lt;&gt;")=0),ROUND(SUMIF($A$2:A72,"&lt;&gt;",$AC$2:AC72),2),IF(OR(AB73="",C73="",NOT(ISNUMBER($Z$2))),"",ROUND(AB73*C73*$Z$2,2)))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</row>
    <row r="74" spans="1:60" x14ac:dyDescent="0.35">
      <c r="A74" s="86"/>
      <c r="B74" s="87" t="str">
        <f t="shared" si="12"/>
        <v/>
      </c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89"/>
      <c r="H74" s="8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89"/>
      <c r="J74" s="8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89"/>
      <c r="L74" s="8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IF(AND(A74="",A73&lt;&gt;"",COUNTIF(A75:$A$200,"&lt;&gt;")=0),ROUND(SUMIF($A$2:A73,"&lt;&gt;",$N$2:N73),2),IF(OR(M74="",C74="",NOT(ISNUMBER($Z$3))),"",ROUND(M74*C74*$Z$3,2)))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IF(AND(A74="",A73&lt;&gt;"",COUNTIF(A75:$A$200,"&lt;&gt;")=0),ROUND(SUMIF($A$2:A73,"&lt;&gt;",$P$2:P73),2),IF(OR(O74="",C74="",NOT(ISNUMBER($Z$4))),"",ROUND(O74*C74*$Z$4,2)))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IF(AND(A74="",A73&lt;&gt;"",COUNTIF(A75:$A$200,"&lt;&gt;")=0),ROUND(SUMIF($A$2:A73,"&lt;&gt;",$R$2:R73),2),IF(OR(Q74="",C74="",NOT(ISNUMBER($Z$5))),"",ROUND(Q74*C74*$Z$5,2)))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IF(AND(A74="",A73&lt;&gt;"",COUNTIF(A75:$A$200,"&lt;&gt;")=0),ROUND(SUMIF($A$2:A73,"&lt;&gt;",$AC$2:AC73),2),IF(OR(AB74="",C74="",NOT(ISNUMBER($Z$2))),"",ROUND(AB74*C74*$Z$2,2)))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</row>
    <row r="75" spans="1:60" x14ac:dyDescent="0.35">
      <c r="A75" s="86"/>
      <c r="B75" s="87" t="str">
        <f t="shared" si="12"/>
        <v/>
      </c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89"/>
      <c r="H75" s="8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89"/>
      <c r="J75" s="8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89"/>
      <c r="L75" s="8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IF(AND(A75="",A74&lt;&gt;"",COUNTIF(A76:$A$200,"&lt;&gt;")=0),ROUND(SUMIF($A$2:A74,"&lt;&gt;",$N$2:N74),2),IF(OR(M75="",C75="",NOT(ISNUMBER($Z$3))),"",ROUND(M75*C75*$Z$3,2)))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IF(AND(A75="",A74&lt;&gt;"",COUNTIF(A76:$A$200,"&lt;&gt;")=0),ROUND(SUMIF($A$2:A74,"&lt;&gt;",$P$2:P74),2),IF(OR(O75="",C75="",NOT(ISNUMBER($Z$4))),"",ROUND(O75*C75*$Z$4,2)))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IF(AND(A75="",A74&lt;&gt;"",COUNTIF(A76:$A$200,"&lt;&gt;")=0),ROUND(SUMIF($A$2:A74,"&lt;&gt;",$R$2:R74),2),IF(OR(Q75="",C75="",NOT(ISNUMBER($Z$5))),"",ROUND(Q75*C75*$Z$5,2)))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IF(AND(A75="",A74&lt;&gt;"",COUNTIF(A76:$A$200,"&lt;&gt;")=0),ROUND(SUMIF($A$2:A74,"&lt;&gt;",$AC$2:AC74),2),IF(OR(AB75="",C75="",NOT(ISNUMBER($Z$2))),"",ROUND(AB75*C75*$Z$2,2)))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</row>
    <row r="76" spans="1:60" x14ac:dyDescent="0.35">
      <c r="A76" s="86"/>
      <c r="B76" s="87" t="str">
        <f t="shared" si="12"/>
        <v/>
      </c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89"/>
      <c r="H76" s="8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89"/>
      <c r="J76" s="8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89"/>
      <c r="L76" s="8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IF(AND(A76="",A75&lt;&gt;"",COUNTIF(A77:$A$200,"&lt;&gt;")=0),ROUND(SUMIF($A$2:A75,"&lt;&gt;",$N$2:N75),2),IF(OR(M76="",C76="",NOT(ISNUMBER($Z$3))),"",ROUND(M76*C76*$Z$3,2)))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IF(AND(A76="",A75&lt;&gt;"",COUNTIF(A77:$A$200,"&lt;&gt;")=0),ROUND(SUMIF($A$2:A75,"&lt;&gt;",$P$2:P75),2),IF(OR(O76="",C76="",NOT(ISNUMBER($Z$4))),"",ROUND(O76*C76*$Z$4,2)))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IF(AND(A76="",A75&lt;&gt;"",COUNTIF(A77:$A$200,"&lt;&gt;")=0),ROUND(SUMIF($A$2:A75,"&lt;&gt;",$R$2:R75),2),IF(OR(Q76="",C76="",NOT(ISNUMBER($Z$5))),"",ROUND(Q76*C76*$Z$5,2)))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IF(AND(A76="",A75&lt;&gt;"",COUNTIF(A77:$A$200,"&lt;&gt;")=0),ROUND(SUMIF($A$2:A75,"&lt;&gt;",$AC$2:AC75),2),IF(OR(AB76="",C76="",NOT(ISNUMBER($Z$2))),"",ROUND(AB76*C76*$Z$2,2)))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</row>
    <row r="77" spans="1:60" x14ac:dyDescent="0.35">
      <c r="A77" s="86"/>
      <c r="B77" s="87" t="str">
        <f t="shared" si="12"/>
        <v/>
      </c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89"/>
      <c r="H77" s="8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89"/>
      <c r="J77" s="8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89"/>
      <c r="L77" s="8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IF(AND(A77="",A76&lt;&gt;"",COUNTIF(A78:$A$200,"&lt;&gt;")=0),ROUND(SUMIF($A$2:A76,"&lt;&gt;",$N$2:N76),2),IF(OR(M77="",C77="",NOT(ISNUMBER($Z$3))),"",ROUND(M77*C77*$Z$3,2)))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IF(AND(A77="",A76&lt;&gt;"",COUNTIF(A78:$A$200,"&lt;&gt;")=0),ROUND(SUMIF($A$2:A76,"&lt;&gt;",$P$2:P76),2),IF(OR(O77="",C77="",NOT(ISNUMBER($Z$4))),"",ROUND(O77*C77*$Z$4,2)))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IF(AND(A77="",A76&lt;&gt;"",COUNTIF(A78:$A$200,"&lt;&gt;")=0),ROUND(SUMIF($A$2:A76,"&lt;&gt;",$R$2:R76),2),IF(OR(Q77="",C77="",NOT(ISNUMBER($Z$5))),"",ROUND(Q77*C77*$Z$5,2)))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IF(AND(A77="",A76&lt;&gt;"",COUNTIF(A78:$A$200,"&lt;&gt;")=0),ROUND(SUMIF($A$2:A76,"&lt;&gt;",$AC$2:AC76),2),IF(OR(AB77="",C77="",NOT(ISNUMBER($Z$2))),"",ROUND(AB77*C77*$Z$2,2)))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</row>
    <row r="78" spans="1:60" x14ac:dyDescent="0.35">
      <c r="A78" s="86"/>
      <c r="B78" s="87" t="str">
        <f t="shared" si="12"/>
        <v/>
      </c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89"/>
      <c r="H78" s="8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89"/>
      <c r="J78" s="8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89"/>
      <c r="L78" s="8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IF(AND(A78="",A77&lt;&gt;"",COUNTIF(A79:$A$200,"&lt;&gt;")=0),ROUND(SUMIF($A$2:A77,"&lt;&gt;",$N$2:N77),2),IF(OR(M78="",C78="",NOT(ISNUMBER($Z$3))),"",ROUND(M78*C78*$Z$3,2)))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IF(AND(A78="",A77&lt;&gt;"",COUNTIF(A79:$A$200,"&lt;&gt;")=0),ROUND(SUMIF($A$2:A77,"&lt;&gt;",$P$2:P77),2),IF(OR(O78="",C78="",NOT(ISNUMBER($Z$4))),"",ROUND(O78*C78*$Z$4,2)))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IF(AND(A78="",A77&lt;&gt;"",COUNTIF(A79:$A$200,"&lt;&gt;")=0),ROUND(SUMIF($A$2:A77,"&lt;&gt;",$R$2:R77),2),IF(OR(Q78="",C78="",NOT(ISNUMBER($Z$5))),"",ROUND(Q78*C78*$Z$5,2)))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IF(AND(A78="",A77&lt;&gt;"",COUNTIF(A79:$A$200,"&lt;&gt;")=0),ROUND(SUMIF($A$2:A77,"&lt;&gt;",$AC$2:AC77),2),IF(OR(AB78="",C78="",NOT(ISNUMBER($Z$2))),"",ROUND(AB78*C78*$Z$2,2)))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</row>
    <row r="79" spans="1:60" x14ac:dyDescent="0.35">
      <c r="A79" s="86"/>
      <c r="B79" s="87" t="str">
        <f t="shared" si="12"/>
        <v/>
      </c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89"/>
      <c r="H79" s="8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89"/>
      <c r="J79" s="8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89"/>
      <c r="L79" s="8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IF(AND(A79="",A78&lt;&gt;"",COUNTIF(A80:$A$200,"&lt;&gt;")=0),ROUND(SUMIF($A$2:A78,"&lt;&gt;",$N$2:N78),2),IF(OR(M79="",C79="",NOT(ISNUMBER($Z$3))),"",ROUND(M79*C79*$Z$3,2)))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IF(AND(A79="",A78&lt;&gt;"",COUNTIF(A80:$A$200,"&lt;&gt;")=0),ROUND(SUMIF($A$2:A78,"&lt;&gt;",$P$2:P78),2),IF(OR(O79="",C79="",NOT(ISNUMBER($Z$4))),"",ROUND(O79*C79*$Z$4,2)))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IF(AND(A79="",A78&lt;&gt;"",COUNTIF(A80:$A$200,"&lt;&gt;")=0),ROUND(SUMIF($A$2:A78,"&lt;&gt;",$R$2:R78),2),IF(OR(Q79="",C79="",NOT(ISNUMBER($Z$5))),"",ROUND(Q79*C79*$Z$5,2)))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IF(AND(A79="",A78&lt;&gt;"",COUNTIF(A80:$A$200,"&lt;&gt;")=0),ROUND(SUMIF($A$2:A78,"&lt;&gt;",$AC$2:AC78),2),IF(OR(AB79="",C79="",NOT(ISNUMBER($Z$2))),"",ROUND(AB79*C79*$Z$2,2)))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</row>
    <row r="80" spans="1:60" x14ac:dyDescent="0.35">
      <c r="A80" s="86"/>
      <c r="B80" s="87" t="str">
        <f t="shared" si="12"/>
        <v/>
      </c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89"/>
      <c r="H80" s="8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89"/>
      <c r="J80" s="8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89"/>
      <c r="L80" s="8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IF(AND(A80="",A79&lt;&gt;"",COUNTIF(A81:$A$200,"&lt;&gt;")=0),ROUND(SUMIF($A$2:A79,"&lt;&gt;",$N$2:N79),2),IF(OR(M80="",C80="",NOT(ISNUMBER($Z$3))),"",ROUND(M80*C80*$Z$3,2)))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IF(AND(A80="",A79&lt;&gt;"",COUNTIF(A81:$A$200,"&lt;&gt;")=0),ROUND(SUMIF($A$2:A79,"&lt;&gt;",$P$2:P79),2),IF(OR(O80="",C80="",NOT(ISNUMBER($Z$4))),"",ROUND(O80*C80*$Z$4,2)))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IF(AND(A80="",A79&lt;&gt;"",COUNTIF(A81:$A$200,"&lt;&gt;")=0),ROUND(SUMIF($A$2:A79,"&lt;&gt;",$R$2:R79),2),IF(OR(Q80="",C80="",NOT(ISNUMBER($Z$5))),"",ROUND(Q80*C80*$Z$5,2)))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IF(AND(A80="",A79&lt;&gt;"",COUNTIF(A81:$A$200,"&lt;&gt;")=0),ROUND(SUMIF($A$2:A79,"&lt;&gt;",$AC$2:AC79),2),IF(OR(AB80="",C80="",NOT(ISNUMBER($Z$2))),"",ROUND(AB80*C80*$Z$2,2)))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</row>
    <row r="81" spans="1:60" x14ac:dyDescent="0.35">
      <c r="A81" s="86"/>
      <c r="B81" s="87" t="str">
        <f t="shared" si="12"/>
        <v/>
      </c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89"/>
      <c r="H81" s="8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89"/>
      <c r="J81" s="8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89"/>
      <c r="L81" s="8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IF(AND(A81="",A80&lt;&gt;"",COUNTIF(A82:$A$200,"&lt;&gt;")=0),ROUND(SUMIF($A$2:A80,"&lt;&gt;",$N$2:N80),2),IF(OR(M81="",C81="",NOT(ISNUMBER($Z$3))),"",ROUND(M81*C81*$Z$3,2)))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IF(AND(A81="",A80&lt;&gt;"",COUNTIF(A82:$A$200,"&lt;&gt;")=0),ROUND(SUMIF($A$2:A80,"&lt;&gt;",$P$2:P80),2),IF(OR(O81="",C81="",NOT(ISNUMBER($Z$4))),"",ROUND(O81*C81*$Z$4,2)))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IF(AND(A81="",A80&lt;&gt;"",COUNTIF(A82:$A$200,"&lt;&gt;")=0),ROUND(SUMIF($A$2:A80,"&lt;&gt;",$R$2:R80),2),IF(OR(Q81="",C81="",NOT(ISNUMBER($Z$5))),"",ROUND(Q81*C81*$Z$5,2)))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IF(AND(A81="",A80&lt;&gt;"",COUNTIF(A82:$A$200,"&lt;&gt;")=0),ROUND(SUMIF($A$2:A80,"&lt;&gt;",$AC$2:AC80),2),IF(OR(AB81="",C81="",NOT(ISNUMBER($Z$2))),"",ROUND(AB81*C81*$Z$2,2)))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</row>
    <row r="82" spans="1:60" x14ac:dyDescent="0.35">
      <c r="A82" s="86"/>
      <c r="B82" s="87" t="str">
        <f t="shared" si="12"/>
        <v/>
      </c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89"/>
      <c r="H82" s="8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89"/>
      <c r="J82" s="8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89"/>
      <c r="L82" s="8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IF(AND(A82="",A81&lt;&gt;"",COUNTIF(A83:$A$200,"&lt;&gt;")=0),ROUND(SUMIF($A$2:A81,"&lt;&gt;",$N$2:N81),2),IF(OR(M82="",C82="",NOT(ISNUMBER($Z$3))),"",ROUND(M82*C82*$Z$3,2)))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IF(AND(A82="",A81&lt;&gt;"",COUNTIF(A83:$A$200,"&lt;&gt;")=0),ROUND(SUMIF($A$2:A81,"&lt;&gt;",$P$2:P81),2),IF(OR(O82="",C82="",NOT(ISNUMBER($Z$4))),"",ROUND(O82*C82*$Z$4,2)))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IF(AND(A82="",A81&lt;&gt;"",COUNTIF(A83:$A$200,"&lt;&gt;")=0),ROUND(SUMIF($A$2:A81,"&lt;&gt;",$R$2:R81),2),IF(OR(Q82="",C82="",NOT(ISNUMBER($Z$5))),"",ROUND(Q82*C82*$Z$5,2)))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IF(AND(A82="",A81&lt;&gt;"",COUNTIF(A83:$A$200,"&lt;&gt;")=0),ROUND(SUMIF($A$2:A81,"&lt;&gt;",$AC$2:AC81),2),IF(OR(AB82="",C82="",NOT(ISNUMBER($Z$2))),"",ROUND(AB82*C82*$Z$2,2)))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</row>
    <row r="83" spans="1:60" x14ac:dyDescent="0.35">
      <c r="A83" s="86"/>
      <c r="B83" s="87" t="str">
        <f t="shared" si="12"/>
        <v/>
      </c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89"/>
      <c r="H83" s="8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89"/>
      <c r="J83" s="8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89"/>
      <c r="L83" s="8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IF(AND(A83="",A82&lt;&gt;"",COUNTIF(A84:$A$200,"&lt;&gt;")=0),ROUND(SUMIF($A$2:A82,"&lt;&gt;",$N$2:N82),2),IF(OR(M83="",C83="",NOT(ISNUMBER($Z$3))),"",ROUND(M83*C83*$Z$3,2)))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IF(AND(A83="",A82&lt;&gt;"",COUNTIF(A84:$A$200,"&lt;&gt;")=0),ROUND(SUMIF($A$2:A82,"&lt;&gt;",$P$2:P82),2),IF(OR(O83="",C83="",NOT(ISNUMBER($Z$4))),"",ROUND(O83*C83*$Z$4,2)))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IF(AND(A83="",A82&lt;&gt;"",COUNTIF(A84:$A$200,"&lt;&gt;")=0),ROUND(SUMIF($A$2:A82,"&lt;&gt;",$R$2:R82),2),IF(OR(Q83="",C83="",NOT(ISNUMBER($Z$5))),"",ROUND(Q83*C83*$Z$5,2)))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IF(AND(A83="",A82&lt;&gt;"",COUNTIF(A84:$A$200,"&lt;&gt;")=0),ROUND(SUMIF($A$2:A82,"&lt;&gt;",$AC$2:AC82),2),IF(OR(AB83="",C83="",NOT(ISNUMBER($Z$2))),"",ROUND(AB83*C83*$Z$2,2)))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</row>
    <row r="84" spans="1:60" x14ac:dyDescent="0.35">
      <c r="A84" s="86"/>
      <c r="B84" s="87" t="str">
        <f t="shared" si="12"/>
        <v/>
      </c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89"/>
      <c r="H84" s="8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89"/>
      <c r="J84" s="8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89"/>
      <c r="L84" s="8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IF(AND(A84="",A83&lt;&gt;"",COUNTIF(A85:$A$200,"&lt;&gt;")=0),ROUND(SUMIF($A$2:A83,"&lt;&gt;",$N$2:N83),2),IF(OR(M84="",C84="",NOT(ISNUMBER($Z$3))),"",ROUND(M84*C84*$Z$3,2)))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IF(AND(A84="",A83&lt;&gt;"",COUNTIF(A85:$A$200,"&lt;&gt;")=0),ROUND(SUMIF($A$2:A83,"&lt;&gt;",$P$2:P83),2),IF(OR(O84="",C84="",NOT(ISNUMBER($Z$4))),"",ROUND(O84*C84*$Z$4,2)))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IF(AND(A84="",A83&lt;&gt;"",COUNTIF(A85:$A$200,"&lt;&gt;")=0),ROUND(SUMIF($A$2:A83,"&lt;&gt;",$R$2:R83),2),IF(OR(Q84="",C84="",NOT(ISNUMBER($Z$5))),"",ROUND(Q84*C84*$Z$5,2)))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IF(AND(A84="",A83&lt;&gt;"",COUNTIF(A85:$A$200,"&lt;&gt;")=0),ROUND(SUMIF($A$2:A83,"&lt;&gt;",$AC$2:AC83),2),IF(OR(AB84="",C84="",NOT(ISNUMBER($Z$2))),"",ROUND(AB84*C84*$Z$2,2)))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</row>
    <row r="85" spans="1:60" x14ac:dyDescent="0.35">
      <c r="A85" s="86"/>
      <c r="B85" s="87" t="str">
        <f t="shared" si="12"/>
        <v/>
      </c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89"/>
      <c r="H85" s="8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89"/>
      <c r="J85" s="8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89"/>
      <c r="L85" s="8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IF(AND(A85="",A84&lt;&gt;"",COUNTIF(A86:$A$200,"&lt;&gt;")=0),ROUND(SUMIF($A$2:A84,"&lt;&gt;",$N$2:N84),2),IF(OR(M85="",C85="",NOT(ISNUMBER($Z$3))),"",ROUND(M85*C85*$Z$3,2)))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IF(AND(A85="",A84&lt;&gt;"",COUNTIF(A86:$A$200,"&lt;&gt;")=0),ROUND(SUMIF($A$2:A84,"&lt;&gt;",$P$2:P84),2),IF(OR(O85="",C85="",NOT(ISNUMBER($Z$4))),"",ROUND(O85*C85*$Z$4,2)))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IF(AND(A85="",A84&lt;&gt;"",COUNTIF(A86:$A$200,"&lt;&gt;")=0),ROUND(SUMIF($A$2:A84,"&lt;&gt;",$R$2:R84),2),IF(OR(Q85="",C85="",NOT(ISNUMBER($Z$5))),"",ROUND(Q85*C85*$Z$5,2)))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IF(AND(A85="",A84&lt;&gt;"",COUNTIF(A86:$A$200,"&lt;&gt;")=0),ROUND(SUMIF($A$2:A84,"&lt;&gt;",$AC$2:AC84),2),IF(OR(AB85="",C85="",NOT(ISNUMBER($Z$2))),"",ROUND(AB85*C85*$Z$2,2)))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</row>
    <row r="86" spans="1:60" x14ac:dyDescent="0.35">
      <c r="A86" s="86"/>
      <c r="B86" s="87" t="str">
        <f t="shared" si="12"/>
        <v/>
      </c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89"/>
      <c r="H86" s="8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89"/>
      <c r="J86" s="8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89"/>
      <c r="L86" s="8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IF(AND(A86="",A85&lt;&gt;"",COUNTIF(A87:$A$200,"&lt;&gt;")=0),ROUND(SUMIF($A$2:A85,"&lt;&gt;",$N$2:N85),2),IF(OR(M86="",C86="",NOT(ISNUMBER($Z$3))),"",ROUND(M86*C86*$Z$3,2)))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IF(AND(A86="",A85&lt;&gt;"",COUNTIF(A87:$A$200,"&lt;&gt;")=0),ROUND(SUMIF($A$2:A85,"&lt;&gt;",$P$2:P85),2),IF(OR(O86="",C86="",NOT(ISNUMBER($Z$4))),"",ROUND(O86*C86*$Z$4,2)))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IF(AND(A86="",A85&lt;&gt;"",COUNTIF(A87:$A$200,"&lt;&gt;")=0),ROUND(SUMIF($A$2:A85,"&lt;&gt;",$R$2:R85),2),IF(OR(Q86="",C86="",NOT(ISNUMBER($Z$5))),"",ROUND(Q86*C86*$Z$5,2)))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IF(AND(A86="",A85&lt;&gt;"",COUNTIF(A87:$A$200,"&lt;&gt;")=0),ROUND(SUMIF($A$2:A85,"&lt;&gt;",$AC$2:AC85),2),IF(OR(AB86="",C86="",NOT(ISNUMBER($Z$2))),"",ROUND(AB86*C86*$Z$2,2)))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</row>
    <row r="87" spans="1:60" x14ac:dyDescent="0.35">
      <c r="A87" s="86"/>
      <c r="B87" s="87" t="str">
        <f t="shared" si="12"/>
        <v/>
      </c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89"/>
      <c r="H87" s="8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89"/>
      <c r="J87" s="8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89"/>
      <c r="L87" s="8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IF(AND(A87="",A86&lt;&gt;"",COUNTIF(A88:$A$200,"&lt;&gt;")=0),ROUND(SUMIF($A$2:A86,"&lt;&gt;",$N$2:N86),2),IF(OR(M87="",C87="",NOT(ISNUMBER($Z$3))),"",ROUND(M87*C87*$Z$3,2)))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IF(AND(A87="",A86&lt;&gt;"",COUNTIF(A88:$A$200,"&lt;&gt;")=0),ROUND(SUMIF($A$2:A86,"&lt;&gt;",$P$2:P86),2),IF(OR(O87="",C87="",NOT(ISNUMBER($Z$4))),"",ROUND(O87*C87*$Z$4,2)))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IF(AND(A87="",A86&lt;&gt;"",COUNTIF(A88:$A$200,"&lt;&gt;")=0),ROUND(SUMIF($A$2:A86,"&lt;&gt;",$R$2:R86),2),IF(OR(Q87="",C87="",NOT(ISNUMBER($Z$5))),"",ROUND(Q87*C87*$Z$5,2)))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IF(AND(A87="",A86&lt;&gt;"",COUNTIF(A88:$A$200,"&lt;&gt;")=0),ROUND(SUMIF($A$2:A86,"&lt;&gt;",$AC$2:AC86),2),IF(OR(AB87="",C87="",NOT(ISNUMBER($Z$2))),"",ROUND(AB87*C87*$Z$2,2)))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</row>
    <row r="88" spans="1:60" x14ac:dyDescent="0.35">
      <c r="A88" s="86"/>
      <c r="B88" s="87" t="str">
        <f t="shared" si="12"/>
        <v/>
      </c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89"/>
      <c r="H88" s="8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89"/>
      <c r="J88" s="8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89"/>
      <c r="L88" s="8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IF(AND(A88="",A87&lt;&gt;"",COUNTIF(A89:$A$200,"&lt;&gt;")=0),ROUND(SUMIF($A$2:A87,"&lt;&gt;",$N$2:N87),2),IF(OR(M88="",C88="",NOT(ISNUMBER($Z$3))),"",ROUND(M88*C88*$Z$3,2)))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IF(AND(A88="",A87&lt;&gt;"",COUNTIF(A89:$A$200,"&lt;&gt;")=0),ROUND(SUMIF($A$2:A87,"&lt;&gt;",$P$2:P87),2),IF(OR(O88="",C88="",NOT(ISNUMBER($Z$4))),"",ROUND(O88*C88*$Z$4,2)))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IF(AND(A88="",A87&lt;&gt;"",COUNTIF(A89:$A$200,"&lt;&gt;")=0),ROUND(SUMIF($A$2:A87,"&lt;&gt;",$R$2:R87),2),IF(OR(Q88="",C88="",NOT(ISNUMBER($Z$5))),"",ROUND(Q88*C88*$Z$5,2)))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IF(AND(A88="",A87&lt;&gt;"",COUNTIF(A89:$A$200,"&lt;&gt;")=0),ROUND(SUMIF($A$2:A87,"&lt;&gt;",$AC$2:AC87),2),IF(OR(AB88="",C88="",NOT(ISNUMBER($Z$2))),"",ROUND(AB88*C88*$Z$2,2)))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</row>
    <row r="89" spans="1:60" x14ac:dyDescent="0.35">
      <c r="A89" s="86"/>
      <c r="B89" s="87" t="str">
        <f t="shared" si="12"/>
        <v/>
      </c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89"/>
      <c r="H89" s="8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89"/>
      <c r="J89" s="8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89"/>
      <c r="L89" s="8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IF(AND(A89="",A88&lt;&gt;"",COUNTIF(A90:$A$200,"&lt;&gt;")=0),ROUND(SUMIF($A$2:A88,"&lt;&gt;",$N$2:N88),2),IF(OR(M89="",C89="",NOT(ISNUMBER($Z$3))),"",ROUND(M89*C89*$Z$3,2)))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IF(AND(A89="",A88&lt;&gt;"",COUNTIF(A90:$A$200,"&lt;&gt;")=0),ROUND(SUMIF($A$2:A88,"&lt;&gt;",$P$2:P88),2),IF(OR(O89="",C89="",NOT(ISNUMBER($Z$4))),"",ROUND(O89*C89*$Z$4,2)))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IF(AND(A89="",A88&lt;&gt;"",COUNTIF(A90:$A$200,"&lt;&gt;")=0),ROUND(SUMIF($A$2:A88,"&lt;&gt;",$R$2:R88),2),IF(OR(Q89="",C89="",NOT(ISNUMBER($Z$5))),"",ROUND(Q89*C89*$Z$5,2)))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IF(AND(A89="",A88&lt;&gt;"",COUNTIF(A90:$A$200,"&lt;&gt;")=0),ROUND(SUMIF($A$2:A88,"&lt;&gt;",$AC$2:AC88),2),IF(OR(AB89="",C89="",NOT(ISNUMBER($Z$2))),"",ROUND(AB89*C89*$Z$2,2)))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</row>
    <row r="90" spans="1:60" x14ac:dyDescent="0.35">
      <c r="A90" s="86"/>
      <c r="B90" s="87" t="str">
        <f t="shared" si="12"/>
        <v/>
      </c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89"/>
      <c r="H90" s="8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89"/>
      <c r="J90" s="8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89"/>
      <c r="L90" s="8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IF(AND(A90="",A89&lt;&gt;"",COUNTIF(A91:$A$200,"&lt;&gt;")=0),ROUND(SUMIF($A$2:A89,"&lt;&gt;",$N$2:N89),2),IF(OR(M90="",C90="",NOT(ISNUMBER($Z$3))),"",ROUND(M90*C90*$Z$3,2)))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IF(AND(A90="",A89&lt;&gt;"",COUNTIF(A91:$A$200,"&lt;&gt;")=0),ROUND(SUMIF($A$2:A89,"&lt;&gt;",$P$2:P89),2),IF(OR(O90="",C90="",NOT(ISNUMBER($Z$4))),"",ROUND(O90*C90*$Z$4,2)))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IF(AND(A90="",A89&lt;&gt;"",COUNTIF(A91:$A$200,"&lt;&gt;")=0),ROUND(SUMIF($A$2:A89,"&lt;&gt;",$R$2:R89),2),IF(OR(Q90="",C90="",NOT(ISNUMBER($Z$5))),"",ROUND(Q90*C90*$Z$5,2)))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IF(AND(A90="",A89&lt;&gt;"",COUNTIF(A91:$A$200,"&lt;&gt;")=0),ROUND(SUMIF($A$2:A89,"&lt;&gt;",$AC$2:AC89),2),IF(OR(AB90="",C90="",NOT(ISNUMBER($Z$2))),"",ROUND(AB90*C90*$Z$2,2)))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</row>
    <row r="91" spans="1:60" x14ac:dyDescent="0.35">
      <c r="A91" s="86"/>
      <c r="B91" s="87" t="str">
        <f t="shared" si="12"/>
        <v/>
      </c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89"/>
      <c r="H91" s="8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89"/>
      <c r="J91" s="8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89"/>
      <c r="L91" s="8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IF(AND(A91="",A90&lt;&gt;"",COUNTIF(A92:$A$200,"&lt;&gt;")=0),ROUND(SUMIF($A$2:A90,"&lt;&gt;",$N$2:N90),2),IF(OR(M91="",C91="",NOT(ISNUMBER($Z$3))),"",ROUND(M91*C91*$Z$3,2)))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IF(AND(A91="",A90&lt;&gt;"",COUNTIF(A92:$A$200,"&lt;&gt;")=0),ROUND(SUMIF($A$2:A90,"&lt;&gt;",$P$2:P90),2),IF(OR(O91="",C91="",NOT(ISNUMBER($Z$4))),"",ROUND(O91*C91*$Z$4,2)))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IF(AND(A91="",A90&lt;&gt;"",COUNTIF(A92:$A$200,"&lt;&gt;")=0),ROUND(SUMIF($A$2:A90,"&lt;&gt;",$R$2:R90),2),IF(OR(Q91="",C91="",NOT(ISNUMBER($Z$5))),"",ROUND(Q91*C91*$Z$5,2)))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IF(AND(A91="",A90&lt;&gt;"",COUNTIF(A92:$A$200,"&lt;&gt;")=0),ROUND(SUMIF($A$2:A90,"&lt;&gt;",$AC$2:AC90),2),IF(OR(AB91="",C91="",NOT(ISNUMBER($Z$2))),"",ROUND(AB91*C91*$Z$2,2)))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</row>
    <row r="92" spans="1:60" x14ac:dyDescent="0.35">
      <c r="A92" s="86"/>
      <c r="B92" s="87" t="str">
        <f t="shared" si="12"/>
        <v/>
      </c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89"/>
      <c r="H92" s="8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89"/>
      <c r="J92" s="8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89"/>
      <c r="L92" s="8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IF(AND(A92="",A91&lt;&gt;"",COUNTIF(A93:$A$200,"&lt;&gt;")=0),ROUND(SUMIF($A$2:A91,"&lt;&gt;",$N$2:N91),2),IF(OR(M92="",C92="",NOT(ISNUMBER($Z$3))),"",ROUND(M92*C92*$Z$3,2)))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IF(AND(A92="",A91&lt;&gt;"",COUNTIF(A93:$A$200,"&lt;&gt;")=0),ROUND(SUMIF($A$2:A91,"&lt;&gt;",$P$2:P91),2),IF(OR(O92="",C92="",NOT(ISNUMBER($Z$4))),"",ROUND(O92*C92*$Z$4,2)))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IF(AND(A92="",A91&lt;&gt;"",COUNTIF(A93:$A$200,"&lt;&gt;")=0),ROUND(SUMIF($A$2:A91,"&lt;&gt;",$R$2:R91),2),IF(OR(Q92="",C92="",NOT(ISNUMBER($Z$5))),"",ROUND(Q92*C92*$Z$5,2)))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IF(AND(A92="",A91&lt;&gt;"",COUNTIF(A93:$A$200,"&lt;&gt;")=0),ROUND(SUMIF($A$2:A91,"&lt;&gt;",$AC$2:AC91),2),IF(OR(AB92="",C92="",NOT(ISNUMBER($Z$2))),"",ROUND(AB92*C92*$Z$2,2)))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</row>
    <row r="93" spans="1:60" x14ac:dyDescent="0.35">
      <c r="A93" s="86"/>
      <c r="B93" s="87" t="str">
        <f t="shared" si="12"/>
        <v/>
      </c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89"/>
      <c r="H93" s="8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89"/>
      <c r="J93" s="8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89"/>
      <c r="L93" s="8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IF(AND(A93="",A92&lt;&gt;"",COUNTIF(A94:$A$200,"&lt;&gt;")=0),ROUND(SUMIF($A$2:A92,"&lt;&gt;",$N$2:N92),2),IF(OR(M93="",C93="",NOT(ISNUMBER($Z$3))),"",ROUND(M93*C93*$Z$3,2)))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IF(AND(A93="",A92&lt;&gt;"",COUNTIF(A94:$A$200,"&lt;&gt;")=0),ROUND(SUMIF($A$2:A92,"&lt;&gt;",$P$2:P92),2),IF(OR(O93="",C93="",NOT(ISNUMBER($Z$4))),"",ROUND(O93*C93*$Z$4,2)))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IF(AND(A93="",A92&lt;&gt;"",COUNTIF(A94:$A$200,"&lt;&gt;")=0),ROUND(SUMIF($A$2:A92,"&lt;&gt;",$R$2:R92),2),IF(OR(Q93="",C93="",NOT(ISNUMBER($Z$5))),"",ROUND(Q93*C93*$Z$5,2)))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IF(AND(A93="",A92&lt;&gt;"",COUNTIF(A94:$A$200,"&lt;&gt;")=0),ROUND(SUMIF($A$2:A92,"&lt;&gt;",$AC$2:AC92),2),IF(OR(AB93="",C93="",NOT(ISNUMBER($Z$2))),"",ROUND(AB93*C93*$Z$2,2)))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</row>
    <row r="94" spans="1:60" x14ac:dyDescent="0.35">
      <c r="A94" s="86"/>
      <c r="B94" s="87" t="str">
        <f t="shared" si="12"/>
        <v/>
      </c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89"/>
      <c r="H94" s="8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89"/>
      <c r="J94" s="8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89"/>
      <c r="L94" s="8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IF(AND(A94="",A93&lt;&gt;"",COUNTIF(A95:$A$200,"&lt;&gt;")=0),ROUND(SUMIF($A$2:A93,"&lt;&gt;",$N$2:N93),2),IF(OR(M94="",C94="",NOT(ISNUMBER($Z$3))),"",ROUND(M94*C94*$Z$3,2)))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IF(AND(A94="",A93&lt;&gt;"",COUNTIF(A95:$A$200,"&lt;&gt;")=0),ROUND(SUMIF($A$2:A93,"&lt;&gt;",$P$2:P93),2),IF(OR(O94="",C94="",NOT(ISNUMBER($Z$4))),"",ROUND(O94*C94*$Z$4,2)))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IF(AND(A94="",A93&lt;&gt;"",COUNTIF(A95:$A$200,"&lt;&gt;")=0),ROUND(SUMIF($A$2:A93,"&lt;&gt;",$R$2:R93),2),IF(OR(Q94="",C94="",NOT(ISNUMBER($Z$5))),"",ROUND(Q94*C94*$Z$5,2)))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IF(AND(A94="",A93&lt;&gt;"",COUNTIF(A95:$A$200,"&lt;&gt;")=0),ROUND(SUMIF($A$2:A93,"&lt;&gt;",$AC$2:AC93),2),IF(OR(AB94="",C94="",NOT(ISNUMBER($Z$2))),"",ROUND(AB94*C94*$Z$2,2)))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</row>
    <row r="95" spans="1:60" x14ac:dyDescent="0.35">
      <c r="A95" s="86"/>
      <c r="B95" s="87" t="str">
        <f t="shared" si="12"/>
        <v/>
      </c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89"/>
      <c r="H95" s="8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89"/>
      <c r="J95" s="8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89"/>
      <c r="L95" s="8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IF(AND(A95="",A94&lt;&gt;"",COUNTIF(A96:$A$200,"&lt;&gt;")=0),ROUND(SUMIF($A$2:A94,"&lt;&gt;",$N$2:N94),2),IF(OR(M95="",C95="",NOT(ISNUMBER($Z$3))),"",ROUND(M95*C95*$Z$3,2)))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IF(AND(A95="",A94&lt;&gt;"",COUNTIF(A96:$A$200,"&lt;&gt;")=0),ROUND(SUMIF($A$2:A94,"&lt;&gt;",$P$2:P94),2),IF(OR(O95="",C95="",NOT(ISNUMBER($Z$4))),"",ROUND(O95*C95*$Z$4,2)))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IF(AND(A95="",A94&lt;&gt;"",COUNTIF(A96:$A$200,"&lt;&gt;")=0),ROUND(SUMIF($A$2:A94,"&lt;&gt;",$R$2:R94),2),IF(OR(Q95="",C95="",NOT(ISNUMBER($Z$5))),"",ROUND(Q95*C95*$Z$5,2)))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IF(AND(A95="",A94&lt;&gt;"",COUNTIF(A96:$A$200,"&lt;&gt;")=0),ROUND(SUMIF($A$2:A94,"&lt;&gt;",$AC$2:AC94),2),IF(OR(AB95="",C95="",NOT(ISNUMBER($Z$2))),"",ROUND(AB95*C95*$Z$2,2)))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</row>
    <row r="96" spans="1:60" x14ac:dyDescent="0.35">
      <c r="A96" s="86"/>
      <c r="B96" s="87" t="str">
        <f t="shared" si="12"/>
        <v/>
      </c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89"/>
      <c r="H96" s="8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89"/>
      <c r="J96" s="8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89"/>
      <c r="L96" s="8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IF(AND(A96="",A95&lt;&gt;"",COUNTIF(A97:$A$200,"&lt;&gt;")=0),ROUND(SUMIF($A$2:A95,"&lt;&gt;",$N$2:N95),2),IF(OR(M96="",C96="",NOT(ISNUMBER($Z$3))),"",ROUND(M96*C96*$Z$3,2)))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IF(AND(A96="",A95&lt;&gt;"",COUNTIF(A97:$A$200,"&lt;&gt;")=0),ROUND(SUMIF($A$2:A95,"&lt;&gt;",$P$2:P95),2),IF(OR(O96="",C96="",NOT(ISNUMBER($Z$4))),"",ROUND(O96*C96*$Z$4,2)))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IF(AND(A96="",A95&lt;&gt;"",COUNTIF(A97:$A$200,"&lt;&gt;")=0),ROUND(SUMIF($A$2:A95,"&lt;&gt;",$R$2:R95),2),IF(OR(Q96="",C96="",NOT(ISNUMBER($Z$5))),"",ROUND(Q96*C96*$Z$5,2)))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IF(AND(A96="",A95&lt;&gt;"",COUNTIF(A97:$A$200,"&lt;&gt;")=0),ROUND(SUMIF($A$2:A95,"&lt;&gt;",$AC$2:AC95),2),IF(OR(AB96="",C96="",NOT(ISNUMBER($Z$2))),"",ROUND(AB96*C96*$Z$2,2)))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</row>
    <row r="97" spans="1:60" x14ac:dyDescent="0.35">
      <c r="A97" s="86"/>
      <c r="B97" s="87" t="str">
        <f t="shared" si="12"/>
        <v/>
      </c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89"/>
      <c r="H97" s="8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89"/>
      <c r="J97" s="8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89"/>
      <c r="L97" s="8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IF(AND(A97="",A96&lt;&gt;"",COUNTIF(A98:$A$200,"&lt;&gt;")=0),ROUND(SUMIF($A$2:A96,"&lt;&gt;",$N$2:N96),2),IF(OR(M97="",C97="",NOT(ISNUMBER($Z$3))),"",ROUND(M97*C97*$Z$3,2)))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IF(AND(A97="",A96&lt;&gt;"",COUNTIF(A98:$A$200,"&lt;&gt;")=0),ROUND(SUMIF($A$2:A96,"&lt;&gt;",$P$2:P96),2),IF(OR(O97="",C97="",NOT(ISNUMBER($Z$4))),"",ROUND(O97*C97*$Z$4,2)))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IF(AND(A97="",A96&lt;&gt;"",COUNTIF(A98:$A$200,"&lt;&gt;")=0),ROUND(SUMIF($A$2:A96,"&lt;&gt;",$R$2:R96),2),IF(OR(Q97="",C97="",NOT(ISNUMBER($Z$5))),"",ROUND(Q97*C97*$Z$5,2)))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IF(AND(A97="",A96&lt;&gt;"",COUNTIF(A98:$A$200,"&lt;&gt;")=0),ROUND(SUMIF($A$2:A96,"&lt;&gt;",$AC$2:AC96),2),IF(OR(AB97="",C97="",NOT(ISNUMBER($Z$2))),"",ROUND(AB97*C97*$Z$2,2)))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</row>
    <row r="98" spans="1:60" x14ac:dyDescent="0.35">
      <c r="A98" s="86"/>
      <c r="B98" s="87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89"/>
      <c r="H98" s="8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89"/>
      <c r="J98" s="8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89"/>
      <c r="L98" s="8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IF(AND(A98="",A97&lt;&gt;"",COUNTIF(A99:$A$200,"&lt;&gt;")=0),ROUND(SUMIF($A$2:A97,"&lt;&gt;",$N$2:N97),2),IF(OR(M98="",C98="",NOT(ISNUMBER($Z$3))),"",ROUND(M98*C98*$Z$3,2)))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IF(AND(A98="",A97&lt;&gt;"",COUNTIF(A99:$A$200,"&lt;&gt;")=0),ROUND(SUMIF($A$2:A97,"&lt;&gt;",$P$2:P97),2),IF(OR(O98="",C98="",NOT(ISNUMBER($Z$4))),"",ROUND(O98*C98*$Z$4,2)))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IF(AND(A98="",A97&lt;&gt;"",COUNTIF(A99:$A$200,"&lt;&gt;")=0),ROUND(SUMIF($A$2:A97,"&lt;&gt;",$R$2:R97),2),IF(OR(Q98="",C98="",NOT(ISNUMBER($Z$5))),"",ROUND(Q98*C98*$Z$5,2)))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IF(AND(A98="",A97&lt;&gt;"",COUNTIF(A99:$A$200,"&lt;&gt;")=0),ROUND(SUMIF($A$2:A97,"&lt;&gt;",$AC$2:AC97),2),IF(OR(AB98="",C98="",NOT(ISNUMBER($Z$2))),"",ROUND(AB98*C98*$Z$2,2)))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</row>
    <row r="99" spans="1:60" x14ac:dyDescent="0.35">
      <c r="A99" s="86"/>
      <c r="B99" s="87" t="str">
        <f t="shared" si="18"/>
        <v/>
      </c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89"/>
      <c r="H99" s="8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89"/>
      <c r="J99" s="8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89"/>
      <c r="L99" s="8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IF(AND(A99="",A98&lt;&gt;"",COUNTIF(A100:$A$200,"&lt;&gt;")=0),ROUND(SUMIF($A$2:A98,"&lt;&gt;",$N$2:N98),2),IF(OR(M99="",C99="",NOT(ISNUMBER($Z$3))),"",ROUND(M99*C99*$Z$3,2)))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IF(AND(A99="",A98&lt;&gt;"",COUNTIF(A100:$A$200,"&lt;&gt;")=0),ROUND(SUMIF($A$2:A98,"&lt;&gt;",$P$2:P98),2),IF(OR(O99="",C99="",NOT(ISNUMBER($Z$4))),"",ROUND(O99*C99*$Z$4,2)))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IF(AND(A99="",A98&lt;&gt;"",COUNTIF(A100:$A$200,"&lt;&gt;")=0),ROUND(SUMIF($A$2:A98,"&lt;&gt;",$R$2:R98),2),IF(OR(Q99="",C99="",NOT(ISNUMBER($Z$5))),"",ROUND(Q99*C99*$Z$5,2)))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IF(AND(A99="",A98&lt;&gt;"",COUNTIF(A100:$A$200,"&lt;&gt;")=0),ROUND(SUMIF($A$2:A98,"&lt;&gt;",$AC$2:AC98),2),IF(OR(AB99="",C99="",NOT(ISNUMBER($Z$2))),"",ROUND(AB99*C99*$Z$2,2)))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</row>
    <row r="100" spans="1:60" x14ac:dyDescent="0.35">
      <c r="A100" s="86"/>
      <c r="B100" s="87" t="str">
        <f t="shared" si="18"/>
        <v/>
      </c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89"/>
      <c r="H100" s="8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89"/>
      <c r="J100" s="8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89"/>
      <c r="L100" s="8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IF(AND(A100="",A99&lt;&gt;"",COUNTIF(A101:$A$200,"&lt;&gt;")=0),ROUND(SUMIF($A$2:A99,"&lt;&gt;",$N$2:N99),2),IF(OR(M100="",C100="",NOT(ISNUMBER($Z$3))),"",ROUND(M100*C100*$Z$3,2)))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IF(AND(A100="",A99&lt;&gt;"",COUNTIF(A101:$A$200,"&lt;&gt;")=0),ROUND(SUMIF($A$2:A99,"&lt;&gt;",$P$2:P99),2),IF(OR(O100="",C100="",NOT(ISNUMBER($Z$4))),"",ROUND(O100*C100*$Z$4,2)))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IF(AND(A100="",A99&lt;&gt;"",COUNTIF(A101:$A$200,"&lt;&gt;")=0),ROUND(SUMIF($A$2:A99,"&lt;&gt;",$R$2:R99),2),IF(OR(Q100="",C100="",NOT(ISNUMBER($Z$5))),"",ROUND(Q100*C100*$Z$5,2)))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IF(AND(A100="",A99&lt;&gt;"",COUNTIF(A101:$A$200,"&lt;&gt;")=0),ROUND(SUMIF($A$2:A99,"&lt;&gt;",$AC$2:AC99),2),IF(OR(AB100="",C100="",NOT(ISNUMBER($Z$2))),"",ROUND(AB100*C100*$Z$2,2)))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</row>
    <row r="101" spans="1:60" ht="14.5" customHeight="1" x14ac:dyDescent="0.35">
      <c r="A101" s="86"/>
      <c r="B101" s="87" t="str">
        <f t="shared" si="18"/>
        <v/>
      </c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89"/>
      <c r="H101" s="84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89"/>
      <c r="J101" s="84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89"/>
      <c r="L101" s="84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IF(AND(A101="",A100&lt;&gt;"",COUNTIF(A102:$A$200,"&lt;&gt;")=0),ROUND(SUMIF($A$2:A100,"&lt;&gt;",$N$2:N100),2),IF(OR(M101="",C101="",NOT(ISNUMBER($Z$3))),"",ROUND(M101*C101*$Z$3,2)))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IF(AND(A101="",A100&lt;&gt;"",COUNTIF(A102:$A$200,"&lt;&gt;")=0),ROUND(SUMIF($A$2:A100,"&lt;&gt;",$P$2:P100),2),IF(OR(O101="",C101="",NOT(ISNUMBER($Z$4))),"",ROUND(O101*C101*$Z$4,2)))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IF(AND(A101="",A100&lt;&gt;"",COUNTIF(A102:$A$200,"&lt;&gt;")=0),ROUND(SUMIF($A$2:A100,"&lt;&gt;",$R$2:R100),2),IF(OR(Q101="",C101="",NOT(ISNUMBER($Z$5))),"",ROUND(Q101*C101*$Z$5,2)))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IF(AND(A101="",A100&lt;&gt;"",COUNTIF(A102:$A$200,"&lt;&gt;")=0),ROUND(SUMIF($A$2:A100,"&lt;&gt;",$AC$2:AC100),2),IF(OR(AB101="",C101="",NOT(ISNUMBER($Z$2))),"",ROUND(AB101*C101*$Z$2,2)))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</row>
    <row r="102" spans="1:60" x14ac:dyDescent="0.35">
      <c r="A102" s="86"/>
      <c r="B102" s="87" t="str">
        <f t="shared" si="18"/>
        <v/>
      </c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89"/>
      <c r="H102" s="8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89"/>
      <c r="J102" s="8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89"/>
      <c r="L102" s="8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IF(AND(A102="",A101&lt;&gt;"",COUNTIF(A103:$A$200,"&lt;&gt;")=0),ROUND(SUMIF($A$2:A101,"&lt;&gt;",$N$2:N101),2),IF(OR(M102="",C102="",NOT(ISNUMBER($Z$3))),"",ROUND(M102*C102*$Z$3,2)))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IF(AND(A102="",A101&lt;&gt;"",COUNTIF(A103:$A$200,"&lt;&gt;")=0),ROUND(SUMIF($A$2:A101,"&lt;&gt;",$P$2:P101),2),IF(OR(O102="",C102="",NOT(ISNUMBER($Z$4))),"",ROUND(O102*C102*$Z$4,2)))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IF(AND(A102="",A101&lt;&gt;"",COUNTIF(A103:$A$200,"&lt;&gt;")=0),ROUND(SUMIF($A$2:A101,"&lt;&gt;",$R$2:R101),2),IF(OR(Q102="",C102="",NOT(ISNUMBER($Z$5))),"",ROUND(Q102*C102*$Z$5,2)))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IF(AND(A102="",A101&lt;&gt;"",COUNTIF(A103:$A$200,"&lt;&gt;")=0),ROUND(SUMIF($A$2:A101,"&lt;&gt;",$AC$2:AC101),2),IF(OR(AB102="",C102="",NOT(ISNUMBER($Z$2))),"",ROUND(AB102*C102*$Z$2,2)))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</row>
    <row r="103" spans="1:60" x14ac:dyDescent="0.35">
      <c r="A103" s="86"/>
      <c r="B103" s="87" t="str">
        <f t="shared" si="18"/>
        <v/>
      </c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89"/>
      <c r="H103" s="8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89"/>
      <c r="J103" s="8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89"/>
      <c r="L103" s="8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IF(AND(A103="",A102&lt;&gt;"",COUNTIF(A104:$A$200,"&lt;&gt;")=0),ROUND(SUMIF($A$2:A102,"&lt;&gt;",$N$2:N102),2),IF(OR(M103="",C103="",NOT(ISNUMBER($Z$3))),"",ROUND(M103*C103*$Z$3,2)))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IF(AND(A103="",A102&lt;&gt;"",COUNTIF(A104:$A$200,"&lt;&gt;")=0),ROUND(SUMIF($A$2:A102,"&lt;&gt;",$P$2:P102),2),IF(OR(O103="",C103="",NOT(ISNUMBER($Z$4))),"",ROUND(O103*C103*$Z$4,2)))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IF(AND(A103="",A102&lt;&gt;"",COUNTIF(A104:$A$200,"&lt;&gt;")=0),ROUND(SUMIF($A$2:A102,"&lt;&gt;",$R$2:R102),2),IF(OR(Q103="",C103="",NOT(ISNUMBER($Z$5))),"",ROUND(Q103*C103*$Z$5,2)))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IF(AND(A103="",A102&lt;&gt;"",COUNTIF(A104:$A$200,"&lt;&gt;")=0),ROUND(SUMIF($A$2:A102,"&lt;&gt;",$AC$2:AC102),2),IF(OR(AB103="",C103="",NOT(ISNUMBER($Z$2))),"",ROUND(AB103*C103*$Z$2,2)))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</row>
    <row r="104" spans="1:60" x14ac:dyDescent="0.35">
      <c r="A104" s="86"/>
      <c r="B104" s="87" t="str">
        <f t="shared" si="18"/>
        <v/>
      </c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89"/>
      <c r="H104" s="8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89"/>
      <c r="J104" s="8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89"/>
      <c r="L104" s="8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IF(AND(A104="",A103&lt;&gt;"",COUNTIF(A105:$A$200,"&lt;&gt;")=0),ROUND(SUMIF($A$2:A103,"&lt;&gt;",$N$2:N103),2),IF(OR(M104="",C104="",NOT(ISNUMBER($Z$3))),"",ROUND(M104*C104*$Z$3,2)))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IF(AND(A104="",A103&lt;&gt;"",COUNTIF(A105:$A$200,"&lt;&gt;")=0),ROUND(SUMIF($A$2:A103,"&lt;&gt;",$P$2:P103),2),IF(OR(O104="",C104="",NOT(ISNUMBER($Z$4))),"",ROUND(O104*C104*$Z$4,2)))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IF(AND(A104="",A103&lt;&gt;"",COUNTIF(A105:$A$200,"&lt;&gt;")=0),ROUND(SUMIF($A$2:A103,"&lt;&gt;",$R$2:R103),2),IF(OR(Q104="",C104="",NOT(ISNUMBER($Z$5))),"",ROUND(Q104*C104*$Z$5,2)))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IF(AND(A104="",A103&lt;&gt;"",COUNTIF(A105:$A$200,"&lt;&gt;")=0),ROUND(SUMIF($A$2:A103,"&lt;&gt;",$AC$2:AC103),2),IF(OR(AB104="",C104="",NOT(ISNUMBER($Z$2))),"",ROUND(AB104*C104*$Z$2,2)))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</row>
    <row r="105" spans="1:60" x14ac:dyDescent="0.35">
      <c r="A105" s="86"/>
      <c r="B105" s="87" t="str">
        <f t="shared" si="18"/>
        <v/>
      </c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89"/>
      <c r="H105" s="8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89"/>
      <c r="J105" s="8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89"/>
      <c r="L105" s="8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IF(AND(A105="",A104&lt;&gt;"",COUNTIF(A106:$A$200,"&lt;&gt;")=0),ROUND(SUMIF($A$2:A104,"&lt;&gt;",$N$2:N104),2),IF(OR(M105="",C105="",NOT(ISNUMBER($Z$3))),"",ROUND(M105*C105*$Z$3,2)))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IF(AND(A105="",A104&lt;&gt;"",COUNTIF(A106:$A$200,"&lt;&gt;")=0),ROUND(SUMIF($A$2:A104,"&lt;&gt;",$P$2:P104),2),IF(OR(O105="",C105="",NOT(ISNUMBER($Z$4))),"",ROUND(O105*C105*$Z$4,2)))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IF(AND(A105="",A104&lt;&gt;"",COUNTIF(A106:$A$200,"&lt;&gt;")=0),ROUND(SUMIF($A$2:A104,"&lt;&gt;",$R$2:R104),2),IF(OR(Q105="",C105="",NOT(ISNUMBER($Z$5))),"",ROUND(Q105*C105*$Z$5,2)))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IF(AND(A105="",A104&lt;&gt;"",COUNTIF(A106:$A$200,"&lt;&gt;")=0),ROUND(SUMIF($A$2:A104,"&lt;&gt;",$AC$2:AC104),2),IF(OR(AB105="",C105="",NOT(ISNUMBER($Z$2))),"",ROUND(AB105*C105*$Z$2,2)))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</row>
    <row r="106" spans="1:60" x14ac:dyDescent="0.35">
      <c r="A106" s="86"/>
      <c r="B106" s="87" t="str">
        <f t="shared" si="18"/>
        <v/>
      </c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89"/>
      <c r="H106" s="8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89"/>
      <c r="J106" s="8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89"/>
      <c r="L106" s="8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IF(AND(A106="",A105&lt;&gt;"",COUNTIF(A107:$A$200,"&lt;&gt;")=0),ROUND(SUMIF($A$2:A105,"&lt;&gt;",$N$2:N105),2),IF(OR(M106="",C106="",NOT(ISNUMBER($Z$3))),"",ROUND(M106*C106*$Z$3,2)))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IF(AND(A106="",A105&lt;&gt;"",COUNTIF(A107:$A$200,"&lt;&gt;")=0),ROUND(SUMIF($A$2:A105,"&lt;&gt;",$P$2:P105),2),IF(OR(O106="",C106="",NOT(ISNUMBER($Z$4))),"",ROUND(O106*C106*$Z$4,2)))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IF(AND(A106="",A105&lt;&gt;"",COUNTIF(A107:$A$200,"&lt;&gt;")=0),ROUND(SUMIF($A$2:A105,"&lt;&gt;",$R$2:R105),2),IF(OR(Q106="",C106="",NOT(ISNUMBER($Z$5))),"",ROUND(Q106*C106*$Z$5,2)))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IF(AND(A106="",A105&lt;&gt;"",COUNTIF(A107:$A$200,"&lt;&gt;")=0),ROUND(SUMIF($A$2:A105,"&lt;&gt;",$AC$2:AC105),2),IF(OR(AB106="",C106="",NOT(ISNUMBER($Z$2))),"",ROUND(AB106*C106*$Z$2,2)))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</row>
    <row r="107" spans="1:60" x14ac:dyDescent="0.35">
      <c r="A107" s="86"/>
      <c r="B107" s="87" t="str">
        <f t="shared" si="18"/>
        <v/>
      </c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89"/>
      <c r="H107" s="8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89"/>
      <c r="J107" s="8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89"/>
      <c r="L107" s="8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IF(AND(A107="",A106&lt;&gt;"",COUNTIF(A108:$A$200,"&lt;&gt;")=0),ROUND(SUMIF($A$2:A106,"&lt;&gt;",$N$2:N106),2),IF(OR(M107="",C107="",NOT(ISNUMBER($Z$3))),"",ROUND(M107*C107*$Z$3,2)))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IF(AND(A107="",A106&lt;&gt;"",COUNTIF(A108:$A$200,"&lt;&gt;")=0),ROUND(SUMIF($A$2:A106,"&lt;&gt;",$P$2:P106),2),IF(OR(O107="",C107="",NOT(ISNUMBER($Z$4))),"",ROUND(O107*C107*$Z$4,2)))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IF(AND(A107="",A106&lt;&gt;"",COUNTIF(A108:$A$200,"&lt;&gt;")=0),ROUND(SUMIF($A$2:A106,"&lt;&gt;",$R$2:R106),2),IF(OR(Q107="",C107="",NOT(ISNUMBER($Z$5))),"",ROUND(Q107*C107*$Z$5,2)))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IF(AND(A107="",A106&lt;&gt;"",COUNTIF(A108:$A$200,"&lt;&gt;")=0),ROUND(SUMIF($A$2:A106,"&lt;&gt;",$AC$2:AC106),2),IF(OR(AB107="",C107="",NOT(ISNUMBER($Z$2))),"",ROUND(AB107*C107*$Z$2,2)))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</row>
    <row r="108" spans="1:60" x14ac:dyDescent="0.35">
      <c r="A108" s="86"/>
      <c r="B108" s="87" t="str">
        <f t="shared" si="18"/>
        <v/>
      </c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89"/>
      <c r="H108" s="8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89"/>
      <c r="J108" s="8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89"/>
      <c r="L108" s="8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IF(AND(A108="",A107&lt;&gt;"",COUNTIF(A109:$A$200,"&lt;&gt;")=0),ROUND(SUMIF($A$2:A107,"&lt;&gt;",$N$2:N107),2),IF(OR(M108="",C108="",NOT(ISNUMBER($Z$3))),"",ROUND(M108*C108*$Z$3,2)))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IF(AND(A108="",A107&lt;&gt;"",COUNTIF(A109:$A$200,"&lt;&gt;")=0),ROUND(SUMIF($A$2:A107,"&lt;&gt;",$P$2:P107),2),IF(OR(O108="",C108="",NOT(ISNUMBER($Z$4))),"",ROUND(O108*C108*$Z$4,2)))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IF(AND(A108="",A107&lt;&gt;"",COUNTIF(A109:$A$200,"&lt;&gt;")=0),ROUND(SUMIF($A$2:A107,"&lt;&gt;",$R$2:R107),2),IF(OR(Q108="",C108="",NOT(ISNUMBER($Z$5))),"",ROUND(Q108*C108*$Z$5,2)))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IF(AND(A108="",A107&lt;&gt;"",COUNTIF(A109:$A$200,"&lt;&gt;")=0),ROUND(SUMIF($A$2:A107,"&lt;&gt;",$AC$2:AC107),2),IF(OR(AB108="",C108="",NOT(ISNUMBER($Z$2))),"",ROUND(AB108*C108*$Z$2,2)))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</row>
    <row r="109" spans="1:60" x14ac:dyDescent="0.35">
      <c r="A109" s="86"/>
      <c r="B109" s="87" t="str">
        <f t="shared" si="18"/>
        <v/>
      </c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89"/>
      <c r="H109" s="8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89"/>
      <c r="J109" s="8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89"/>
      <c r="L109" s="8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IF(AND(A109="",A108&lt;&gt;"",COUNTIF(A110:$A$200,"&lt;&gt;")=0),ROUND(SUMIF($A$2:A108,"&lt;&gt;",$N$2:N108),2),IF(OR(M109="",C109="",NOT(ISNUMBER($Z$3))),"",ROUND(M109*C109*$Z$3,2)))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IF(AND(A109="",A108&lt;&gt;"",COUNTIF(A110:$A$200,"&lt;&gt;")=0),ROUND(SUMIF($A$2:A108,"&lt;&gt;",$P$2:P108),2),IF(OR(O109="",C109="",NOT(ISNUMBER($Z$4))),"",ROUND(O109*C109*$Z$4,2)))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IF(AND(A109="",A108&lt;&gt;"",COUNTIF(A110:$A$200,"&lt;&gt;")=0),ROUND(SUMIF($A$2:A108,"&lt;&gt;",$R$2:R108),2),IF(OR(Q109="",C109="",NOT(ISNUMBER($Z$5))),"",ROUND(Q109*C109*$Z$5,2)))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IF(AND(A109="",A108&lt;&gt;"",COUNTIF(A110:$A$200,"&lt;&gt;")=0),ROUND(SUMIF($A$2:A108,"&lt;&gt;",$AC$2:AC108),2),IF(OR(AB109="",C109="",NOT(ISNUMBER($Z$2))),"",ROUND(AB109*C109*$Z$2,2)))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</row>
    <row r="110" spans="1:60" x14ac:dyDescent="0.35">
      <c r="A110" s="86"/>
      <c r="B110" s="87" t="str">
        <f t="shared" si="18"/>
        <v/>
      </c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89"/>
      <c r="H110" s="8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89"/>
      <c r="J110" s="8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89"/>
      <c r="L110" s="8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IF(AND(A110="",A109&lt;&gt;"",COUNTIF(A111:$A$200,"&lt;&gt;")=0),ROUND(SUMIF($A$2:A109,"&lt;&gt;",$N$2:N109),2),IF(OR(M110="",C110="",NOT(ISNUMBER($Z$3))),"",ROUND(M110*C110*$Z$3,2)))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IF(AND(A110="",A109&lt;&gt;"",COUNTIF(A111:$A$200,"&lt;&gt;")=0),ROUND(SUMIF($A$2:A109,"&lt;&gt;",$P$2:P109),2),IF(OR(O110="",C110="",NOT(ISNUMBER($Z$4))),"",ROUND(O110*C110*$Z$4,2)))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IF(AND(A110="",A109&lt;&gt;"",COUNTIF(A111:$A$200,"&lt;&gt;")=0),ROUND(SUMIF($A$2:A109,"&lt;&gt;",$R$2:R109),2),IF(OR(Q110="",C110="",NOT(ISNUMBER($Z$5))),"",ROUND(Q110*C110*$Z$5,2)))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IF(AND(A110="",A109&lt;&gt;"",COUNTIF(A111:$A$200,"&lt;&gt;")=0),ROUND(SUMIF($A$2:A109,"&lt;&gt;",$AC$2:AC109),2),IF(OR(AB110="",C110="",NOT(ISNUMBER($Z$2))),"",ROUND(AB110*C110*$Z$2,2)))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</row>
    <row r="111" spans="1:60" x14ac:dyDescent="0.35">
      <c r="A111" s="86"/>
      <c r="B111" s="87" t="str">
        <f t="shared" si="18"/>
        <v/>
      </c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89"/>
      <c r="H111" s="8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89"/>
      <c r="J111" s="8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89"/>
      <c r="L111" s="8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IF(AND(A111="",A110&lt;&gt;"",COUNTIF(A112:$A$200,"&lt;&gt;")=0),ROUND(SUMIF($A$2:A110,"&lt;&gt;",$N$2:N110),2),IF(OR(M111="",C111="",NOT(ISNUMBER($Z$3))),"",ROUND(M111*C111*$Z$3,2)))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IF(AND(A111="",A110&lt;&gt;"",COUNTIF(A112:$A$200,"&lt;&gt;")=0),ROUND(SUMIF($A$2:A110,"&lt;&gt;",$P$2:P110),2),IF(OR(O111="",C111="",NOT(ISNUMBER($Z$4))),"",ROUND(O111*C111*$Z$4,2)))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IF(AND(A111="",A110&lt;&gt;"",COUNTIF(A112:$A$200,"&lt;&gt;")=0),ROUND(SUMIF($A$2:A110,"&lt;&gt;",$R$2:R110),2),IF(OR(Q111="",C111="",NOT(ISNUMBER($Z$5))),"",ROUND(Q111*C111*$Z$5,2)))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IF(AND(A111="",A110&lt;&gt;"",COUNTIF(A112:$A$200,"&lt;&gt;")=0),ROUND(SUMIF($A$2:A110,"&lt;&gt;",$AC$2:AC110),2),IF(OR(AB111="",C111="",NOT(ISNUMBER($Z$2))),"",ROUND(AB111*C111*$Z$2,2)))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</row>
    <row r="112" spans="1:60" x14ac:dyDescent="0.35">
      <c r="A112" s="86"/>
      <c r="B112" s="87" t="str">
        <f t="shared" si="18"/>
        <v/>
      </c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89"/>
      <c r="H112" s="8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89"/>
      <c r="J112" s="8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89"/>
      <c r="L112" s="8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IF(AND(A112="",A111&lt;&gt;"",COUNTIF(A113:$A$200,"&lt;&gt;")=0),ROUND(SUMIF($A$2:A111,"&lt;&gt;",$N$2:N111),2),IF(OR(M112="",C112="",NOT(ISNUMBER($Z$3))),"",ROUND(M112*C112*$Z$3,2)))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IF(AND(A112="",A111&lt;&gt;"",COUNTIF(A113:$A$200,"&lt;&gt;")=0),ROUND(SUMIF($A$2:A111,"&lt;&gt;",$P$2:P111),2),IF(OR(O112="",C112="",NOT(ISNUMBER($Z$4))),"",ROUND(O112*C112*$Z$4,2)))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IF(AND(A112="",A111&lt;&gt;"",COUNTIF(A113:$A$200,"&lt;&gt;")=0),ROUND(SUMIF($A$2:A111,"&lt;&gt;",$R$2:R111),2),IF(OR(Q112="",C112="",NOT(ISNUMBER($Z$5))),"",ROUND(Q112*C112*$Z$5,2)))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IF(AND(A112="",A111&lt;&gt;"",COUNTIF(A113:$A$200,"&lt;&gt;")=0),ROUND(SUMIF($A$2:A111,"&lt;&gt;",$AC$2:AC111),2),IF(OR(AB112="",C112="",NOT(ISNUMBER($Z$2))),"",ROUND(AB112*C112*$Z$2,2)))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</row>
    <row r="113" spans="1:60" x14ac:dyDescent="0.35">
      <c r="A113" s="86"/>
      <c r="B113" s="87" t="str">
        <f t="shared" si="18"/>
        <v/>
      </c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89"/>
      <c r="H113" s="8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89"/>
      <c r="J113" s="8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89"/>
      <c r="L113" s="8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IF(AND(A113="",A112&lt;&gt;"",COUNTIF(A114:$A$200,"&lt;&gt;")=0),ROUND(SUMIF($A$2:A112,"&lt;&gt;",$N$2:N112),2),IF(OR(M113="",C113="",NOT(ISNUMBER($Z$3))),"",ROUND(M113*C113*$Z$3,2)))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IF(AND(A113="",A112&lt;&gt;"",COUNTIF(A114:$A$200,"&lt;&gt;")=0),ROUND(SUMIF($A$2:A112,"&lt;&gt;",$P$2:P112),2),IF(OR(O113="",C113="",NOT(ISNUMBER($Z$4))),"",ROUND(O113*C113*$Z$4,2)))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IF(AND(A113="",A112&lt;&gt;"",COUNTIF(A114:$A$200,"&lt;&gt;")=0),ROUND(SUMIF($A$2:A112,"&lt;&gt;",$R$2:R112),2),IF(OR(Q113="",C113="",NOT(ISNUMBER($Z$5))),"",ROUND(Q113*C113*$Z$5,2)))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IF(AND(A113="",A112&lt;&gt;"",COUNTIF(A114:$A$200,"&lt;&gt;")=0),ROUND(SUMIF($A$2:A112,"&lt;&gt;",$AC$2:AC112),2),IF(OR(AB113="",C113="",NOT(ISNUMBER($Z$2))),"",ROUND(AB113*C113*$Z$2,2)))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</row>
    <row r="114" spans="1:60" x14ac:dyDescent="0.35">
      <c r="A114" s="86"/>
      <c r="B114" s="87" t="str">
        <f t="shared" si="18"/>
        <v/>
      </c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89"/>
      <c r="H114" s="8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89"/>
      <c r="J114" s="8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89"/>
      <c r="L114" s="8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IF(AND(A114="",A113&lt;&gt;"",COUNTIF(A115:$A$200,"&lt;&gt;")=0),ROUND(SUMIF($A$2:A113,"&lt;&gt;",$N$2:N113),2),IF(OR(M114="",C114="",NOT(ISNUMBER($Z$3))),"",ROUND(M114*C114*$Z$3,2)))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IF(AND(A114="",A113&lt;&gt;"",COUNTIF(A115:$A$200,"&lt;&gt;")=0),ROUND(SUMIF($A$2:A113,"&lt;&gt;",$P$2:P113),2),IF(OR(O114="",C114="",NOT(ISNUMBER($Z$4))),"",ROUND(O114*C114*$Z$4,2)))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IF(AND(A114="",A113&lt;&gt;"",COUNTIF(A115:$A$200,"&lt;&gt;")=0),ROUND(SUMIF($A$2:A113,"&lt;&gt;",$R$2:R113),2),IF(OR(Q114="",C114="",NOT(ISNUMBER($Z$5))),"",ROUND(Q114*C114*$Z$5,2)))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IF(AND(A114="",A113&lt;&gt;"",COUNTIF(A115:$A$200,"&lt;&gt;")=0),ROUND(SUMIF($A$2:A113,"&lt;&gt;",$AC$2:AC113),2),IF(OR(AB114="",C114="",NOT(ISNUMBER($Z$2))),"",ROUND(AB114*C114*$Z$2,2)))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</row>
    <row r="115" spans="1:60" x14ac:dyDescent="0.35">
      <c r="A115" s="86"/>
      <c r="B115" s="87" t="str">
        <f t="shared" si="18"/>
        <v/>
      </c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89"/>
      <c r="H115" s="8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89"/>
      <c r="J115" s="8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89"/>
      <c r="L115" s="8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IF(AND(A115="",A114&lt;&gt;"",COUNTIF(A116:$A$200,"&lt;&gt;")=0),ROUND(SUMIF($A$2:A114,"&lt;&gt;",$N$2:N114),2),IF(OR(M115="",C115="",NOT(ISNUMBER($Z$3))),"",ROUND(M115*C115*$Z$3,2)))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IF(AND(A115="",A114&lt;&gt;"",COUNTIF(A116:$A$200,"&lt;&gt;")=0),ROUND(SUMIF($A$2:A114,"&lt;&gt;",$P$2:P114),2),IF(OR(O115="",C115="",NOT(ISNUMBER($Z$4))),"",ROUND(O115*C115*$Z$4,2)))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IF(AND(A115="",A114&lt;&gt;"",COUNTIF(A116:$A$200,"&lt;&gt;")=0),ROUND(SUMIF($A$2:A114,"&lt;&gt;",$R$2:R114),2),IF(OR(Q115="",C115="",NOT(ISNUMBER($Z$5))),"",ROUND(Q115*C115*$Z$5,2)))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IF(AND(A115="",A114&lt;&gt;"",COUNTIF(A116:$A$200,"&lt;&gt;")=0),ROUND(SUMIF($A$2:A114,"&lt;&gt;",$AC$2:AC114),2),IF(OR(AB115="",C115="",NOT(ISNUMBER($Z$2))),"",ROUND(AB115*C115*$Z$2,2)))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</row>
    <row r="116" spans="1:60" x14ac:dyDescent="0.35">
      <c r="A116" s="86"/>
      <c r="B116" s="87" t="str">
        <f t="shared" si="18"/>
        <v/>
      </c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89"/>
      <c r="H116" s="8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89"/>
      <c r="J116" s="8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89"/>
      <c r="L116" s="8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IF(AND(A116="",A115&lt;&gt;"",COUNTIF(A117:$A$200,"&lt;&gt;")=0),ROUND(SUMIF($A$2:A115,"&lt;&gt;",$N$2:N115),2),IF(OR(M116="",C116="",NOT(ISNUMBER($Z$3))),"",ROUND(M116*C116*$Z$3,2)))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IF(AND(A116="",A115&lt;&gt;"",COUNTIF(A117:$A$200,"&lt;&gt;")=0),ROUND(SUMIF($A$2:A115,"&lt;&gt;",$P$2:P115),2),IF(OR(O116="",C116="",NOT(ISNUMBER($Z$4))),"",ROUND(O116*C116*$Z$4,2)))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IF(AND(A116="",A115&lt;&gt;"",COUNTIF(A117:$A$200,"&lt;&gt;")=0),ROUND(SUMIF($A$2:A115,"&lt;&gt;",$R$2:R115),2),IF(OR(Q116="",C116="",NOT(ISNUMBER($Z$5))),"",ROUND(Q116*C116*$Z$5,2)))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IF(AND(A116="",A115&lt;&gt;"",COUNTIF(A117:$A$200,"&lt;&gt;")=0),ROUND(SUMIF($A$2:A115,"&lt;&gt;",$AC$2:AC115),2),IF(OR(AB116="",C116="",NOT(ISNUMBER($Z$2))),"",ROUND(AB116*C116*$Z$2,2)))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</row>
    <row r="117" spans="1:60" x14ac:dyDescent="0.35">
      <c r="A117" s="86"/>
      <c r="B117" s="87" t="str">
        <f t="shared" si="18"/>
        <v/>
      </c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89"/>
      <c r="H117" s="8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89"/>
      <c r="J117" s="8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89"/>
      <c r="L117" s="8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IF(AND(A117="",A116&lt;&gt;"",COUNTIF(A118:$A$200,"&lt;&gt;")=0),ROUND(SUMIF($A$2:A116,"&lt;&gt;",$N$2:N116),2),IF(OR(M117="",C117="",NOT(ISNUMBER($Z$3))),"",ROUND(M117*C117*$Z$3,2)))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IF(AND(A117="",A116&lt;&gt;"",COUNTIF(A118:$A$200,"&lt;&gt;")=0),ROUND(SUMIF($A$2:A116,"&lt;&gt;",$P$2:P116),2),IF(OR(O117="",C117="",NOT(ISNUMBER($Z$4))),"",ROUND(O117*C117*$Z$4,2)))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IF(AND(A117="",A116&lt;&gt;"",COUNTIF(A118:$A$200,"&lt;&gt;")=0),ROUND(SUMIF($A$2:A116,"&lt;&gt;",$R$2:R116),2),IF(OR(Q117="",C117="",NOT(ISNUMBER($Z$5))),"",ROUND(Q117*C117*$Z$5,2)))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IF(AND(A117="",A116&lt;&gt;"",COUNTIF(A118:$A$200,"&lt;&gt;")=0),ROUND(SUMIF($A$2:A116,"&lt;&gt;",$AC$2:AC116),2),IF(OR(AB117="",C117="",NOT(ISNUMBER($Z$2))),"",ROUND(AB117*C117*$Z$2,2)))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</row>
    <row r="118" spans="1:60" x14ac:dyDescent="0.35">
      <c r="A118" s="86"/>
      <c r="B118" s="87" t="str">
        <f t="shared" si="18"/>
        <v/>
      </c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89"/>
      <c r="H118" s="8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89"/>
      <c r="J118" s="8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89"/>
      <c r="L118" s="8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IF(AND(A118="",A117&lt;&gt;"",COUNTIF(A119:$A$200,"&lt;&gt;")=0),ROUND(SUMIF($A$2:A117,"&lt;&gt;",$N$2:N117),2),IF(OR(M118="",C118="",NOT(ISNUMBER($Z$3))),"",ROUND(M118*C118*$Z$3,2)))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IF(AND(A118="",A117&lt;&gt;"",COUNTIF(A119:$A$200,"&lt;&gt;")=0),ROUND(SUMIF($A$2:A117,"&lt;&gt;",$P$2:P117),2),IF(OR(O118="",C118="",NOT(ISNUMBER($Z$4))),"",ROUND(O118*C118*$Z$4,2)))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IF(AND(A118="",A117&lt;&gt;"",COUNTIF(A119:$A$200,"&lt;&gt;")=0),ROUND(SUMIF($A$2:A117,"&lt;&gt;",$R$2:R117),2),IF(OR(Q118="",C118="",NOT(ISNUMBER($Z$5))),"",ROUND(Q118*C118*$Z$5,2)))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IF(AND(A118="",A117&lt;&gt;"",COUNTIF(A119:$A$200,"&lt;&gt;")=0),ROUND(SUMIF($A$2:A117,"&lt;&gt;",$AC$2:AC117),2),IF(OR(AB118="",C118="",NOT(ISNUMBER($Z$2))),"",ROUND(AB118*C118*$Z$2,2)))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</row>
    <row r="119" spans="1:60" x14ac:dyDescent="0.35">
      <c r="A119" s="86"/>
      <c r="B119" s="87" t="str">
        <f t="shared" si="18"/>
        <v/>
      </c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89"/>
      <c r="H119" s="8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89"/>
      <c r="J119" s="8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89"/>
      <c r="L119" s="8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IF(AND(A119="",A118&lt;&gt;"",COUNTIF(A120:$A$200,"&lt;&gt;")=0),ROUND(SUMIF($A$2:A118,"&lt;&gt;",$N$2:N118),2),IF(OR(M119="",C119="",NOT(ISNUMBER($Z$3))),"",ROUND(M119*C119*$Z$3,2)))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IF(AND(A119="",A118&lt;&gt;"",COUNTIF(A120:$A$200,"&lt;&gt;")=0),ROUND(SUMIF($A$2:A118,"&lt;&gt;",$P$2:P118),2),IF(OR(O119="",C119="",NOT(ISNUMBER($Z$4))),"",ROUND(O119*C119*$Z$4,2)))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IF(AND(A119="",A118&lt;&gt;"",COUNTIF(A120:$A$200,"&lt;&gt;")=0),ROUND(SUMIF($A$2:A118,"&lt;&gt;",$R$2:R118),2),IF(OR(Q119="",C119="",NOT(ISNUMBER($Z$5))),"",ROUND(Q119*C119*$Z$5,2)))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IF(AND(A119="",A118&lt;&gt;"",COUNTIF(A120:$A$200,"&lt;&gt;")=0),ROUND(SUMIF($A$2:A118,"&lt;&gt;",$AC$2:AC118),2),IF(OR(AB119="",C119="",NOT(ISNUMBER($Z$2))),"",ROUND(AB119*C119*$Z$2,2)))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</row>
    <row r="120" spans="1:60" x14ac:dyDescent="0.35">
      <c r="A120" s="86"/>
      <c r="B120" s="87" t="str">
        <f t="shared" si="18"/>
        <v/>
      </c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89"/>
      <c r="H120" s="8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89"/>
      <c r="J120" s="8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89"/>
      <c r="L120" s="8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IF(AND(A120="",A119&lt;&gt;"",COUNTIF(A121:$A$200,"&lt;&gt;")=0),ROUND(SUMIF($A$2:A119,"&lt;&gt;",$N$2:N119),2),IF(OR(M120="",C120="",NOT(ISNUMBER($Z$3))),"",ROUND(M120*C120*$Z$3,2)))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IF(AND(A120="",A119&lt;&gt;"",COUNTIF(A121:$A$200,"&lt;&gt;")=0),ROUND(SUMIF($A$2:A119,"&lt;&gt;",$P$2:P119),2),IF(OR(O120="",C120="",NOT(ISNUMBER($Z$4))),"",ROUND(O120*C120*$Z$4,2)))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IF(AND(A120="",A119&lt;&gt;"",COUNTIF(A121:$A$200,"&lt;&gt;")=0),ROUND(SUMIF($A$2:A119,"&lt;&gt;",$R$2:R119),2),IF(OR(Q120="",C120="",NOT(ISNUMBER($Z$5))),"",ROUND(Q120*C120*$Z$5,2)))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IF(AND(A120="",A119&lt;&gt;"",COUNTIF(A121:$A$200,"&lt;&gt;")=0),ROUND(SUMIF($A$2:A119,"&lt;&gt;",$AC$2:AC119),2),IF(OR(AB120="",C120="",NOT(ISNUMBER($Z$2))),"",ROUND(AB120*C120*$Z$2,2)))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</row>
    <row r="121" spans="1:60" x14ac:dyDescent="0.35">
      <c r="A121" s="86"/>
      <c r="B121" s="87" t="str">
        <f t="shared" si="18"/>
        <v/>
      </c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89"/>
      <c r="H121" s="8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89"/>
      <c r="J121" s="8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89"/>
      <c r="L121" s="8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IF(AND(A121="",A120&lt;&gt;"",COUNTIF(A122:$A$200,"&lt;&gt;")=0),ROUND(SUMIF($A$2:A120,"&lt;&gt;",$N$2:N120),2),IF(OR(M121="",C121="",NOT(ISNUMBER($Z$3))),"",ROUND(M121*C121*$Z$3,2)))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IF(AND(A121="",A120&lt;&gt;"",COUNTIF(A122:$A$200,"&lt;&gt;")=0),ROUND(SUMIF($A$2:A120,"&lt;&gt;",$P$2:P120),2),IF(OR(O121="",C121="",NOT(ISNUMBER($Z$4))),"",ROUND(O121*C121*$Z$4,2)))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IF(AND(A121="",A120&lt;&gt;"",COUNTIF(A122:$A$200,"&lt;&gt;")=0),ROUND(SUMIF($A$2:A120,"&lt;&gt;",$R$2:R120),2),IF(OR(Q121="",C121="",NOT(ISNUMBER($Z$5))),"",ROUND(Q121*C121*$Z$5,2)))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IF(AND(A121="",A120&lt;&gt;"",COUNTIF(A122:$A$200,"&lt;&gt;")=0),ROUND(SUMIF($A$2:A120,"&lt;&gt;",$AC$2:AC120),2),IF(OR(AB121="",C121="",NOT(ISNUMBER($Z$2))),"",ROUND(AB121*C121*$Z$2,2)))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</row>
    <row r="122" spans="1:60" x14ac:dyDescent="0.35">
      <c r="A122" s="86"/>
      <c r="B122" s="87" t="str">
        <f t="shared" si="18"/>
        <v/>
      </c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89"/>
      <c r="H122" s="8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89"/>
      <c r="J122" s="8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89"/>
      <c r="L122" s="8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IF(AND(A122="",A121&lt;&gt;"",COUNTIF(A123:$A$200,"&lt;&gt;")=0),ROUND(SUMIF($A$2:A121,"&lt;&gt;",$N$2:N121),2),IF(OR(M122="",C122="",NOT(ISNUMBER($Z$3))),"",ROUND(M122*C122*$Z$3,2)))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IF(AND(A122="",A121&lt;&gt;"",COUNTIF(A123:$A$200,"&lt;&gt;")=0),ROUND(SUMIF($A$2:A121,"&lt;&gt;",$P$2:P121),2),IF(OR(O122="",C122="",NOT(ISNUMBER($Z$4))),"",ROUND(O122*C122*$Z$4,2)))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IF(AND(A122="",A121&lt;&gt;"",COUNTIF(A123:$A$200,"&lt;&gt;")=0),ROUND(SUMIF($A$2:A121,"&lt;&gt;",$R$2:R121),2),IF(OR(Q122="",C122="",NOT(ISNUMBER($Z$5))),"",ROUND(Q122*C122*$Z$5,2)))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IF(AND(A122="",A121&lt;&gt;"",COUNTIF(A123:$A$200,"&lt;&gt;")=0),ROUND(SUMIF($A$2:A121,"&lt;&gt;",$AC$2:AC121),2),IF(OR(AB122="",C122="",NOT(ISNUMBER($Z$2))),"",ROUND(AB122*C122*$Z$2,2)))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</row>
    <row r="123" spans="1:60" x14ac:dyDescent="0.35">
      <c r="A123" s="86"/>
      <c r="B123" s="87" t="str">
        <f t="shared" si="18"/>
        <v/>
      </c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89"/>
      <c r="H123" s="8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89"/>
      <c r="J123" s="8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89"/>
      <c r="L123" s="8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IF(AND(A123="",A122&lt;&gt;"",COUNTIF(A124:$A$200,"&lt;&gt;")=0),ROUND(SUMIF($A$2:A122,"&lt;&gt;",$N$2:N122),2),IF(OR(M123="",C123="",NOT(ISNUMBER($Z$3))),"",ROUND(M123*C123*$Z$3,2)))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IF(AND(A123="",A122&lt;&gt;"",COUNTIF(A124:$A$200,"&lt;&gt;")=0),ROUND(SUMIF($A$2:A122,"&lt;&gt;",$P$2:P122),2),IF(OR(O123="",C123="",NOT(ISNUMBER($Z$4))),"",ROUND(O123*C123*$Z$4,2)))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IF(AND(A123="",A122&lt;&gt;"",COUNTIF(A124:$A$200,"&lt;&gt;")=0),ROUND(SUMIF($A$2:A122,"&lt;&gt;",$R$2:R122),2),IF(OR(Q123="",C123="",NOT(ISNUMBER($Z$5))),"",ROUND(Q123*C123*$Z$5,2)))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IF(AND(A123="",A122&lt;&gt;"",COUNTIF(A124:$A$200,"&lt;&gt;")=0),ROUND(SUMIF($A$2:A122,"&lt;&gt;",$AC$2:AC122),2),IF(OR(AB123="",C123="",NOT(ISNUMBER($Z$2))),"",ROUND(AB123*C123*$Z$2,2)))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</row>
    <row r="124" spans="1:60" x14ac:dyDescent="0.35">
      <c r="A124" s="86"/>
      <c r="B124" s="87" t="str">
        <f t="shared" si="18"/>
        <v/>
      </c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89"/>
      <c r="H124" s="8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89"/>
      <c r="J124" s="8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89"/>
      <c r="L124" s="8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IF(AND(A124="",A123&lt;&gt;"",COUNTIF(A125:$A$200,"&lt;&gt;")=0),ROUND(SUMIF($A$2:A123,"&lt;&gt;",$N$2:N123),2),IF(OR(M124="",C124="",NOT(ISNUMBER($Z$3))),"",ROUND(M124*C124*$Z$3,2)))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IF(AND(A124="",A123&lt;&gt;"",COUNTIF(A125:$A$200,"&lt;&gt;")=0),ROUND(SUMIF($A$2:A123,"&lt;&gt;",$P$2:P123),2),IF(OR(O124="",C124="",NOT(ISNUMBER($Z$4))),"",ROUND(O124*C124*$Z$4,2)))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IF(AND(A124="",A123&lt;&gt;"",COUNTIF(A125:$A$200,"&lt;&gt;")=0),ROUND(SUMIF($A$2:A123,"&lt;&gt;",$R$2:R123),2),IF(OR(Q124="",C124="",NOT(ISNUMBER($Z$5))),"",ROUND(Q124*C124*$Z$5,2)))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IF(AND(A124="",A123&lt;&gt;"",COUNTIF(A125:$A$200,"&lt;&gt;")=0),ROUND(SUMIF($A$2:A123,"&lt;&gt;",$AC$2:AC123),2),IF(OR(AB124="",C124="",NOT(ISNUMBER($Z$2))),"",ROUND(AB124*C124*$Z$2,2)))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</row>
    <row r="125" spans="1:60" x14ac:dyDescent="0.35">
      <c r="A125" s="86"/>
      <c r="B125" s="87" t="str">
        <f t="shared" si="18"/>
        <v/>
      </c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89"/>
      <c r="H125" s="8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89"/>
      <c r="J125" s="8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89"/>
      <c r="L125" s="8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IF(AND(A125="",A124&lt;&gt;"",COUNTIF(A126:$A$200,"&lt;&gt;")=0),ROUND(SUMIF($A$2:A124,"&lt;&gt;",$N$2:N124),2),IF(OR(M125="",C125="",NOT(ISNUMBER($Z$3))),"",ROUND(M125*C125*$Z$3,2)))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IF(AND(A125="",A124&lt;&gt;"",COUNTIF(A126:$A$200,"&lt;&gt;")=0),ROUND(SUMIF($A$2:A124,"&lt;&gt;",$P$2:P124),2),IF(OR(O125="",C125="",NOT(ISNUMBER($Z$4))),"",ROUND(O125*C125*$Z$4,2)))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IF(AND(A125="",A124&lt;&gt;"",COUNTIF(A126:$A$200,"&lt;&gt;")=0),ROUND(SUMIF($A$2:A124,"&lt;&gt;",$R$2:R124),2),IF(OR(Q125="",C125="",NOT(ISNUMBER($Z$5))),"",ROUND(Q125*C125*$Z$5,2)))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IF(AND(A125="",A124&lt;&gt;"",COUNTIF(A126:$A$200,"&lt;&gt;")=0),ROUND(SUMIF($A$2:A124,"&lt;&gt;",$AC$2:AC124),2),IF(OR(AB125="",C125="",NOT(ISNUMBER($Z$2))),"",ROUND(AB125*C125*$Z$2,2)))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</row>
    <row r="126" spans="1:60" x14ac:dyDescent="0.35">
      <c r="A126" s="86"/>
      <c r="B126" s="87" t="str">
        <f t="shared" si="18"/>
        <v/>
      </c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89"/>
      <c r="H126" s="8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89"/>
      <c r="J126" s="8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89"/>
      <c r="L126" s="8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IF(AND(A126="",A125&lt;&gt;"",COUNTIF(A127:$A$200,"&lt;&gt;")=0),ROUND(SUMIF($A$2:A125,"&lt;&gt;",$N$2:N125),2),IF(OR(M126="",C126="",NOT(ISNUMBER($Z$3))),"",ROUND(M126*C126*$Z$3,2)))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IF(AND(A126="",A125&lt;&gt;"",COUNTIF(A127:$A$200,"&lt;&gt;")=0),ROUND(SUMIF($A$2:A125,"&lt;&gt;",$P$2:P125),2),IF(OR(O126="",C126="",NOT(ISNUMBER($Z$4))),"",ROUND(O126*C126*$Z$4,2)))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IF(AND(A126="",A125&lt;&gt;"",COUNTIF(A127:$A$200,"&lt;&gt;")=0),ROUND(SUMIF($A$2:A125,"&lt;&gt;",$R$2:R125),2),IF(OR(Q126="",C126="",NOT(ISNUMBER($Z$5))),"",ROUND(Q126*C126*$Z$5,2)))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IF(AND(A126="",A125&lt;&gt;"",COUNTIF(A127:$A$200,"&lt;&gt;")=0),ROUND(SUMIF($A$2:A125,"&lt;&gt;",$AC$2:AC125),2),IF(OR(AB126="",C126="",NOT(ISNUMBER($Z$2))),"",ROUND(AB126*C126*$Z$2,2)))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</row>
    <row r="127" spans="1:60" x14ac:dyDescent="0.35">
      <c r="A127" s="86"/>
      <c r="B127" s="87" t="str">
        <f t="shared" si="18"/>
        <v/>
      </c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89"/>
      <c r="H127" s="8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89"/>
      <c r="J127" s="8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89"/>
      <c r="L127" s="8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IF(AND(A127="",A126&lt;&gt;"",COUNTIF(A128:$A$200,"&lt;&gt;")=0),ROUND(SUMIF($A$2:A126,"&lt;&gt;",$N$2:N126),2),IF(OR(M127="",C127="",NOT(ISNUMBER($Z$3))),"",ROUND(M127*C127*$Z$3,2)))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IF(AND(A127="",A126&lt;&gt;"",COUNTIF(A128:$A$200,"&lt;&gt;")=0),ROUND(SUMIF($A$2:A126,"&lt;&gt;",$P$2:P126),2),IF(OR(O127="",C127="",NOT(ISNUMBER($Z$4))),"",ROUND(O127*C127*$Z$4,2)))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IF(AND(A127="",A126&lt;&gt;"",COUNTIF(A128:$A$200,"&lt;&gt;")=0),ROUND(SUMIF($A$2:A126,"&lt;&gt;",$R$2:R126),2),IF(OR(Q127="",C127="",NOT(ISNUMBER($Z$5))),"",ROUND(Q127*C127*$Z$5,2)))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IF(AND(A127="",A126&lt;&gt;"",COUNTIF(A128:$A$200,"&lt;&gt;")=0),ROUND(SUMIF($A$2:A126,"&lt;&gt;",$AC$2:AC126),2),IF(OR(AB127="",C127="",NOT(ISNUMBER($Z$2))),"",ROUND(AB127*C127*$Z$2,2)))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</row>
    <row r="128" spans="1:60" x14ac:dyDescent="0.35">
      <c r="A128" s="86"/>
      <c r="B128" s="87" t="str">
        <f t="shared" si="18"/>
        <v/>
      </c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89"/>
      <c r="H128" s="8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89"/>
      <c r="J128" s="8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89"/>
      <c r="L128" s="8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IF(AND(A128="",A127&lt;&gt;"",COUNTIF(A129:$A$200,"&lt;&gt;")=0),ROUND(SUMIF($A$2:A127,"&lt;&gt;",$N$2:N127),2),IF(OR(M128="",C128="",NOT(ISNUMBER($Z$3))),"",ROUND(M128*C128*$Z$3,2)))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IF(AND(A128="",A127&lt;&gt;"",COUNTIF(A129:$A$200,"&lt;&gt;")=0),ROUND(SUMIF($A$2:A127,"&lt;&gt;",$P$2:P127),2),IF(OR(O128="",C128="",NOT(ISNUMBER($Z$4))),"",ROUND(O128*C128*$Z$4,2)))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IF(AND(A128="",A127&lt;&gt;"",COUNTIF(A129:$A$200,"&lt;&gt;")=0),ROUND(SUMIF($A$2:A127,"&lt;&gt;",$R$2:R127),2),IF(OR(Q128="",C128="",NOT(ISNUMBER($Z$5))),"",ROUND(Q128*C128*$Z$5,2)))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IF(AND(A128="",A127&lt;&gt;"",COUNTIF(A129:$A$200,"&lt;&gt;")=0),ROUND(SUMIF($A$2:A127,"&lt;&gt;",$AC$2:AC127),2),IF(OR(AB128="",C128="",NOT(ISNUMBER($Z$2))),"",ROUND(AB128*C128*$Z$2,2)))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</row>
    <row r="129" spans="1:60" x14ac:dyDescent="0.35">
      <c r="A129" s="86"/>
      <c r="B129" s="87" t="str">
        <f t="shared" si="18"/>
        <v/>
      </c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89"/>
      <c r="H129" s="8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89"/>
      <c r="J129" s="8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89"/>
      <c r="L129" s="8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IF(AND(A129="",A128&lt;&gt;"",COUNTIF(A130:$A$200,"&lt;&gt;")=0),ROUND(SUMIF($A$2:A128,"&lt;&gt;",$N$2:N128),2),IF(OR(M129="",C129="",NOT(ISNUMBER($Z$3))),"",ROUND(M129*C129*$Z$3,2)))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IF(AND(A129="",A128&lt;&gt;"",COUNTIF(A130:$A$200,"&lt;&gt;")=0),ROUND(SUMIF($A$2:A128,"&lt;&gt;",$P$2:P128),2),IF(OR(O129="",C129="",NOT(ISNUMBER($Z$4))),"",ROUND(O129*C129*$Z$4,2)))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IF(AND(A129="",A128&lt;&gt;"",COUNTIF(A130:$A$200,"&lt;&gt;")=0),ROUND(SUMIF($A$2:A128,"&lt;&gt;",$R$2:R128),2),IF(OR(Q129="",C129="",NOT(ISNUMBER($Z$5))),"",ROUND(Q129*C129*$Z$5,2)))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IF(AND(A129="",A128&lt;&gt;"",COUNTIF(A130:$A$200,"&lt;&gt;")=0),ROUND(SUMIF($A$2:A128,"&lt;&gt;",$AC$2:AC128),2),IF(OR(AB129="",C129="",NOT(ISNUMBER($Z$2))),"",ROUND(AB129*C129*$Z$2,2)))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</row>
    <row r="130" spans="1:60" x14ac:dyDescent="0.35">
      <c r="A130" s="86"/>
      <c r="B130" s="87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89"/>
      <c r="H130" s="8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89"/>
      <c r="J130" s="8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89"/>
      <c r="L130" s="8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IF(AND(A130="",A129&lt;&gt;"",COUNTIF(A131:$A$200,"&lt;&gt;")=0),ROUND(SUMIF($A$2:A129,"&lt;&gt;",$N$2:N129),2),IF(OR(M130="",C130="",NOT(ISNUMBER($Z$3))),"",ROUND(M130*C130*$Z$3,2)))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IF(AND(A130="",A129&lt;&gt;"",COUNTIF(A131:$A$200,"&lt;&gt;")=0),ROUND(SUMIF($A$2:A129,"&lt;&gt;",$P$2:P129),2),IF(OR(O130="",C130="",NOT(ISNUMBER($Z$4))),"",ROUND(O130*C130*$Z$4,2)))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IF(AND(A130="",A129&lt;&gt;"",COUNTIF(A131:$A$200,"&lt;&gt;")=0),ROUND(SUMIF($A$2:A129,"&lt;&gt;",$R$2:R129),2),IF(OR(Q130="",C130="",NOT(ISNUMBER($Z$5))),"",ROUND(Q130*C130*$Z$5,2)))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IF(AND(A130="",A129&lt;&gt;"",COUNTIF(A131:$A$200,"&lt;&gt;")=0),ROUND(SUMIF($A$2:A129,"&lt;&gt;",$AC$2:AC129),2),IF(OR(AB130="",C130="",NOT(ISNUMBER($Z$2))),"",ROUND(AB130*C130*$Z$2,2)))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</row>
    <row r="131" spans="1:60" x14ac:dyDescent="0.35">
      <c r="A131" s="86"/>
      <c r="B131" s="87" t="str">
        <f t="shared" si="24"/>
        <v/>
      </c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89"/>
      <c r="H131" s="8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89"/>
      <c r="J131" s="8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89"/>
      <c r="L131" s="8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IF(AND(A131="",A130&lt;&gt;"",COUNTIF(A132:$A$200,"&lt;&gt;")=0),ROUND(SUMIF($A$2:A130,"&lt;&gt;",$N$2:N130),2),IF(OR(M131="",C131="",NOT(ISNUMBER($Z$3))),"",ROUND(M131*C131*$Z$3,2)))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IF(AND(A131="",A130&lt;&gt;"",COUNTIF(A132:$A$200,"&lt;&gt;")=0),ROUND(SUMIF($A$2:A130,"&lt;&gt;",$P$2:P130),2),IF(OR(O131="",C131="",NOT(ISNUMBER($Z$4))),"",ROUND(O131*C131*$Z$4,2)))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IF(AND(A131="",A130&lt;&gt;"",COUNTIF(A132:$A$200,"&lt;&gt;")=0),ROUND(SUMIF($A$2:A130,"&lt;&gt;",$R$2:R130),2),IF(OR(Q131="",C131="",NOT(ISNUMBER($Z$5))),"",ROUND(Q131*C131*$Z$5,2)))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IF(AND(A131="",A130&lt;&gt;"",COUNTIF(A132:$A$200,"&lt;&gt;")=0),ROUND(SUMIF($A$2:A130,"&lt;&gt;",$AC$2:AC130),2),IF(OR(AB131="",C131="",NOT(ISNUMBER($Z$2))),"",ROUND(AB131*C131*$Z$2,2)))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</row>
    <row r="132" spans="1:60" x14ac:dyDescent="0.35">
      <c r="A132" s="86"/>
      <c r="B132" s="87" t="str">
        <f t="shared" si="24"/>
        <v/>
      </c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89"/>
      <c r="H132" s="8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89"/>
      <c r="J132" s="8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89"/>
      <c r="L132" s="8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IF(AND(A132="",A131&lt;&gt;"",COUNTIF(A133:$A$200,"&lt;&gt;")=0),ROUND(SUMIF($A$2:A131,"&lt;&gt;",$N$2:N131),2),IF(OR(M132="",C132="",NOT(ISNUMBER($Z$3))),"",ROUND(M132*C132*$Z$3,2)))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IF(AND(A132="",A131&lt;&gt;"",COUNTIF(A133:$A$200,"&lt;&gt;")=0),ROUND(SUMIF($A$2:A131,"&lt;&gt;",$P$2:P131),2),IF(OR(O132="",C132="",NOT(ISNUMBER($Z$4))),"",ROUND(O132*C132*$Z$4,2)))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IF(AND(A132="",A131&lt;&gt;"",COUNTIF(A133:$A$200,"&lt;&gt;")=0),ROUND(SUMIF($A$2:A131,"&lt;&gt;",$R$2:R131),2),IF(OR(Q132="",C132="",NOT(ISNUMBER($Z$5))),"",ROUND(Q132*C132*$Z$5,2)))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IF(AND(A132="",A131&lt;&gt;"",COUNTIF(A133:$A$200,"&lt;&gt;")=0),ROUND(SUMIF($A$2:A131,"&lt;&gt;",$AC$2:AC131),2),IF(OR(AB132="",C132="",NOT(ISNUMBER($Z$2))),"",ROUND(AB132*C132*$Z$2,2)))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</row>
    <row r="133" spans="1:60" x14ac:dyDescent="0.35">
      <c r="A133" s="86"/>
      <c r="B133" s="87" t="str">
        <f t="shared" si="24"/>
        <v/>
      </c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89"/>
      <c r="H133" s="8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89"/>
      <c r="J133" s="8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89"/>
      <c r="L133" s="8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IF(AND(A133="",A132&lt;&gt;"",COUNTIF(A134:$A$200,"&lt;&gt;")=0),ROUND(SUMIF($A$2:A132,"&lt;&gt;",$N$2:N132),2),IF(OR(M133="",C133="",NOT(ISNUMBER($Z$3))),"",ROUND(M133*C133*$Z$3,2)))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IF(AND(A133="",A132&lt;&gt;"",COUNTIF(A134:$A$200,"&lt;&gt;")=0),ROUND(SUMIF($A$2:A132,"&lt;&gt;",$P$2:P132),2),IF(OR(O133="",C133="",NOT(ISNUMBER($Z$4))),"",ROUND(O133*C133*$Z$4,2)))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IF(AND(A133="",A132&lt;&gt;"",COUNTIF(A134:$A$200,"&lt;&gt;")=0),ROUND(SUMIF($A$2:A132,"&lt;&gt;",$R$2:R132),2),IF(OR(Q133="",C133="",NOT(ISNUMBER($Z$5))),"",ROUND(Q133*C133*$Z$5,2)))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IF(AND(A133="",A132&lt;&gt;"",COUNTIF(A134:$A$200,"&lt;&gt;")=0),ROUND(SUMIF($A$2:A132,"&lt;&gt;",$AC$2:AC132),2),IF(OR(AB133="",C133="",NOT(ISNUMBER($Z$2))),"",ROUND(AB133*C133*$Z$2,2)))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</row>
    <row r="134" spans="1:60" x14ac:dyDescent="0.35">
      <c r="A134" s="86"/>
      <c r="B134" s="87" t="str">
        <f t="shared" si="24"/>
        <v/>
      </c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89"/>
      <c r="H134" s="8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89"/>
      <c r="J134" s="8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89"/>
      <c r="L134" s="8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IF(AND(A134="",A133&lt;&gt;"",COUNTIF(A135:$A$200,"&lt;&gt;")=0),ROUND(SUMIF($A$2:A133,"&lt;&gt;",$N$2:N133),2),IF(OR(M134="",C134="",NOT(ISNUMBER($Z$3))),"",ROUND(M134*C134*$Z$3,2)))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IF(AND(A134="",A133&lt;&gt;"",COUNTIF(A135:$A$200,"&lt;&gt;")=0),ROUND(SUMIF($A$2:A133,"&lt;&gt;",$P$2:P133),2),IF(OR(O134="",C134="",NOT(ISNUMBER($Z$4))),"",ROUND(O134*C134*$Z$4,2)))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IF(AND(A134="",A133&lt;&gt;"",COUNTIF(A135:$A$200,"&lt;&gt;")=0),ROUND(SUMIF($A$2:A133,"&lt;&gt;",$R$2:R133),2),IF(OR(Q134="",C134="",NOT(ISNUMBER($Z$5))),"",ROUND(Q134*C134*$Z$5,2)))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IF(AND(A134="",A133&lt;&gt;"",COUNTIF(A135:$A$200,"&lt;&gt;")=0),ROUND(SUMIF($A$2:A133,"&lt;&gt;",$AC$2:AC133),2),IF(OR(AB134="",C134="",NOT(ISNUMBER($Z$2))),"",ROUND(AB134*C134*$Z$2,2)))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</row>
    <row r="135" spans="1:60" x14ac:dyDescent="0.35">
      <c r="A135" s="86"/>
      <c r="B135" s="87" t="str">
        <f t="shared" si="24"/>
        <v/>
      </c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89"/>
      <c r="H135" s="8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89"/>
      <c r="J135" s="8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89"/>
      <c r="L135" s="8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IF(AND(A135="",A134&lt;&gt;"",COUNTIF(A136:$A$200,"&lt;&gt;")=0),ROUND(SUMIF($A$2:A134,"&lt;&gt;",$N$2:N134),2),IF(OR(M135="",C135="",NOT(ISNUMBER($Z$3))),"",ROUND(M135*C135*$Z$3,2)))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IF(AND(A135="",A134&lt;&gt;"",COUNTIF(A136:$A$200,"&lt;&gt;")=0),ROUND(SUMIF($A$2:A134,"&lt;&gt;",$P$2:P134),2),IF(OR(O135="",C135="",NOT(ISNUMBER($Z$4))),"",ROUND(O135*C135*$Z$4,2)))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IF(AND(A135="",A134&lt;&gt;"",COUNTIF(A136:$A$200,"&lt;&gt;")=0),ROUND(SUMIF($A$2:A134,"&lt;&gt;",$R$2:R134),2),IF(OR(Q135="",C135="",NOT(ISNUMBER($Z$5))),"",ROUND(Q135*C135*$Z$5,2)))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IF(AND(A135="",A134&lt;&gt;"",COUNTIF(A136:$A$200,"&lt;&gt;")=0),ROUND(SUMIF($A$2:A134,"&lt;&gt;",$AC$2:AC134),2),IF(OR(AB135="",C135="",NOT(ISNUMBER($Z$2))),"",ROUND(AB135*C135*$Z$2,2)))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</row>
    <row r="136" spans="1:60" x14ac:dyDescent="0.35">
      <c r="A136" s="86"/>
      <c r="B136" s="87" t="str">
        <f t="shared" si="24"/>
        <v/>
      </c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89"/>
      <c r="H136" s="8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89"/>
      <c r="J136" s="8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89"/>
      <c r="L136" s="8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IF(AND(A136="",A135&lt;&gt;"",COUNTIF(A137:$A$200,"&lt;&gt;")=0),ROUND(SUMIF($A$2:A135,"&lt;&gt;",$N$2:N135),2),IF(OR(M136="",C136="",NOT(ISNUMBER($Z$3))),"",ROUND(M136*C136*$Z$3,2)))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IF(AND(A136="",A135&lt;&gt;"",COUNTIF(A137:$A$200,"&lt;&gt;")=0),ROUND(SUMIF($A$2:A135,"&lt;&gt;",$P$2:P135),2),IF(OR(O136="",C136="",NOT(ISNUMBER($Z$4))),"",ROUND(O136*C136*$Z$4,2)))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IF(AND(A136="",A135&lt;&gt;"",COUNTIF(A137:$A$200,"&lt;&gt;")=0),ROUND(SUMIF($A$2:A135,"&lt;&gt;",$R$2:R135),2),IF(OR(Q136="",C136="",NOT(ISNUMBER($Z$5))),"",ROUND(Q136*C136*$Z$5,2)))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IF(AND(A136="",A135&lt;&gt;"",COUNTIF(A137:$A$200,"&lt;&gt;")=0),ROUND(SUMIF($A$2:A135,"&lt;&gt;",$AC$2:AC135),2),IF(OR(AB136="",C136="",NOT(ISNUMBER($Z$2))),"",ROUND(AB136*C136*$Z$2,2)))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</row>
    <row r="137" spans="1:60" x14ac:dyDescent="0.35">
      <c r="A137" s="86"/>
      <c r="B137" s="87" t="str">
        <f t="shared" si="24"/>
        <v/>
      </c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89"/>
      <c r="H137" s="8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89"/>
      <c r="J137" s="8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89"/>
      <c r="L137" s="8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IF(AND(A137="",A136&lt;&gt;"",COUNTIF(A138:$A$200,"&lt;&gt;")=0),ROUND(SUMIF($A$2:A136,"&lt;&gt;",$N$2:N136),2),IF(OR(M137="",C137="",NOT(ISNUMBER($Z$3))),"",ROUND(M137*C137*$Z$3,2)))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IF(AND(A137="",A136&lt;&gt;"",COUNTIF(A138:$A$200,"&lt;&gt;")=0),ROUND(SUMIF($A$2:A136,"&lt;&gt;",$P$2:P136),2),IF(OR(O137="",C137="",NOT(ISNUMBER($Z$4))),"",ROUND(O137*C137*$Z$4,2)))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IF(AND(A137="",A136&lt;&gt;"",COUNTIF(A138:$A$200,"&lt;&gt;")=0),ROUND(SUMIF($A$2:A136,"&lt;&gt;",$R$2:R136),2),IF(OR(Q137="",C137="",NOT(ISNUMBER($Z$5))),"",ROUND(Q137*C137*$Z$5,2)))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IF(AND(A137="",A136&lt;&gt;"",COUNTIF(A138:$A$200,"&lt;&gt;")=0),ROUND(SUMIF($A$2:A136,"&lt;&gt;",$AC$2:AC136),2),IF(OR(AB137="",C137="",NOT(ISNUMBER($Z$2))),"",ROUND(AB137*C137*$Z$2,2)))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</row>
    <row r="138" spans="1:60" x14ac:dyDescent="0.35">
      <c r="A138" s="86"/>
      <c r="B138" s="87" t="str">
        <f t="shared" si="24"/>
        <v/>
      </c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89"/>
      <c r="H138" s="8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89"/>
      <c r="J138" s="8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89"/>
      <c r="L138" s="8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IF(AND(A138="",A137&lt;&gt;"",COUNTIF(A139:$A$200,"&lt;&gt;")=0),ROUND(SUMIF($A$2:A137,"&lt;&gt;",$N$2:N137),2),IF(OR(M138="",C138="",NOT(ISNUMBER($Z$3))),"",ROUND(M138*C138*$Z$3,2)))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IF(AND(A138="",A137&lt;&gt;"",COUNTIF(A139:$A$200,"&lt;&gt;")=0),ROUND(SUMIF($A$2:A137,"&lt;&gt;",$P$2:P137),2),IF(OR(O138="",C138="",NOT(ISNUMBER($Z$4))),"",ROUND(O138*C138*$Z$4,2)))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IF(AND(A138="",A137&lt;&gt;"",COUNTIF(A139:$A$200,"&lt;&gt;")=0),ROUND(SUMIF($A$2:A137,"&lt;&gt;",$R$2:R137),2),IF(OR(Q138="",C138="",NOT(ISNUMBER($Z$5))),"",ROUND(Q138*C138*$Z$5,2)))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IF(AND(A138="",A137&lt;&gt;"",COUNTIF(A139:$A$200,"&lt;&gt;")=0),ROUND(SUMIF($A$2:A137,"&lt;&gt;",$AC$2:AC137),2),IF(OR(AB138="",C138="",NOT(ISNUMBER($Z$2))),"",ROUND(AB138*C138*$Z$2,2)))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</row>
    <row r="139" spans="1:60" x14ac:dyDescent="0.35">
      <c r="A139" s="86"/>
      <c r="B139" s="87" t="str">
        <f t="shared" si="24"/>
        <v/>
      </c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89"/>
      <c r="H139" s="8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89"/>
      <c r="J139" s="8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89"/>
      <c r="L139" s="8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IF(AND(A139="",A138&lt;&gt;"",COUNTIF(A140:$A$200,"&lt;&gt;")=0),ROUND(SUMIF($A$2:A138,"&lt;&gt;",$N$2:N138),2),IF(OR(M139="",C139="",NOT(ISNUMBER($Z$3))),"",ROUND(M139*C139*$Z$3,2)))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IF(AND(A139="",A138&lt;&gt;"",COUNTIF(A140:$A$200,"&lt;&gt;")=0),ROUND(SUMIF($A$2:A138,"&lt;&gt;",$P$2:P138),2),IF(OR(O139="",C139="",NOT(ISNUMBER($Z$4))),"",ROUND(O139*C139*$Z$4,2)))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IF(AND(A139="",A138&lt;&gt;"",COUNTIF(A140:$A$200,"&lt;&gt;")=0),ROUND(SUMIF($A$2:A138,"&lt;&gt;",$R$2:R138),2),IF(OR(Q139="",C139="",NOT(ISNUMBER($Z$5))),"",ROUND(Q139*C139*$Z$5,2)))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IF(AND(A139="",A138&lt;&gt;"",COUNTIF(A140:$A$200,"&lt;&gt;")=0),ROUND(SUMIF($A$2:A138,"&lt;&gt;",$AC$2:AC138),2),IF(OR(AB139="",C139="",NOT(ISNUMBER($Z$2))),"",ROUND(AB139*C139*$Z$2,2)))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</row>
    <row r="140" spans="1:60" x14ac:dyDescent="0.35">
      <c r="A140" s="86"/>
      <c r="B140" s="87" t="str">
        <f t="shared" si="24"/>
        <v/>
      </c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89"/>
      <c r="H140" s="8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89"/>
      <c r="J140" s="8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89"/>
      <c r="L140" s="8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IF(AND(A140="",A139&lt;&gt;"",COUNTIF(A141:$A$200,"&lt;&gt;")=0),ROUND(SUMIF($A$2:A139,"&lt;&gt;",$N$2:N139),2),IF(OR(M140="",C140="",NOT(ISNUMBER($Z$3))),"",ROUND(M140*C140*$Z$3,2)))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IF(AND(A140="",A139&lt;&gt;"",COUNTIF(A141:$A$200,"&lt;&gt;")=0),ROUND(SUMIF($A$2:A139,"&lt;&gt;",$P$2:P139),2),IF(OR(O140="",C140="",NOT(ISNUMBER($Z$4))),"",ROUND(O140*C140*$Z$4,2)))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IF(AND(A140="",A139&lt;&gt;"",COUNTIF(A141:$A$200,"&lt;&gt;")=0),ROUND(SUMIF($A$2:A139,"&lt;&gt;",$R$2:R139),2),IF(OR(Q140="",C140="",NOT(ISNUMBER($Z$5))),"",ROUND(Q140*C140*$Z$5,2)))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IF(AND(A140="",A139&lt;&gt;"",COUNTIF(A141:$A$200,"&lt;&gt;")=0),ROUND(SUMIF($A$2:A139,"&lt;&gt;",$AC$2:AC139),2),IF(OR(AB140="",C140="",NOT(ISNUMBER($Z$2))),"",ROUND(AB140*C140*$Z$2,2)))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</row>
    <row r="141" spans="1:60" x14ac:dyDescent="0.35">
      <c r="A141" s="86"/>
      <c r="B141" s="87" t="str">
        <f t="shared" si="24"/>
        <v/>
      </c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89"/>
      <c r="H141" s="8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89"/>
      <c r="J141" s="8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89"/>
      <c r="L141" s="8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IF(AND(A141="",A140&lt;&gt;"",COUNTIF(A142:$A$200,"&lt;&gt;")=0),ROUND(SUMIF($A$2:A140,"&lt;&gt;",$N$2:N140),2),IF(OR(M141="",C141="",NOT(ISNUMBER($Z$3))),"",ROUND(M141*C141*$Z$3,2)))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IF(AND(A141="",A140&lt;&gt;"",COUNTIF(A142:$A$200,"&lt;&gt;")=0),ROUND(SUMIF($A$2:A140,"&lt;&gt;",$P$2:P140),2),IF(OR(O141="",C141="",NOT(ISNUMBER($Z$4))),"",ROUND(O141*C141*$Z$4,2)))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IF(AND(A141="",A140&lt;&gt;"",COUNTIF(A142:$A$200,"&lt;&gt;")=0),ROUND(SUMIF($A$2:A140,"&lt;&gt;",$R$2:R140),2),IF(OR(Q141="",C141="",NOT(ISNUMBER($Z$5))),"",ROUND(Q141*C141*$Z$5,2)))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IF(AND(A141="",A140&lt;&gt;"",COUNTIF(A142:$A$200,"&lt;&gt;")=0),ROUND(SUMIF($A$2:A140,"&lt;&gt;",$AC$2:AC140),2),IF(OR(AB141="",C141="",NOT(ISNUMBER($Z$2))),"",ROUND(AB141*C141*$Z$2,2)))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</row>
    <row r="142" spans="1:60" x14ac:dyDescent="0.35">
      <c r="A142" s="86"/>
      <c r="B142" s="87" t="str">
        <f t="shared" si="24"/>
        <v/>
      </c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89"/>
      <c r="H142" s="8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89"/>
      <c r="J142" s="8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89"/>
      <c r="L142" s="8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IF(AND(A142="",A141&lt;&gt;"",COUNTIF(A143:$A$200,"&lt;&gt;")=0),ROUND(SUMIF($A$2:A141,"&lt;&gt;",$N$2:N141),2),IF(OR(M142="",C142="",NOT(ISNUMBER($Z$3))),"",ROUND(M142*C142*$Z$3,2)))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IF(AND(A142="",A141&lt;&gt;"",COUNTIF(A143:$A$200,"&lt;&gt;")=0),ROUND(SUMIF($A$2:A141,"&lt;&gt;",$P$2:P141),2),IF(OR(O142="",C142="",NOT(ISNUMBER($Z$4))),"",ROUND(O142*C142*$Z$4,2)))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IF(AND(A142="",A141&lt;&gt;"",COUNTIF(A143:$A$200,"&lt;&gt;")=0),ROUND(SUMIF($A$2:A141,"&lt;&gt;",$R$2:R141),2),IF(OR(Q142="",C142="",NOT(ISNUMBER($Z$5))),"",ROUND(Q142*C142*$Z$5,2)))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IF(AND(A142="",A141&lt;&gt;"",COUNTIF(A143:$A$200,"&lt;&gt;")=0),ROUND(SUMIF($A$2:A141,"&lt;&gt;",$AC$2:AC141),2),IF(OR(AB142="",C142="",NOT(ISNUMBER($Z$2))),"",ROUND(AB142*C142*$Z$2,2)))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</row>
    <row r="143" spans="1:60" x14ac:dyDescent="0.35">
      <c r="A143" s="86"/>
      <c r="B143" s="87" t="str">
        <f t="shared" si="24"/>
        <v/>
      </c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89"/>
      <c r="H143" s="8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89"/>
      <c r="J143" s="8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89"/>
      <c r="L143" s="8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IF(AND(A143="",A142&lt;&gt;"",COUNTIF(A144:$A$200,"&lt;&gt;")=0),ROUND(SUMIF($A$2:A142,"&lt;&gt;",$N$2:N142),2),IF(OR(M143="",C143="",NOT(ISNUMBER($Z$3))),"",ROUND(M143*C143*$Z$3,2)))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IF(AND(A143="",A142&lt;&gt;"",COUNTIF(A144:$A$200,"&lt;&gt;")=0),ROUND(SUMIF($A$2:A142,"&lt;&gt;",$P$2:P142),2),IF(OR(O143="",C143="",NOT(ISNUMBER($Z$4))),"",ROUND(O143*C143*$Z$4,2)))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IF(AND(A143="",A142&lt;&gt;"",COUNTIF(A144:$A$200,"&lt;&gt;")=0),ROUND(SUMIF($A$2:A142,"&lt;&gt;",$R$2:R142),2),IF(OR(Q143="",C143="",NOT(ISNUMBER($Z$5))),"",ROUND(Q143*C143*$Z$5,2)))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IF(AND(A143="",A142&lt;&gt;"",COUNTIF(A144:$A$200,"&lt;&gt;")=0),ROUND(SUMIF($A$2:A142,"&lt;&gt;",$AC$2:AC142),2),IF(OR(AB143="",C143="",NOT(ISNUMBER($Z$2))),"",ROUND(AB143*C143*$Z$2,2)))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</row>
    <row r="144" spans="1:60" x14ac:dyDescent="0.35">
      <c r="A144" s="86"/>
      <c r="B144" s="87" t="str">
        <f t="shared" si="24"/>
        <v/>
      </c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89"/>
      <c r="H144" s="8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89"/>
      <c r="J144" s="8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89"/>
      <c r="L144" s="8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IF(AND(A144="",A143&lt;&gt;"",COUNTIF(A145:$A$200,"&lt;&gt;")=0),ROUND(SUMIF($A$2:A143,"&lt;&gt;",$N$2:N143),2),IF(OR(M144="",C144="",NOT(ISNUMBER($Z$3))),"",ROUND(M144*C144*$Z$3,2)))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IF(AND(A144="",A143&lt;&gt;"",COUNTIF(A145:$A$200,"&lt;&gt;")=0),ROUND(SUMIF($A$2:A143,"&lt;&gt;",$P$2:P143),2),IF(OR(O144="",C144="",NOT(ISNUMBER($Z$4))),"",ROUND(O144*C144*$Z$4,2)))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IF(AND(A144="",A143&lt;&gt;"",COUNTIF(A145:$A$200,"&lt;&gt;")=0),ROUND(SUMIF($A$2:A143,"&lt;&gt;",$R$2:R143),2),IF(OR(Q144="",C144="",NOT(ISNUMBER($Z$5))),"",ROUND(Q144*C144*$Z$5,2)))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IF(AND(A144="",A143&lt;&gt;"",COUNTIF(A145:$A$200,"&lt;&gt;")=0),ROUND(SUMIF($A$2:A143,"&lt;&gt;",$AC$2:AC143),2),IF(OR(AB144="",C144="",NOT(ISNUMBER($Z$2))),"",ROUND(AB144*C144*$Z$2,2)))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</row>
    <row r="145" spans="1:60" x14ac:dyDescent="0.35">
      <c r="A145" s="86"/>
      <c r="B145" s="87" t="str">
        <f t="shared" si="24"/>
        <v/>
      </c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89"/>
      <c r="H145" s="8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89"/>
      <c r="J145" s="8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89"/>
      <c r="L145" s="8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IF(AND(A145="",A144&lt;&gt;"",COUNTIF(A146:$A$200,"&lt;&gt;")=0),ROUND(SUMIF($A$2:A144,"&lt;&gt;",$N$2:N144),2),IF(OR(M145="",C145="",NOT(ISNUMBER($Z$3))),"",ROUND(M145*C145*$Z$3,2)))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IF(AND(A145="",A144&lt;&gt;"",COUNTIF(A146:$A$200,"&lt;&gt;")=0),ROUND(SUMIF($A$2:A144,"&lt;&gt;",$P$2:P144),2),IF(OR(O145="",C145="",NOT(ISNUMBER($Z$4))),"",ROUND(O145*C145*$Z$4,2)))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IF(AND(A145="",A144&lt;&gt;"",COUNTIF(A146:$A$200,"&lt;&gt;")=0),ROUND(SUMIF($A$2:A144,"&lt;&gt;",$R$2:R144),2),IF(OR(Q145="",C145="",NOT(ISNUMBER($Z$5))),"",ROUND(Q145*C145*$Z$5,2)))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IF(AND(A145="",A144&lt;&gt;"",COUNTIF(A146:$A$200,"&lt;&gt;")=0),ROUND(SUMIF($A$2:A144,"&lt;&gt;",$AC$2:AC144),2),IF(OR(AB145="",C145="",NOT(ISNUMBER($Z$2))),"",ROUND(AB145*C145*$Z$2,2)))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</row>
    <row r="146" spans="1:60" x14ac:dyDescent="0.35">
      <c r="A146" s="86"/>
      <c r="B146" s="87" t="str">
        <f t="shared" si="24"/>
        <v/>
      </c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89"/>
      <c r="H146" s="8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89"/>
      <c r="J146" s="8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89"/>
      <c r="L146" s="8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IF(AND(A146="",A145&lt;&gt;"",COUNTIF(A147:$A$200,"&lt;&gt;")=0),ROUND(SUMIF($A$2:A145,"&lt;&gt;",$N$2:N145),2),IF(OR(M146="",C146="",NOT(ISNUMBER($Z$3))),"",ROUND(M146*C146*$Z$3,2)))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IF(AND(A146="",A145&lt;&gt;"",COUNTIF(A147:$A$200,"&lt;&gt;")=0),ROUND(SUMIF($A$2:A145,"&lt;&gt;",$P$2:P145),2),IF(OR(O146="",C146="",NOT(ISNUMBER($Z$4))),"",ROUND(O146*C146*$Z$4,2)))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IF(AND(A146="",A145&lt;&gt;"",COUNTIF(A147:$A$200,"&lt;&gt;")=0),ROUND(SUMIF($A$2:A145,"&lt;&gt;",$R$2:R145),2),IF(OR(Q146="",C146="",NOT(ISNUMBER($Z$5))),"",ROUND(Q146*C146*$Z$5,2)))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IF(AND(A146="",A145&lt;&gt;"",COUNTIF(A147:$A$200,"&lt;&gt;")=0),ROUND(SUMIF($A$2:A145,"&lt;&gt;",$AC$2:AC145),2),IF(OR(AB146="",C146="",NOT(ISNUMBER($Z$2))),"",ROUND(AB146*C146*$Z$2,2)))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</row>
    <row r="147" spans="1:60" x14ac:dyDescent="0.35">
      <c r="A147" s="86"/>
      <c r="B147" s="87" t="str">
        <f t="shared" si="24"/>
        <v/>
      </c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89"/>
      <c r="H147" s="8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89"/>
      <c r="J147" s="8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89"/>
      <c r="L147" s="8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IF(AND(A147="",A146&lt;&gt;"",COUNTIF(A148:$A$200,"&lt;&gt;")=0),ROUND(SUMIF($A$2:A146,"&lt;&gt;",$N$2:N146),2),IF(OR(M147="",C147="",NOT(ISNUMBER($Z$3))),"",ROUND(M147*C147*$Z$3,2)))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IF(AND(A147="",A146&lt;&gt;"",COUNTIF(A148:$A$200,"&lt;&gt;")=0),ROUND(SUMIF($A$2:A146,"&lt;&gt;",$P$2:P146),2),IF(OR(O147="",C147="",NOT(ISNUMBER($Z$4))),"",ROUND(O147*C147*$Z$4,2)))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IF(AND(A147="",A146&lt;&gt;"",COUNTIF(A148:$A$200,"&lt;&gt;")=0),ROUND(SUMIF($A$2:A146,"&lt;&gt;",$R$2:R146),2),IF(OR(Q147="",C147="",NOT(ISNUMBER($Z$5))),"",ROUND(Q147*C147*$Z$5,2)))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IF(AND(A147="",A146&lt;&gt;"",COUNTIF(A148:$A$200,"&lt;&gt;")=0),ROUND(SUMIF($A$2:A146,"&lt;&gt;",$AC$2:AC146),2),IF(OR(AB147="",C147="",NOT(ISNUMBER($Z$2))),"",ROUND(AB147*C147*$Z$2,2)))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</row>
    <row r="148" spans="1:60" x14ac:dyDescent="0.35">
      <c r="A148" s="86"/>
      <c r="B148" s="87" t="str">
        <f t="shared" si="24"/>
        <v/>
      </c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89"/>
      <c r="H148" s="8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89"/>
      <c r="J148" s="8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89"/>
      <c r="L148" s="8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IF(AND(A148="",A147&lt;&gt;"",COUNTIF(A149:$A$200,"&lt;&gt;")=0),ROUND(SUMIF($A$2:A147,"&lt;&gt;",$N$2:N147),2),IF(OR(M148="",C148="",NOT(ISNUMBER($Z$3))),"",ROUND(M148*C148*$Z$3,2)))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IF(AND(A148="",A147&lt;&gt;"",COUNTIF(A149:$A$200,"&lt;&gt;")=0),ROUND(SUMIF($A$2:A147,"&lt;&gt;",$P$2:P147),2),IF(OR(O148="",C148="",NOT(ISNUMBER($Z$4))),"",ROUND(O148*C148*$Z$4,2)))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IF(AND(A148="",A147&lt;&gt;"",COUNTIF(A149:$A$200,"&lt;&gt;")=0),ROUND(SUMIF($A$2:A147,"&lt;&gt;",$R$2:R147),2),IF(OR(Q148="",C148="",NOT(ISNUMBER($Z$5))),"",ROUND(Q148*C148*$Z$5,2)))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IF(AND(A148="",A147&lt;&gt;"",COUNTIF(A149:$A$200,"&lt;&gt;")=0),ROUND(SUMIF($A$2:A147,"&lt;&gt;",$AC$2:AC147),2),IF(OR(AB148="",C148="",NOT(ISNUMBER($Z$2))),"",ROUND(AB148*C148*$Z$2,2)))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</row>
    <row r="149" spans="1:60" x14ac:dyDescent="0.35">
      <c r="A149" s="86"/>
      <c r="B149" s="87" t="str">
        <f t="shared" si="24"/>
        <v/>
      </c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89"/>
      <c r="H149" s="8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89"/>
      <c r="J149" s="8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89"/>
      <c r="L149" s="8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IF(AND(A149="",A148&lt;&gt;"",COUNTIF(A150:$A$200,"&lt;&gt;")=0),ROUND(SUMIF($A$2:A148,"&lt;&gt;",$N$2:N148),2),IF(OR(M149="",C149="",NOT(ISNUMBER($Z$3))),"",ROUND(M149*C149*$Z$3,2)))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IF(AND(A149="",A148&lt;&gt;"",COUNTIF(A150:$A$200,"&lt;&gt;")=0),ROUND(SUMIF($A$2:A148,"&lt;&gt;",$P$2:P148),2),IF(OR(O149="",C149="",NOT(ISNUMBER($Z$4))),"",ROUND(O149*C149*$Z$4,2)))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IF(AND(A149="",A148&lt;&gt;"",COUNTIF(A150:$A$200,"&lt;&gt;")=0),ROUND(SUMIF($A$2:A148,"&lt;&gt;",$R$2:R148),2),IF(OR(Q149="",C149="",NOT(ISNUMBER($Z$5))),"",ROUND(Q149*C149*$Z$5,2)))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IF(AND(A149="",A148&lt;&gt;"",COUNTIF(A150:$A$200,"&lt;&gt;")=0),ROUND(SUMIF($A$2:A148,"&lt;&gt;",$AC$2:AC148),2),IF(OR(AB149="",C149="",NOT(ISNUMBER($Z$2))),"",ROUND(AB149*C149*$Z$2,2)))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</row>
    <row r="150" spans="1:60" x14ac:dyDescent="0.35">
      <c r="A150" s="86"/>
      <c r="B150" s="87" t="str">
        <f t="shared" si="24"/>
        <v/>
      </c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89"/>
      <c r="H150" s="8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89"/>
      <c r="J150" s="8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89"/>
      <c r="L150" s="8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IF(AND(A150="",A149&lt;&gt;"",COUNTIF(A151:$A$200,"&lt;&gt;")=0),ROUND(SUMIF($A$2:A149,"&lt;&gt;",$N$2:N149),2),IF(OR(M150="",C150="",NOT(ISNUMBER($Z$3))),"",ROUND(M150*C150*$Z$3,2)))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IF(AND(A150="",A149&lt;&gt;"",COUNTIF(A151:$A$200,"&lt;&gt;")=0),ROUND(SUMIF($A$2:A149,"&lt;&gt;",$P$2:P149),2),IF(OR(O150="",C150="",NOT(ISNUMBER($Z$4))),"",ROUND(O150*C150*$Z$4,2)))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IF(AND(A150="",A149&lt;&gt;"",COUNTIF(A151:$A$200,"&lt;&gt;")=0),ROUND(SUMIF($A$2:A149,"&lt;&gt;",$R$2:R149),2),IF(OR(Q150="",C150="",NOT(ISNUMBER($Z$5))),"",ROUND(Q150*C150*$Z$5,2)))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IF(AND(A150="",A149&lt;&gt;"",COUNTIF(A151:$A$200,"&lt;&gt;")=0),ROUND(SUMIF($A$2:A149,"&lt;&gt;",$AC$2:AC149),2),IF(OR(AB150="",C150="",NOT(ISNUMBER($Z$2))),"",ROUND(AB150*C150*$Z$2,2)))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</row>
    <row r="151" spans="1:60" x14ac:dyDescent="0.35">
      <c r="A151" s="86"/>
      <c r="B151" s="87" t="str">
        <f t="shared" si="24"/>
        <v/>
      </c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89"/>
      <c r="H151" s="8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89"/>
      <c r="J151" s="8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89"/>
      <c r="L151" s="8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IF(AND(A151="",A150&lt;&gt;"",COUNTIF(A152:$A$200,"&lt;&gt;")=0),ROUND(SUMIF($A$2:A150,"&lt;&gt;",$N$2:N150),2),IF(OR(M151="",C151="",NOT(ISNUMBER($Z$3))),"",ROUND(M151*C151*$Z$3,2)))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IF(AND(A151="",A150&lt;&gt;"",COUNTIF(A152:$A$200,"&lt;&gt;")=0),ROUND(SUMIF($A$2:A150,"&lt;&gt;",$P$2:P150),2),IF(OR(O151="",C151="",NOT(ISNUMBER($Z$4))),"",ROUND(O151*C151*$Z$4,2)))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IF(AND(A151="",A150&lt;&gt;"",COUNTIF(A152:$A$200,"&lt;&gt;")=0),ROUND(SUMIF($A$2:A150,"&lt;&gt;",$R$2:R150),2),IF(OR(Q151="",C151="",NOT(ISNUMBER($Z$5))),"",ROUND(Q151*C151*$Z$5,2)))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IF(AND(A151="",A150&lt;&gt;"",COUNTIF(A152:$A$200,"&lt;&gt;")=0),ROUND(SUMIF($A$2:A150,"&lt;&gt;",$AC$2:AC150),2),IF(OR(AB151="",C151="",NOT(ISNUMBER($Z$2))),"",ROUND(AB151*C151*$Z$2,2)))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</row>
    <row r="152" spans="1:60" x14ac:dyDescent="0.35">
      <c r="A152" s="86"/>
      <c r="B152" s="87" t="str">
        <f t="shared" si="24"/>
        <v/>
      </c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89"/>
      <c r="H152" s="8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89"/>
      <c r="J152" s="8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89"/>
      <c r="L152" s="8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IF(AND(A152="",A151&lt;&gt;"",COUNTIF(A153:$A$200,"&lt;&gt;")=0),ROUND(SUMIF($A$2:A151,"&lt;&gt;",$N$2:N151),2),IF(OR(M152="",C152="",NOT(ISNUMBER($Z$3))),"",ROUND(M152*C152*$Z$3,2)))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IF(AND(A152="",A151&lt;&gt;"",COUNTIF(A153:$A$200,"&lt;&gt;")=0),ROUND(SUMIF($A$2:A151,"&lt;&gt;",$P$2:P151),2),IF(OR(O152="",C152="",NOT(ISNUMBER($Z$4))),"",ROUND(O152*C152*$Z$4,2)))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IF(AND(A152="",A151&lt;&gt;"",COUNTIF(A153:$A$200,"&lt;&gt;")=0),ROUND(SUMIF($A$2:A151,"&lt;&gt;",$R$2:R151),2),IF(OR(Q152="",C152="",NOT(ISNUMBER($Z$5))),"",ROUND(Q152*C152*$Z$5,2)))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IF(AND(A152="",A151&lt;&gt;"",COUNTIF(A153:$A$200,"&lt;&gt;")=0),ROUND(SUMIF($A$2:A151,"&lt;&gt;",$AC$2:AC151),2),IF(OR(AB152="",C152="",NOT(ISNUMBER($Z$2))),"",ROUND(AB152*C152*$Z$2,2)))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</row>
    <row r="153" spans="1:60" x14ac:dyDescent="0.35">
      <c r="A153" s="86"/>
      <c r="B153" s="87" t="str">
        <f t="shared" si="24"/>
        <v/>
      </c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89"/>
      <c r="H153" s="8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89"/>
      <c r="J153" s="8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89"/>
      <c r="L153" s="8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IF(AND(A153="",A152&lt;&gt;"",COUNTIF(A154:$A$200,"&lt;&gt;")=0),ROUND(SUMIF($A$2:A152,"&lt;&gt;",$N$2:N152),2),IF(OR(M153="",C153="",NOT(ISNUMBER($Z$3))),"",ROUND(M153*C153*$Z$3,2)))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IF(AND(A153="",A152&lt;&gt;"",COUNTIF(A154:$A$200,"&lt;&gt;")=0),ROUND(SUMIF($A$2:A152,"&lt;&gt;",$P$2:P152),2),IF(OR(O153="",C153="",NOT(ISNUMBER($Z$4))),"",ROUND(O153*C153*$Z$4,2)))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IF(AND(A153="",A152&lt;&gt;"",COUNTIF(A154:$A$200,"&lt;&gt;")=0),ROUND(SUMIF($A$2:A152,"&lt;&gt;",$R$2:R152),2),IF(OR(Q153="",C153="",NOT(ISNUMBER($Z$5))),"",ROUND(Q153*C153*$Z$5,2)))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IF(AND(A153="",A152&lt;&gt;"",COUNTIF(A154:$A$200,"&lt;&gt;")=0),ROUND(SUMIF($A$2:A152,"&lt;&gt;",$AC$2:AC152),2),IF(OR(AB153="",C153="",NOT(ISNUMBER($Z$2))),"",ROUND(AB153*C153*$Z$2,2)))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</row>
    <row r="154" spans="1:60" x14ac:dyDescent="0.35">
      <c r="A154" s="86"/>
      <c r="B154" s="87" t="str">
        <f t="shared" si="24"/>
        <v/>
      </c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89"/>
      <c r="H154" s="8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89"/>
      <c r="J154" s="8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89"/>
      <c r="L154" s="8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IF(AND(A154="",A153&lt;&gt;"",COUNTIF(A155:$A$200,"&lt;&gt;")=0),ROUND(SUMIF($A$2:A153,"&lt;&gt;",$N$2:N153),2),IF(OR(M154="",C154="",NOT(ISNUMBER($Z$3))),"",ROUND(M154*C154*$Z$3,2)))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IF(AND(A154="",A153&lt;&gt;"",COUNTIF(A155:$A$200,"&lt;&gt;")=0),ROUND(SUMIF($A$2:A153,"&lt;&gt;",$P$2:P153),2),IF(OR(O154="",C154="",NOT(ISNUMBER($Z$4))),"",ROUND(O154*C154*$Z$4,2)))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IF(AND(A154="",A153&lt;&gt;"",COUNTIF(A155:$A$200,"&lt;&gt;")=0),ROUND(SUMIF($A$2:A153,"&lt;&gt;",$R$2:R153),2),IF(OR(Q154="",C154="",NOT(ISNUMBER($Z$5))),"",ROUND(Q154*C154*$Z$5,2)))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IF(AND(A154="",A153&lt;&gt;"",COUNTIF(A155:$A$200,"&lt;&gt;")=0),ROUND(SUMIF($A$2:A153,"&lt;&gt;",$AC$2:AC153),2),IF(OR(AB154="",C154="",NOT(ISNUMBER($Z$2))),"",ROUND(AB154*C154*$Z$2,2)))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</row>
    <row r="155" spans="1:60" x14ac:dyDescent="0.35">
      <c r="A155" s="86"/>
      <c r="B155" s="87" t="str">
        <f t="shared" si="24"/>
        <v/>
      </c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89"/>
      <c r="H155" s="8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89"/>
      <c r="J155" s="8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89"/>
      <c r="L155" s="8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IF(AND(A155="",A154&lt;&gt;"",COUNTIF(A156:$A$200,"&lt;&gt;")=0),ROUND(SUMIF($A$2:A154,"&lt;&gt;",$N$2:N154),2),IF(OR(M155="",C155="",NOT(ISNUMBER($Z$3))),"",ROUND(M155*C155*$Z$3,2)))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IF(AND(A155="",A154&lt;&gt;"",COUNTIF(A156:$A$200,"&lt;&gt;")=0),ROUND(SUMIF($A$2:A154,"&lt;&gt;",$P$2:P154),2),IF(OR(O155="",C155="",NOT(ISNUMBER($Z$4))),"",ROUND(O155*C155*$Z$4,2)))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IF(AND(A155="",A154&lt;&gt;"",COUNTIF(A156:$A$200,"&lt;&gt;")=0),ROUND(SUMIF($A$2:A154,"&lt;&gt;",$R$2:R154),2),IF(OR(Q155="",C155="",NOT(ISNUMBER($Z$5))),"",ROUND(Q155*C155*$Z$5,2)))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IF(AND(A155="",A154&lt;&gt;"",COUNTIF(A156:$A$200,"&lt;&gt;")=0),ROUND(SUMIF($A$2:A154,"&lt;&gt;",$AC$2:AC154),2),IF(OR(AB155="",C155="",NOT(ISNUMBER($Z$2))),"",ROUND(AB155*C155*$Z$2,2)))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</row>
    <row r="156" spans="1:60" x14ac:dyDescent="0.35">
      <c r="A156" s="86"/>
      <c r="B156" s="87" t="str">
        <f t="shared" si="24"/>
        <v/>
      </c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89"/>
      <c r="H156" s="8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89"/>
      <c r="J156" s="8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89"/>
      <c r="L156" s="8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IF(AND(A156="",A155&lt;&gt;"",COUNTIF(A157:$A$200,"&lt;&gt;")=0),ROUND(SUMIF($A$2:A155,"&lt;&gt;",$N$2:N155),2),IF(OR(M156="",C156="",NOT(ISNUMBER($Z$3))),"",ROUND(M156*C156*$Z$3,2)))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IF(AND(A156="",A155&lt;&gt;"",COUNTIF(A157:$A$200,"&lt;&gt;")=0),ROUND(SUMIF($A$2:A155,"&lt;&gt;",$P$2:P155),2),IF(OR(O156="",C156="",NOT(ISNUMBER($Z$4))),"",ROUND(O156*C156*$Z$4,2)))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IF(AND(A156="",A155&lt;&gt;"",COUNTIF(A157:$A$200,"&lt;&gt;")=0),ROUND(SUMIF($A$2:A155,"&lt;&gt;",$R$2:R155),2),IF(OR(Q156="",C156="",NOT(ISNUMBER($Z$5))),"",ROUND(Q156*C156*$Z$5,2)))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IF(AND(A156="",A155&lt;&gt;"",COUNTIF(A157:$A$200,"&lt;&gt;")=0),ROUND(SUMIF($A$2:A155,"&lt;&gt;",$AC$2:AC155),2),IF(OR(AB156="",C156="",NOT(ISNUMBER($Z$2))),"",ROUND(AB156*C156*$Z$2,2)))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</row>
    <row r="157" spans="1:60" x14ac:dyDescent="0.35">
      <c r="A157" s="86"/>
      <c r="B157" s="87" t="str">
        <f t="shared" si="24"/>
        <v/>
      </c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89"/>
      <c r="H157" s="8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89"/>
      <c r="J157" s="8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89"/>
      <c r="L157" s="8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IF(AND(A157="",A156&lt;&gt;"",COUNTIF(A158:$A$200,"&lt;&gt;")=0),ROUND(SUMIF($A$2:A156,"&lt;&gt;",$N$2:N156),2),IF(OR(M157="",C157="",NOT(ISNUMBER($Z$3))),"",ROUND(M157*C157*$Z$3,2)))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IF(AND(A157="",A156&lt;&gt;"",COUNTIF(A158:$A$200,"&lt;&gt;")=0),ROUND(SUMIF($A$2:A156,"&lt;&gt;",$P$2:P156),2),IF(OR(O157="",C157="",NOT(ISNUMBER($Z$4))),"",ROUND(O157*C157*$Z$4,2)))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IF(AND(A157="",A156&lt;&gt;"",COUNTIF(A158:$A$200,"&lt;&gt;")=0),ROUND(SUMIF($A$2:A156,"&lt;&gt;",$R$2:R156),2),IF(OR(Q157="",C157="",NOT(ISNUMBER($Z$5))),"",ROUND(Q157*C157*$Z$5,2)))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IF(AND(A157="",A156&lt;&gt;"",COUNTIF(A158:$A$200,"&lt;&gt;")=0),ROUND(SUMIF($A$2:A156,"&lt;&gt;",$AC$2:AC156),2),IF(OR(AB157="",C157="",NOT(ISNUMBER($Z$2))),"",ROUND(AB157*C157*$Z$2,2)))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</row>
    <row r="158" spans="1:60" x14ac:dyDescent="0.35">
      <c r="A158" s="86"/>
      <c r="B158" s="87" t="str">
        <f t="shared" si="24"/>
        <v/>
      </c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89"/>
      <c r="H158" s="8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89"/>
      <c r="J158" s="8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89"/>
      <c r="L158" s="8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IF(AND(A158="",A157&lt;&gt;"",COUNTIF(A159:$A$200,"&lt;&gt;")=0),ROUND(SUMIF($A$2:A157,"&lt;&gt;",$N$2:N157),2),IF(OR(M158="",C158="",NOT(ISNUMBER($Z$3))),"",ROUND(M158*C158*$Z$3,2)))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IF(AND(A158="",A157&lt;&gt;"",COUNTIF(A159:$A$200,"&lt;&gt;")=0),ROUND(SUMIF($A$2:A157,"&lt;&gt;",$P$2:P157),2),IF(OR(O158="",C158="",NOT(ISNUMBER($Z$4))),"",ROUND(O158*C158*$Z$4,2)))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IF(AND(A158="",A157&lt;&gt;"",COUNTIF(A159:$A$200,"&lt;&gt;")=0),ROUND(SUMIF($A$2:A157,"&lt;&gt;",$R$2:R157),2),IF(OR(Q158="",C158="",NOT(ISNUMBER($Z$5))),"",ROUND(Q158*C158*$Z$5,2)))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IF(AND(A158="",A157&lt;&gt;"",COUNTIF(A159:$A$200,"&lt;&gt;")=0),ROUND(SUMIF($A$2:A157,"&lt;&gt;",$AC$2:AC157),2),IF(OR(AB158="",C158="",NOT(ISNUMBER($Z$2))),"",ROUND(AB158*C158*$Z$2,2)))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</row>
    <row r="159" spans="1:60" x14ac:dyDescent="0.35">
      <c r="A159" s="86"/>
      <c r="B159" s="87" t="str">
        <f t="shared" si="24"/>
        <v/>
      </c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89"/>
      <c r="H159" s="8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89"/>
      <c r="J159" s="8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89"/>
      <c r="L159" s="8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IF(AND(A159="",A158&lt;&gt;"",COUNTIF(A160:$A$200,"&lt;&gt;")=0),ROUND(SUMIF($A$2:A158,"&lt;&gt;",$N$2:N158),2),IF(OR(M159="",C159="",NOT(ISNUMBER($Z$3))),"",ROUND(M159*C159*$Z$3,2)))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IF(AND(A159="",A158&lt;&gt;"",COUNTIF(A160:$A$200,"&lt;&gt;")=0),ROUND(SUMIF($A$2:A158,"&lt;&gt;",$P$2:P158),2),IF(OR(O159="",C159="",NOT(ISNUMBER($Z$4))),"",ROUND(O159*C159*$Z$4,2)))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IF(AND(A159="",A158&lt;&gt;"",COUNTIF(A160:$A$200,"&lt;&gt;")=0),ROUND(SUMIF($A$2:A158,"&lt;&gt;",$R$2:R158),2),IF(OR(Q159="",C159="",NOT(ISNUMBER($Z$5))),"",ROUND(Q159*C159*$Z$5,2)))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IF(AND(A159="",A158&lt;&gt;"",COUNTIF(A160:$A$200,"&lt;&gt;")=0),ROUND(SUMIF($A$2:A158,"&lt;&gt;",$AC$2:AC158),2),IF(OR(AB159="",C159="",NOT(ISNUMBER($Z$2))),"",ROUND(AB159*C159*$Z$2,2)))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</row>
    <row r="160" spans="1:60" x14ac:dyDescent="0.35">
      <c r="A160" s="86"/>
      <c r="B160" s="87" t="str">
        <f t="shared" si="24"/>
        <v/>
      </c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89"/>
      <c r="H160" s="8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89"/>
      <c r="J160" s="8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89"/>
      <c r="L160" s="8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IF(AND(A160="",A159&lt;&gt;"",COUNTIF(A161:$A$200,"&lt;&gt;")=0),ROUND(SUMIF($A$2:A159,"&lt;&gt;",$N$2:N159),2),IF(OR(M160="",C160="",NOT(ISNUMBER($Z$3))),"",ROUND(M160*C160*$Z$3,2)))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IF(AND(A160="",A159&lt;&gt;"",COUNTIF(A161:$A$200,"&lt;&gt;")=0),ROUND(SUMIF($A$2:A159,"&lt;&gt;",$P$2:P159),2),IF(OR(O160="",C160="",NOT(ISNUMBER($Z$4))),"",ROUND(O160*C160*$Z$4,2)))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IF(AND(A160="",A159&lt;&gt;"",COUNTIF(A161:$A$200,"&lt;&gt;")=0),ROUND(SUMIF($A$2:A159,"&lt;&gt;",$R$2:R159),2),IF(OR(Q160="",C160="",NOT(ISNUMBER($Z$5))),"",ROUND(Q160*C160*$Z$5,2)))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IF(AND(A160="",A159&lt;&gt;"",COUNTIF(A161:$A$200,"&lt;&gt;")=0),ROUND(SUMIF($A$2:A159,"&lt;&gt;",$AC$2:AC159),2),IF(OR(AB160="",C160="",NOT(ISNUMBER($Z$2))),"",ROUND(AB160*C160*$Z$2,2)))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</row>
    <row r="161" spans="1:60" x14ac:dyDescent="0.35">
      <c r="A161" s="86"/>
      <c r="B161" s="87" t="str">
        <f t="shared" si="24"/>
        <v/>
      </c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89"/>
      <c r="H161" s="8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89"/>
      <c r="J161" s="8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89"/>
      <c r="L161" s="8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IF(AND(A161="",A160&lt;&gt;"",COUNTIF(A162:$A$200,"&lt;&gt;")=0),ROUND(SUMIF($A$2:A160,"&lt;&gt;",$N$2:N160),2),IF(OR(M161="",C161="",NOT(ISNUMBER($Z$3))),"",ROUND(M161*C161*$Z$3,2)))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IF(AND(A161="",A160&lt;&gt;"",COUNTIF(A162:$A$200,"&lt;&gt;")=0),ROUND(SUMIF($A$2:A160,"&lt;&gt;",$P$2:P160),2),IF(OR(O161="",C161="",NOT(ISNUMBER($Z$4))),"",ROUND(O161*C161*$Z$4,2)))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IF(AND(A161="",A160&lt;&gt;"",COUNTIF(A162:$A$200,"&lt;&gt;")=0),ROUND(SUMIF($A$2:A160,"&lt;&gt;",$R$2:R160),2),IF(OR(Q161="",C161="",NOT(ISNUMBER($Z$5))),"",ROUND(Q161*C161*$Z$5,2)))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IF(AND(A161="",A160&lt;&gt;"",COUNTIF(A162:$A$200,"&lt;&gt;")=0),ROUND(SUMIF($A$2:A160,"&lt;&gt;",$AC$2:AC160),2),IF(OR(AB161="",C161="",NOT(ISNUMBER($Z$2))),"",ROUND(AB161*C161*$Z$2,2)))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</row>
    <row r="162" spans="1:60" x14ac:dyDescent="0.35">
      <c r="A162" s="86"/>
      <c r="B162" s="87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89"/>
      <c r="H162" s="8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89"/>
      <c r="J162" s="8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89"/>
      <c r="L162" s="8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IF(AND(A162="",A161&lt;&gt;"",COUNTIF(A163:$A$200,"&lt;&gt;")=0),ROUND(SUMIF($A$2:A161,"&lt;&gt;",$N$2:N161),2),IF(OR(M162="",C162="",NOT(ISNUMBER($Z$3))),"",ROUND(M162*C162*$Z$3,2)))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IF(AND(A162="",A161&lt;&gt;"",COUNTIF(A163:$A$200,"&lt;&gt;")=0),ROUND(SUMIF($A$2:A161,"&lt;&gt;",$P$2:P161),2),IF(OR(O162="",C162="",NOT(ISNUMBER($Z$4))),"",ROUND(O162*C162*$Z$4,2)))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IF(AND(A162="",A161&lt;&gt;"",COUNTIF(A163:$A$200,"&lt;&gt;")=0),ROUND(SUMIF($A$2:A161,"&lt;&gt;",$R$2:R161),2),IF(OR(Q162="",C162="",NOT(ISNUMBER($Z$5))),"",ROUND(Q162*C162*$Z$5,2)))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IF(AND(A162="",A161&lt;&gt;"",COUNTIF(A163:$A$200,"&lt;&gt;")=0),ROUND(SUMIF($A$2:A161,"&lt;&gt;",$AC$2:AC161),2),IF(OR(AB162="",C162="",NOT(ISNUMBER($Z$2))),"",ROUND(AB162*C162*$Z$2,2)))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</row>
    <row r="163" spans="1:60" x14ac:dyDescent="0.35">
      <c r="A163" s="86"/>
      <c r="B163" s="87" t="str">
        <f t="shared" si="30"/>
        <v/>
      </c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89"/>
      <c r="H163" s="8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89"/>
      <c r="J163" s="8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89"/>
      <c r="L163" s="8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IF(AND(A163="",A162&lt;&gt;"",COUNTIF(A164:$A$200,"&lt;&gt;")=0),ROUND(SUMIF($A$2:A162,"&lt;&gt;",$N$2:N162),2),IF(OR(M163="",C163="",NOT(ISNUMBER($Z$3))),"",ROUND(M163*C163*$Z$3,2)))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IF(AND(A163="",A162&lt;&gt;"",COUNTIF(A164:$A$200,"&lt;&gt;")=0),ROUND(SUMIF($A$2:A162,"&lt;&gt;",$P$2:P162),2),IF(OR(O163="",C163="",NOT(ISNUMBER($Z$4))),"",ROUND(O163*C163*$Z$4,2)))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IF(AND(A163="",A162&lt;&gt;"",COUNTIF(A164:$A$200,"&lt;&gt;")=0),ROUND(SUMIF($A$2:A162,"&lt;&gt;",$R$2:R162),2),IF(OR(Q163="",C163="",NOT(ISNUMBER($Z$5))),"",ROUND(Q163*C163*$Z$5,2)))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IF(AND(A163="",A162&lt;&gt;"",COUNTIF(A164:$A$200,"&lt;&gt;")=0),ROUND(SUMIF($A$2:A162,"&lt;&gt;",$AC$2:AC162),2),IF(OR(AB163="",C163="",NOT(ISNUMBER($Z$2))),"",ROUND(AB163*C163*$Z$2,2)))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</row>
    <row r="164" spans="1:60" x14ac:dyDescent="0.35">
      <c r="A164" s="86"/>
      <c r="B164" s="87" t="str">
        <f t="shared" si="30"/>
        <v/>
      </c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89"/>
      <c r="H164" s="8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89"/>
      <c r="J164" s="8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89"/>
      <c r="L164" s="8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IF(AND(A164="",A163&lt;&gt;"",COUNTIF(A165:$A$200,"&lt;&gt;")=0),ROUND(SUMIF($A$2:A163,"&lt;&gt;",$N$2:N163),2),IF(OR(M164="",C164="",NOT(ISNUMBER($Z$3))),"",ROUND(M164*C164*$Z$3,2)))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IF(AND(A164="",A163&lt;&gt;"",COUNTIF(A165:$A$200,"&lt;&gt;")=0),ROUND(SUMIF($A$2:A163,"&lt;&gt;",$P$2:P163),2),IF(OR(O164="",C164="",NOT(ISNUMBER($Z$4))),"",ROUND(O164*C164*$Z$4,2)))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IF(AND(A164="",A163&lt;&gt;"",COUNTIF(A165:$A$200,"&lt;&gt;")=0),ROUND(SUMIF($A$2:A163,"&lt;&gt;",$R$2:R163),2),IF(OR(Q164="",C164="",NOT(ISNUMBER($Z$5))),"",ROUND(Q164*C164*$Z$5,2)))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IF(AND(A164="",A163&lt;&gt;"",COUNTIF(A165:$A$200,"&lt;&gt;")=0),ROUND(SUMIF($A$2:A163,"&lt;&gt;",$AC$2:AC163),2),IF(OR(AB164="",C164="",NOT(ISNUMBER($Z$2))),"",ROUND(AB164*C164*$Z$2,2)))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</row>
    <row r="165" spans="1:60" x14ac:dyDescent="0.35">
      <c r="A165" s="86"/>
      <c r="B165" s="87" t="str">
        <f t="shared" si="30"/>
        <v/>
      </c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89"/>
      <c r="H165" s="8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89"/>
      <c r="J165" s="8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89"/>
      <c r="L165" s="8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IF(AND(A165="",A164&lt;&gt;"",COUNTIF(A166:$A$200,"&lt;&gt;")=0),ROUND(SUMIF($A$2:A164,"&lt;&gt;",$N$2:N164),2),IF(OR(M165="",C165="",NOT(ISNUMBER($Z$3))),"",ROUND(M165*C165*$Z$3,2)))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IF(AND(A165="",A164&lt;&gt;"",COUNTIF(A166:$A$200,"&lt;&gt;")=0),ROUND(SUMIF($A$2:A164,"&lt;&gt;",$P$2:P164),2),IF(OR(O165="",C165="",NOT(ISNUMBER($Z$4))),"",ROUND(O165*C165*$Z$4,2)))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IF(AND(A165="",A164&lt;&gt;"",COUNTIF(A166:$A$200,"&lt;&gt;")=0),ROUND(SUMIF($A$2:A164,"&lt;&gt;",$R$2:R164),2),IF(OR(Q165="",C165="",NOT(ISNUMBER($Z$5))),"",ROUND(Q165*C165*$Z$5,2)))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IF(AND(A165="",A164&lt;&gt;"",COUNTIF(A166:$A$200,"&lt;&gt;")=0),ROUND(SUMIF($A$2:A164,"&lt;&gt;",$AC$2:AC164),2),IF(OR(AB165="",C165="",NOT(ISNUMBER($Z$2))),"",ROUND(AB165*C165*$Z$2,2)))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</row>
    <row r="166" spans="1:60" x14ac:dyDescent="0.35">
      <c r="A166" s="86"/>
      <c r="B166" s="87" t="str">
        <f t="shared" si="30"/>
        <v/>
      </c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89"/>
      <c r="H166" s="8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89"/>
      <c r="J166" s="8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89"/>
      <c r="L166" s="8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IF(AND(A166="",A165&lt;&gt;"",COUNTIF(A167:$A$200,"&lt;&gt;")=0),ROUND(SUMIF($A$2:A165,"&lt;&gt;",$N$2:N165),2),IF(OR(M166="",C166="",NOT(ISNUMBER($Z$3))),"",ROUND(M166*C166*$Z$3,2)))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IF(AND(A166="",A165&lt;&gt;"",COUNTIF(A167:$A$200,"&lt;&gt;")=0),ROUND(SUMIF($A$2:A165,"&lt;&gt;",$P$2:P165),2),IF(OR(O166="",C166="",NOT(ISNUMBER($Z$4))),"",ROUND(O166*C166*$Z$4,2)))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IF(AND(A166="",A165&lt;&gt;"",COUNTIF(A167:$A$200,"&lt;&gt;")=0),ROUND(SUMIF($A$2:A165,"&lt;&gt;",$R$2:R165),2),IF(OR(Q166="",C166="",NOT(ISNUMBER($Z$5))),"",ROUND(Q166*C166*$Z$5,2)))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IF(AND(A166="",A165&lt;&gt;"",COUNTIF(A167:$A$200,"&lt;&gt;")=0),ROUND(SUMIF($A$2:A165,"&lt;&gt;",$AC$2:AC165),2),IF(OR(AB166="",C166="",NOT(ISNUMBER($Z$2))),"",ROUND(AB166*C166*$Z$2,2)))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</row>
    <row r="167" spans="1:60" x14ac:dyDescent="0.35">
      <c r="A167" s="86"/>
      <c r="B167" s="87" t="str">
        <f t="shared" si="30"/>
        <v/>
      </c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89"/>
      <c r="H167" s="8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89"/>
      <c r="J167" s="8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89"/>
      <c r="L167" s="8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IF(AND(A167="",A166&lt;&gt;"",COUNTIF(A168:$A$200,"&lt;&gt;")=0),ROUND(SUMIF($A$2:A166,"&lt;&gt;",$N$2:N166),2),IF(OR(M167="",C167="",NOT(ISNUMBER($Z$3))),"",ROUND(M167*C167*$Z$3,2)))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IF(AND(A167="",A166&lt;&gt;"",COUNTIF(A168:$A$200,"&lt;&gt;")=0),ROUND(SUMIF($A$2:A166,"&lt;&gt;",$P$2:P166),2),IF(OR(O167="",C167="",NOT(ISNUMBER($Z$4))),"",ROUND(O167*C167*$Z$4,2)))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IF(AND(A167="",A166&lt;&gt;"",COUNTIF(A168:$A$200,"&lt;&gt;")=0),ROUND(SUMIF($A$2:A166,"&lt;&gt;",$R$2:R166),2),IF(OR(Q167="",C167="",NOT(ISNUMBER($Z$5))),"",ROUND(Q167*C167*$Z$5,2)))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IF(AND(A167="",A166&lt;&gt;"",COUNTIF(A168:$A$200,"&lt;&gt;")=0),ROUND(SUMIF($A$2:A166,"&lt;&gt;",$AC$2:AC166),2),IF(OR(AB167="",C167="",NOT(ISNUMBER($Z$2))),"",ROUND(AB167*C167*$Z$2,2)))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</row>
    <row r="168" spans="1:60" x14ac:dyDescent="0.35">
      <c r="A168" s="86"/>
      <c r="B168" s="87" t="str">
        <f t="shared" si="30"/>
        <v/>
      </c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89"/>
      <c r="H168" s="8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89"/>
      <c r="J168" s="8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89"/>
      <c r="L168" s="8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IF(AND(A168="",A167&lt;&gt;"",COUNTIF(A169:$A$200,"&lt;&gt;")=0),ROUND(SUMIF($A$2:A167,"&lt;&gt;",$N$2:N167),2),IF(OR(M168="",C168="",NOT(ISNUMBER($Z$3))),"",ROUND(M168*C168*$Z$3,2)))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IF(AND(A168="",A167&lt;&gt;"",COUNTIF(A169:$A$200,"&lt;&gt;")=0),ROUND(SUMIF($A$2:A167,"&lt;&gt;",$P$2:P167),2),IF(OR(O168="",C168="",NOT(ISNUMBER($Z$4))),"",ROUND(O168*C168*$Z$4,2)))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IF(AND(A168="",A167&lt;&gt;"",COUNTIF(A169:$A$200,"&lt;&gt;")=0),ROUND(SUMIF($A$2:A167,"&lt;&gt;",$R$2:R167),2),IF(OR(Q168="",C168="",NOT(ISNUMBER($Z$5))),"",ROUND(Q168*C168*$Z$5,2)))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IF(AND(A168="",A167&lt;&gt;"",COUNTIF(A169:$A$200,"&lt;&gt;")=0),ROUND(SUMIF($A$2:A167,"&lt;&gt;",$AC$2:AC167),2),IF(OR(AB168="",C168="",NOT(ISNUMBER($Z$2))),"",ROUND(AB168*C168*$Z$2,2)))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</row>
    <row r="169" spans="1:60" x14ac:dyDescent="0.35">
      <c r="A169" s="86"/>
      <c r="B169" s="87" t="str">
        <f t="shared" si="30"/>
        <v/>
      </c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89"/>
      <c r="H169" s="8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89"/>
      <c r="J169" s="8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89"/>
      <c r="L169" s="8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IF(AND(A169="",A168&lt;&gt;"",COUNTIF(A170:$A$200,"&lt;&gt;")=0),ROUND(SUMIF($A$2:A168,"&lt;&gt;",$N$2:N168),2),IF(OR(M169="",C169="",NOT(ISNUMBER($Z$3))),"",ROUND(M169*C169*$Z$3,2)))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IF(AND(A169="",A168&lt;&gt;"",COUNTIF(A170:$A$200,"&lt;&gt;")=0),ROUND(SUMIF($A$2:A168,"&lt;&gt;",$P$2:P168),2),IF(OR(O169="",C169="",NOT(ISNUMBER($Z$4))),"",ROUND(O169*C169*$Z$4,2)))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IF(AND(A169="",A168&lt;&gt;"",COUNTIF(A170:$A$200,"&lt;&gt;")=0),ROUND(SUMIF($A$2:A168,"&lt;&gt;",$R$2:R168),2),IF(OR(Q169="",C169="",NOT(ISNUMBER($Z$5))),"",ROUND(Q169*C169*$Z$5,2)))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IF(AND(A169="",A168&lt;&gt;"",COUNTIF(A170:$A$200,"&lt;&gt;")=0),ROUND(SUMIF($A$2:A168,"&lt;&gt;",$AC$2:AC168),2),IF(OR(AB169="",C169="",NOT(ISNUMBER($Z$2))),"",ROUND(AB169*C169*$Z$2,2)))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</row>
    <row r="170" spans="1:60" x14ac:dyDescent="0.35">
      <c r="A170" s="86"/>
      <c r="B170" s="87" t="str">
        <f t="shared" si="30"/>
        <v/>
      </c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89"/>
      <c r="H170" s="8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89"/>
      <c r="J170" s="8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89"/>
      <c r="L170" s="8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IF(AND(A170="",A169&lt;&gt;"",COUNTIF(A171:$A$200,"&lt;&gt;")=0),ROUND(SUMIF($A$2:A169,"&lt;&gt;",$N$2:N169),2),IF(OR(M170="",C170="",NOT(ISNUMBER($Z$3))),"",ROUND(M170*C170*$Z$3,2)))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IF(AND(A170="",A169&lt;&gt;"",COUNTIF(A171:$A$200,"&lt;&gt;")=0),ROUND(SUMIF($A$2:A169,"&lt;&gt;",$P$2:P169),2),IF(OR(O170="",C170="",NOT(ISNUMBER($Z$4))),"",ROUND(O170*C170*$Z$4,2)))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IF(AND(A170="",A169&lt;&gt;"",COUNTIF(A171:$A$200,"&lt;&gt;")=0),ROUND(SUMIF($A$2:A169,"&lt;&gt;",$R$2:R169),2),IF(OR(Q170="",C170="",NOT(ISNUMBER($Z$5))),"",ROUND(Q170*C170*$Z$5,2)))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IF(AND(A170="",A169&lt;&gt;"",COUNTIF(A171:$A$200,"&lt;&gt;")=0),ROUND(SUMIF($A$2:A169,"&lt;&gt;",$AC$2:AC169),2),IF(OR(AB170="",C170="",NOT(ISNUMBER($Z$2))),"",ROUND(AB170*C170*$Z$2,2)))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</row>
    <row r="171" spans="1:60" x14ac:dyDescent="0.35">
      <c r="A171" s="86"/>
      <c r="B171" s="87" t="str">
        <f t="shared" si="30"/>
        <v/>
      </c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89"/>
      <c r="H171" s="8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89"/>
      <c r="J171" s="8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89"/>
      <c r="L171" s="8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IF(AND(A171="",A170&lt;&gt;"",COUNTIF(A172:$A$200,"&lt;&gt;")=0),ROUND(SUMIF($A$2:A170,"&lt;&gt;",$N$2:N170),2),IF(OR(M171="",C171="",NOT(ISNUMBER($Z$3))),"",ROUND(M171*C171*$Z$3,2)))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IF(AND(A171="",A170&lt;&gt;"",COUNTIF(A172:$A$200,"&lt;&gt;")=0),ROUND(SUMIF($A$2:A170,"&lt;&gt;",$P$2:P170),2),IF(OR(O171="",C171="",NOT(ISNUMBER($Z$4))),"",ROUND(O171*C171*$Z$4,2)))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IF(AND(A171="",A170&lt;&gt;"",COUNTIF(A172:$A$200,"&lt;&gt;")=0),ROUND(SUMIF($A$2:A170,"&lt;&gt;",$R$2:R170),2),IF(OR(Q171="",C171="",NOT(ISNUMBER($Z$5))),"",ROUND(Q171*C171*$Z$5,2)))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IF(AND(A171="",A170&lt;&gt;"",COUNTIF(A172:$A$200,"&lt;&gt;")=0),ROUND(SUMIF($A$2:A170,"&lt;&gt;",$AC$2:AC170),2),IF(OR(AB171="",C171="",NOT(ISNUMBER($Z$2))),"",ROUND(AB171*C171*$Z$2,2)))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</row>
    <row r="172" spans="1:60" x14ac:dyDescent="0.35">
      <c r="A172" s="86"/>
      <c r="B172" s="87" t="str">
        <f t="shared" si="30"/>
        <v/>
      </c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89"/>
      <c r="H172" s="8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89"/>
      <c r="J172" s="8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89"/>
      <c r="L172" s="8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IF(AND(A172="",A171&lt;&gt;"",COUNTIF(A173:$A$200,"&lt;&gt;")=0),ROUND(SUMIF($A$2:A171,"&lt;&gt;",$N$2:N171),2),IF(OR(M172="",C172="",NOT(ISNUMBER($Z$3))),"",ROUND(M172*C172*$Z$3,2)))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IF(AND(A172="",A171&lt;&gt;"",COUNTIF(A173:$A$200,"&lt;&gt;")=0),ROUND(SUMIF($A$2:A171,"&lt;&gt;",$P$2:P171),2),IF(OR(O172="",C172="",NOT(ISNUMBER($Z$4))),"",ROUND(O172*C172*$Z$4,2)))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IF(AND(A172="",A171&lt;&gt;"",COUNTIF(A173:$A$200,"&lt;&gt;")=0),ROUND(SUMIF($A$2:A171,"&lt;&gt;",$R$2:R171),2),IF(OR(Q172="",C172="",NOT(ISNUMBER($Z$5))),"",ROUND(Q172*C172*$Z$5,2)))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IF(AND(A172="",A171&lt;&gt;"",COUNTIF(A173:$A$200,"&lt;&gt;")=0),ROUND(SUMIF($A$2:A171,"&lt;&gt;",$AC$2:AC171),2),IF(OR(AB172="",C172="",NOT(ISNUMBER($Z$2))),"",ROUND(AB172*C172*$Z$2,2)))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</row>
    <row r="173" spans="1:60" x14ac:dyDescent="0.35">
      <c r="A173" s="86"/>
      <c r="B173" s="87" t="str">
        <f t="shared" si="30"/>
        <v/>
      </c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89"/>
      <c r="H173" s="8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89"/>
      <c r="J173" s="8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89"/>
      <c r="L173" s="8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IF(AND(A173="",A172&lt;&gt;"",COUNTIF(A174:$A$200,"&lt;&gt;")=0),ROUND(SUMIF($A$2:A172,"&lt;&gt;",$N$2:N172),2),IF(OR(M173="",C173="",NOT(ISNUMBER($Z$3))),"",ROUND(M173*C173*$Z$3,2)))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IF(AND(A173="",A172&lt;&gt;"",COUNTIF(A174:$A$200,"&lt;&gt;")=0),ROUND(SUMIF($A$2:A172,"&lt;&gt;",$P$2:P172),2),IF(OR(O173="",C173="",NOT(ISNUMBER($Z$4))),"",ROUND(O173*C173*$Z$4,2)))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IF(AND(A173="",A172&lt;&gt;"",COUNTIF(A174:$A$200,"&lt;&gt;")=0),ROUND(SUMIF($A$2:A172,"&lt;&gt;",$R$2:R172),2),IF(OR(Q173="",C173="",NOT(ISNUMBER($Z$5))),"",ROUND(Q173*C173*$Z$5,2)))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IF(AND(A173="",A172&lt;&gt;"",COUNTIF(A174:$A$200,"&lt;&gt;")=0),ROUND(SUMIF($A$2:A172,"&lt;&gt;",$AC$2:AC172),2),IF(OR(AB173="",C173="",NOT(ISNUMBER($Z$2))),"",ROUND(AB173*C173*$Z$2,2)))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</row>
    <row r="174" spans="1:60" x14ac:dyDescent="0.35">
      <c r="A174" s="86"/>
      <c r="B174" s="87" t="str">
        <f t="shared" si="30"/>
        <v/>
      </c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89"/>
      <c r="H174" s="8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89"/>
      <c r="J174" s="8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89"/>
      <c r="L174" s="8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IF(AND(A174="",A173&lt;&gt;"",COUNTIF(A175:$A$200,"&lt;&gt;")=0),ROUND(SUMIF($A$2:A173,"&lt;&gt;",$N$2:N173),2),IF(OR(M174="",C174="",NOT(ISNUMBER($Z$3))),"",ROUND(M174*C174*$Z$3,2)))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IF(AND(A174="",A173&lt;&gt;"",COUNTIF(A175:$A$200,"&lt;&gt;")=0),ROUND(SUMIF($A$2:A173,"&lt;&gt;",$P$2:P173),2),IF(OR(O174="",C174="",NOT(ISNUMBER($Z$4))),"",ROUND(O174*C174*$Z$4,2)))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IF(AND(A174="",A173&lt;&gt;"",COUNTIF(A175:$A$200,"&lt;&gt;")=0),ROUND(SUMIF($A$2:A173,"&lt;&gt;",$R$2:R173),2),IF(OR(Q174="",C174="",NOT(ISNUMBER($Z$5))),"",ROUND(Q174*C174*$Z$5,2)))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IF(AND(A174="",A173&lt;&gt;"",COUNTIF(A175:$A$200,"&lt;&gt;")=0),ROUND(SUMIF($A$2:A173,"&lt;&gt;",$AC$2:AC173),2),IF(OR(AB174="",C174="",NOT(ISNUMBER($Z$2))),"",ROUND(AB174*C174*$Z$2,2)))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</row>
    <row r="175" spans="1:60" x14ac:dyDescent="0.35">
      <c r="A175" s="86"/>
      <c r="B175" s="87" t="str">
        <f t="shared" si="30"/>
        <v/>
      </c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89"/>
      <c r="H175" s="8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89"/>
      <c r="J175" s="8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89"/>
      <c r="L175" s="8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IF(AND(A175="",A174&lt;&gt;"",COUNTIF(A176:$A$200,"&lt;&gt;")=0),ROUND(SUMIF($A$2:A174,"&lt;&gt;",$N$2:N174),2),IF(OR(M175="",C175="",NOT(ISNUMBER($Z$3))),"",ROUND(M175*C175*$Z$3,2)))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IF(AND(A175="",A174&lt;&gt;"",COUNTIF(A176:$A$200,"&lt;&gt;")=0),ROUND(SUMIF($A$2:A174,"&lt;&gt;",$P$2:P174),2),IF(OR(O175="",C175="",NOT(ISNUMBER($Z$4))),"",ROUND(O175*C175*$Z$4,2)))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IF(AND(A175="",A174&lt;&gt;"",COUNTIF(A176:$A$200,"&lt;&gt;")=0),ROUND(SUMIF($A$2:A174,"&lt;&gt;",$R$2:R174),2),IF(OR(Q175="",C175="",NOT(ISNUMBER($Z$5))),"",ROUND(Q175*C175*$Z$5,2)))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IF(AND(A175="",A174&lt;&gt;"",COUNTIF(A176:$A$200,"&lt;&gt;")=0),ROUND(SUMIF($A$2:A174,"&lt;&gt;",$AC$2:AC174),2),IF(OR(AB175="",C175="",NOT(ISNUMBER($Z$2))),"",ROUND(AB175*C175*$Z$2,2)))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</row>
    <row r="176" spans="1:60" x14ac:dyDescent="0.35">
      <c r="A176" s="86"/>
      <c r="B176" s="87" t="str">
        <f t="shared" si="30"/>
        <v/>
      </c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89"/>
      <c r="H176" s="8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89"/>
      <c r="J176" s="8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89"/>
      <c r="L176" s="8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IF(AND(A176="",A175&lt;&gt;"",COUNTIF(A177:$A$200,"&lt;&gt;")=0),ROUND(SUMIF($A$2:A175,"&lt;&gt;",$N$2:N175),2),IF(OR(M176="",C176="",NOT(ISNUMBER($Z$3))),"",ROUND(M176*C176*$Z$3,2)))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IF(AND(A176="",A175&lt;&gt;"",COUNTIF(A177:$A$200,"&lt;&gt;")=0),ROUND(SUMIF($A$2:A175,"&lt;&gt;",$P$2:P175),2),IF(OR(O176="",C176="",NOT(ISNUMBER($Z$4))),"",ROUND(O176*C176*$Z$4,2)))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IF(AND(A176="",A175&lt;&gt;"",COUNTIF(A177:$A$200,"&lt;&gt;")=0),ROUND(SUMIF($A$2:A175,"&lt;&gt;",$R$2:R175),2),IF(OR(Q176="",C176="",NOT(ISNUMBER($Z$5))),"",ROUND(Q176*C176*$Z$5,2)))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IF(AND(A176="",A175&lt;&gt;"",COUNTIF(A177:$A$200,"&lt;&gt;")=0),ROUND(SUMIF($A$2:A175,"&lt;&gt;",$AC$2:AC175),2),IF(OR(AB176="",C176="",NOT(ISNUMBER($Z$2))),"",ROUND(AB176*C176*$Z$2,2)))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</row>
    <row r="177" spans="1:60" x14ac:dyDescent="0.35">
      <c r="A177" s="86"/>
      <c r="B177" s="87" t="str">
        <f t="shared" si="30"/>
        <v/>
      </c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89"/>
      <c r="H177" s="8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89"/>
      <c r="J177" s="8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89"/>
      <c r="L177" s="8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IF(AND(A177="",A176&lt;&gt;"",COUNTIF(A178:$A$200,"&lt;&gt;")=0),ROUND(SUMIF($A$2:A176,"&lt;&gt;",$N$2:N176),2),IF(OR(M177="",C177="",NOT(ISNUMBER($Z$3))),"",ROUND(M177*C177*$Z$3,2)))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IF(AND(A177="",A176&lt;&gt;"",COUNTIF(A178:$A$200,"&lt;&gt;")=0),ROUND(SUMIF($A$2:A176,"&lt;&gt;",$P$2:P176),2),IF(OR(O177="",C177="",NOT(ISNUMBER($Z$4))),"",ROUND(O177*C177*$Z$4,2)))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IF(AND(A177="",A176&lt;&gt;"",COUNTIF(A178:$A$200,"&lt;&gt;")=0),ROUND(SUMIF($A$2:A176,"&lt;&gt;",$R$2:R176),2),IF(OR(Q177="",C177="",NOT(ISNUMBER($Z$5))),"",ROUND(Q177*C177*$Z$5,2)))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IF(AND(A177="",A176&lt;&gt;"",COUNTIF(A178:$A$200,"&lt;&gt;")=0),ROUND(SUMIF($A$2:A176,"&lt;&gt;",$AC$2:AC176),2),IF(OR(AB177="",C177="",NOT(ISNUMBER($Z$2))),"",ROUND(AB177*C177*$Z$2,2)))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</row>
    <row r="178" spans="1:60" x14ac:dyDescent="0.35">
      <c r="A178" s="86"/>
      <c r="B178" s="87" t="str">
        <f t="shared" si="30"/>
        <v/>
      </c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89"/>
      <c r="H178" s="8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89"/>
      <c r="J178" s="8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89"/>
      <c r="L178" s="8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IF(AND(A178="",A177&lt;&gt;"",COUNTIF(A179:$A$200,"&lt;&gt;")=0),ROUND(SUMIF($A$2:A177,"&lt;&gt;",$N$2:N177),2),IF(OR(M178="",C178="",NOT(ISNUMBER($Z$3))),"",ROUND(M178*C178*$Z$3,2)))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IF(AND(A178="",A177&lt;&gt;"",COUNTIF(A179:$A$200,"&lt;&gt;")=0),ROUND(SUMIF($A$2:A177,"&lt;&gt;",$P$2:P177),2),IF(OR(O178="",C178="",NOT(ISNUMBER($Z$4))),"",ROUND(O178*C178*$Z$4,2)))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IF(AND(A178="",A177&lt;&gt;"",COUNTIF(A179:$A$200,"&lt;&gt;")=0),ROUND(SUMIF($A$2:A177,"&lt;&gt;",$R$2:R177),2),IF(OR(Q178="",C178="",NOT(ISNUMBER($Z$5))),"",ROUND(Q178*C178*$Z$5,2)))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IF(AND(A178="",A177&lt;&gt;"",COUNTIF(A179:$A$200,"&lt;&gt;")=0),ROUND(SUMIF($A$2:A177,"&lt;&gt;",$AC$2:AC177),2),IF(OR(AB178="",C178="",NOT(ISNUMBER($Z$2))),"",ROUND(AB178*C178*$Z$2,2)))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</row>
    <row r="179" spans="1:60" x14ac:dyDescent="0.35">
      <c r="A179" s="86"/>
      <c r="B179" s="87" t="str">
        <f t="shared" si="30"/>
        <v/>
      </c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89"/>
      <c r="H179" s="8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89"/>
      <c r="J179" s="8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89"/>
      <c r="L179" s="8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IF(AND(A179="",A178&lt;&gt;"",COUNTIF(A180:$A$200,"&lt;&gt;")=0),ROUND(SUMIF($A$2:A178,"&lt;&gt;",$N$2:N178),2),IF(OR(M179="",C179="",NOT(ISNUMBER($Z$3))),"",ROUND(M179*C179*$Z$3,2)))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IF(AND(A179="",A178&lt;&gt;"",COUNTIF(A180:$A$200,"&lt;&gt;")=0),ROUND(SUMIF($A$2:A178,"&lt;&gt;",$P$2:P178),2),IF(OR(O179="",C179="",NOT(ISNUMBER($Z$4))),"",ROUND(O179*C179*$Z$4,2)))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IF(AND(A179="",A178&lt;&gt;"",COUNTIF(A180:$A$200,"&lt;&gt;")=0),ROUND(SUMIF($A$2:A178,"&lt;&gt;",$R$2:R178),2),IF(OR(Q179="",C179="",NOT(ISNUMBER($Z$5))),"",ROUND(Q179*C179*$Z$5,2)))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IF(AND(A179="",A178&lt;&gt;"",COUNTIF(A180:$A$200,"&lt;&gt;")=0),ROUND(SUMIF($A$2:A178,"&lt;&gt;",$AC$2:AC178),2),IF(OR(AB179="",C179="",NOT(ISNUMBER($Z$2))),"",ROUND(AB179*C179*$Z$2,2)))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</row>
    <row r="180" spans="1:60" x14ac:dyDescent="0.35">
      <c r="A180" s="86"/>
      <c r="B180" s="87" t="str">
        <f t="shared" si="30"/>
        <v/>
      </c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89"/>
      <c r="H180" s="8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89"/>
      <c r="J180" s="8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89"/>
      <c r="L180" s="8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IF(AND(A180="",A179&lt;&gt;"",COUNTIF(A181:$A$200,"&lt;&gt;")=0),ROUND(SUMIF($A$2:A179,"&lt;&gt;",$N$2:N179),2),IF(OR(M180="",C180="",NOT(ISNUMBER($Z$3))),"",ROUND(M180*C180*$Z$3,2)))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IF(AND(A180="",A179&lt;&gt;"",COUNTIF(A181:$A$200,"&lt;&gt;")=0),ROUND(SUMIF($A$2:A179,"&lt;&gt;",$P$2:P179),2),IF(OR(O180="",C180="",NOT(ISNUMBER($Z$4))),"",ROUND(O180*C180*$Z$4,2)))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IF(AND(A180="",A179&lt;&gt;"",COUNTIF(A181:$A$200,"&lt;&gt;")=0),ROUND(SUMIF($A$2:A179,"&lt;&gt;",$R$2:R179),2),IF(OR(Q180="",C180="",NOT(ISNUMBER($Z$5))),"",ROUND(Q180*C180*$Z$5,2)))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IF(AND(A180="",A179&lt;&gt;"",COUNTIF(A181:$A$200,"&lt;&gt;")=0),ROUND(SUMIF($A$2:A179,"&lt;&gt;",$AC$2:AC179),2),IF(OR(AB180="",C180="",NOT(ISNUMBER($Z$2))),"",ROUND(AB180*C180*$Z$2,2)))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</row>
    <row r="181" spans="1:60" x14ac:dyDescent="0.35">
      <c r="A181" s="86"/>
      <c r="B181" s="87" t="str">
        <f t="shared" si="30"/>
        <v/>
      </c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89"/>
      <c r="H181" s="8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89"/>
      <c r="J181" s="8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89"/>
      <c r="L181" s="8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IF(AND(A181="",A180&lt;&gt;"",COUNTIF(A182:$A$200,"&lt;&gt;")=0),ROUND(SUMIF($A$2:A180,"&lt;&gt;",$N$2:N180),2),IF(OR(M181="",C181="",NOT(ISNUMBER($Z$3))),"",ROUND(M181*C181*$Z$3,2)))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IF(AND(A181="",A180&lt;&gt;"",COUNTIF(A182:$A$200,"&lt;&gt;")=0),ROUND(SUMIF($A$2:A180,"&lt;&gt;",$P$2:P180),2),IF(OR(O181="",C181="",NOT(ISNUMBER($Z$4))),"",ROUND(O181*C181*$Z$4,2)))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IF(AND(A181="",A180&lt;&gt;"",COUNTIF(A182:$A$200,"&lt;&gt;")=0),ROUND(SUMIF($A$2:A180,"&lt;&gt;",$R$2:R180),2),IF(OR(Q181="",C181="",NOT(ISNUMBER($Z$5))),"",ROUND(Q181*C181*$Z$5,2)))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IF(AND(A181="",A180&lt;&gt;"",COUNTIF(A182:$A$200,"&lt;&gt;")=0),ROUND(SUMIF($A$2:A180,"&lt;&gt;",$AC$2:AC180),2),IF(OR(AB181="",C181="",NOT(ISNUMBER($Z$2))),"",ROUND(AB181*C181*$Z$2,2)))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</row>
    <row r="182" spans="1:60" x14ac:dyDescent="0.35">
      <c r="A182" s="86"/>
      <c r="B182" s="87" t="str">
        <f t="shared" si="30"/>
        <v/>
      </c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89"/>
      <c r="H182" s="8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89"/>
      <c r="J182" s="8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89"/>
      <c r="L182" s="8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IF(AND(A182="",A181&lt;&gt;"",COUNTIF(A183:$A$200,"&lt;&gt;")=0),ROUND(SUMIF($A$2:A181,"&lt;&gt;",$N$2:N181),2),IF(OR(M182="",C182="",NOT(ISNUMBER($Z$3))),"",ROUND(M182*C182*$Z$3,2)))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IF(AND(A182="",A181&lt;&gt;"",COUNTIF(A183:$A$200,"&lt;&gt;")=0),ROUND(SUMIF($A$2:A181,"&lt;&gt;",$P$2:P181),2),IF(OR(O182="",C182="",NOT(ISNUMBER($Z$4))),"",ROUND(O182*C182*$Z$4,2)))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IF(AND(A182="",A181&lt;&gt;"",COUNTIF(A183:$A$200,"&lt;&gt;")=0),ROUND(SUMIF($A$2:A181,"&lt;&gt;",$R$2:R181),2),IF(OR(Q182="",C182="",NOT(ISNUMBER($Z$5))),"",ROUND(Q182*C182*$Z$5,2)))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IF(AND(A182="",A181&lt;&gt;"",COUNTIF(A183:$A$200,"&lt;&gt;")=0),ROUND(SUMIF($A$2:A181,"&lt;&gt;",$AC$2:AC181),2),IF(OR(AB182="",C182="",NOT(ISNUMBER($Z$2))),"",ROUND(AB182*C182*$Z$2,2)))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</row>
    <row r="183" spans="1:60" x14ac:dyDescent="0.35">
      <c r="A183" s="86"/>
      <c r="B183" s="87" t="str">
        <f t="shared" si="30"/>
        <v/>
      </c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89"/>
      <c r="H183" s="8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89"/>
      <c r="J183" s="8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89"/>
      <c r="L183" s="8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IF(AND(A183="",A182&lt;&gt;"",COUNTIF(A184:$A$200,"&lt;&gt;")=0),ROUND(SUMIF($A$2:A182,"&lt;&gt;",$N$2:N182),2),IF(OR(M183="",C183="",NOT(ISNUMBER($Z$3))),"",ROUND(M183*C183*$Z$3,2)))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IF(AND(A183="",A182&lt;&gt;"",COUNTIF(A184:$A$200,"&lt;&gt;")=0),ROUND(SUMIF($A$2:A182,"&lt;&gt;",$P$2:P182),2),IF(OR(O183="",C183="",NOT(ISNUMBER($Z$4))),"",ROUND(O183*C183*$Z$4,2)))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IF(AND(A183="",A182&lt;&gt;"",COUNTIF(A184:$A$200,"&lt;&gt;")=0),ROUND(SUMIF($A$2:A182,"&lt;&gt;",$R$2:R182),2),IF(OR(Q183="",C183="",NOT(ISNUMBER($Z$5))),"",ROUND(Q183*C183*$Z$5,2)))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IF(AND(A183="",A182&lt;&gt;"",COUNTIF(A184:$A$200,"&lt;&gt;")=0),ROUND(SUMIF($A$2:A182,"&lt;&gt;",$AC$2:AC182),2),IF(OR(AB183="",C183="",NOT(ISNUMBER($Z$2))),"",ROUND(AB183*C183*$Z$2,2)))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</row>
    <row r="184" spans="1:60" x14ac:dyDescent="0.35">
      <c r="A184" s="86"/>
      <c r="B184" s="87" t="str">
        <f t="shared" si="30"/>
        <v/>
      </c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89"/>
      <c r="H184" s="8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89"/>
      <c r="J184" s="8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89"/>
      <c r="L184" s="8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IF(AND(A184="",A183&lt;&gt;"",COUNTIF(A185:$A$200,"&lt;&gt;")=0),ROUND(SUMIF($A$2:A183,"&lt;&gt;",$N$2:N183),2),IF(OR(M184="",C184="",NOT(ISNUMBER($Z$3))),"",ROUND(M184*C184*$Z$3,2)))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IF(AND(A184="",A183&lt;&gt;"",COUNTIF(A185:$A$200,"&lt;&gt;")=0),ROUND(SUMIF($A$2:A183,"&lt;&gt;",$P$2:P183),2),IF(OR(O184="",C184="",NOT(ISNUMBER($Z$4))),"",ROUND(O184*C184*$Z$4,2)))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IF(AND(A184="",A183&lt;&gt;"",COUNTIF(A185:$A$200,"&lt;&gt;")=0),ROUND(SUMIF($A$2:A183,"&lt;&gt;",$R$2:R183),2),IF(OR(Q184="",C184="",NOT(ISNUMBER($Z$5))),"",ROUND(Q184*C184*$Z$5,2)))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IF(AND(A184="",A183&lt;&gt;"",COUNTIF(A185:$A$200,"&lt;&gt;")=0),ROUND(SUMIF($A$2:A183,"&lt;&gt;",$AC$2:AC183),2),IF(OR(AB184="",C184="",NOT(ISNUMBER($Z$2))),"",ROUND(AB184*C184*$Z$2,2)))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</row>
    <row r="185" spans="1:60" x14ac:dyDescent="0.35">
      <c r="A185" s="86"/>
      <c r="B185" s="87" t="str">
        <f t="shared" si="30"/>
        <v/>
      </c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89"/>
      <c r="H185" s="8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89"/>
      <c r="J185" s="8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89"/>
      <c r="L185" s="8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IF(AND(A185="",A184&lt;&gt;"",COUNTIF(A186:$A$200,"&lt;&gt;")=0),ROUND(SUMIF($A$2:A184,"&lt;&gt;",$N$2:N184),2),IF(OR(M185="",C185="",NOT(ISNUMBER($Z$3))),"",ROUND(M185*C185*$Z$3,2)))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IF(AND(A185="",A184&lt;&gt;"",COUNTIF(A186:$A$200,"&lt;&gt;")=0),ROUND(SUMIF($A$2:A184,"&lt;&gt;",$P$2:P184),2),IF(OR(O185="",C185="",NOT(ISNUMBER($Z$4))),"",ROUND(O185*C185*$Z$4,2)))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IF(AND(A185="",A184&lt;&gt;"",COUNTIF(A186:$A$200,"&lt;&gt;")=0),ROUND(SUMIF($A$2:A184,"&lt;&gt;",$R$2:R184),2),IF(OR(Q185="",C185="",NOT(ISNUMBER($Z$5))),"",ROUND(Q185*C185*$Z$5,2)))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IF(AND(A185="",A184&lt;&gt;"",COUNTIF(A186:$A$200,"&lt;&gt;")=0),ROUND(SUMIF($A$2:A184,"&lt;&gt;",$AC$2:AC184),2),IF(OR(AB185="",C185="",NOT(ISNUMBER($Z$2))),"",ROUND(AB185*C185*$Z$2,2)))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</row>
    <row r="186" spans="1:60" x14ac:dyDescent="0.35">
      <c r="A186" s="86"/>
      <c r="B186" s="87" t="str">
        <f t="shared" si="30"/>
        <v/>
      </c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89"/>
      <c r="H186" s="8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89"/>
      <c r="J186" s="8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89"/>
      <c r="L186" s="8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IF(AND(A186="",A185&lt;&gt;"",COUNTIF(A187:$A$200,"&lt;&gt;")=0),ROUND(SUMIF($A$2:A185,"&lt;&gt;",$N$2:N185),2),IF(OR(M186="",C186="",NOT(ISNUMBER($Z$3))),"",ROUND(M186*C186*$Z$3,2)))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IF(AND(A186="",A185&lt;&gt;"",COUNTIF(A187:$A$200,"&lt;&gt;")=0),ROUND(SUMIF($A$2:A185,"&lt;&gt;",$P$2:P185),2),IF(OR(O186="",C186="",NOT(ISNUMBER($Z$4))),"",ROUND(O186*C186*$Z$4,2)))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IF(AND(A186="",A185&lt;&gt;"",COUNTIF(A187:$A$200,"&lt;&gt;")=0),ROUND(SUMIF($A$2:A185,"&lt;&gt;",$R$2:R185),2),IF(OR(Q186="",C186="",NOT(ISNUMBER($Z$5))),"",ROUND(Q186*C186*$Z$5,2)))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IF(AND(A186="",A185&lt;&gt;"",COUNTIF(A187:$A$200,"&lt;&gt;")=0),ROUND(SUMIF($A$2:A185,"&lt;&gt;",$AC$2:AC185),2),IF(OR(AB186="",C186="",NOT(ISNUMBER($Z$2))),"",ROUND(AB186*C186*$Z$2,2)))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</row>
    <row r="187" spans="1:60" x14ac:dyDescent="0.35">
      <c r="A187" s="86"/>
      <c r="B187" s="87" t="str">
        <f t="shared" si="30"/>
        <v/>
      </c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89"/>
      <c r="H187" s="8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89"/>
      <c r="J187" s="8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89"/>
      <c r="L187" s="8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IF(AND(A187="",A186&lt;&gt;"",COUNTIF(A188:$A$200,"&lt;&gt;")=0),ROUND(SUMIF($A$2:A186,"&lt;&gt;",$N$2:N186),2),IF(OR(M187="",C187="",NOT(ISNUMBER($Z$3))),"",ROUND(M187*C187*$Z$3,2)))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IF(AND(A187="",A186&lt;&gt;"",COUNTIF(A188:$A$200,"&lt;&gt;")=0),ROUND(SUMIF($A$2:A186,"&lt;&gt;",$P$2:P186),2),IF(OR(O187="",C187="",NOT(ISNUMBER($Z$4))),"",ROUND(O187*C187*$Z$4,2)))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IF(AND(A187="",A186&lt;&gt;"",COUNTIF(A188:$A$200,"&lt;&gt;")=0),ROUND(SUMIF($A$2:A186,"&lt;&gt;",$R$2:R186),2),IF(OR(Q187="",C187="",NOT(ISNUMBER($Z$5))),"",ROUND(Q187*C187*$Z$5,2)))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IF(AND(A187="",A186&lt;&gt;"",COUNTIF(A188:$A$200,"&lt;&gt;")=0),ROUND(SUMIF($A$2:A186,"&lt;&gt;",$AC$2:AC186),2),IF(OR(AB187="",C187="",NOT(ISNUMBER($Z$2))),"",ROUND(AB187*C187*$Z$2,2)))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</row>
    <row r="188" spans="1:60" x14ac:dyDescent="0.35">
      <c r="A188" s="86"/>
      <c r="B188" s="87" t="str">
        <f t="shared" si="30"/>
        <v/>
      </c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89"/>
      <c r="H188" s="8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89"/>
      <c r="J188" s="8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89"/>
      <c r="L188" s="8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IF(AND(A188="",A187&lt;&gt;"",COUNTIF(A189:$A$200,"&lt;&gt;")=0),ROUND(SUMIF($A$2:A187,"&lt;&gt;",$N$2:N187),2),IF(OR(M188="",C188="",NOT(ISNUMBER($Z$3))),"",ROUND(M188*C188*$Z$3,2)))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IF(AND(A188="",A187&lt;&gt;"",COUNTIF(A189:$A$200,"&lt;&gt;")=0),ROUND(SUMIF($A$2:A187,"&lt;&gt;",$P$2:P187),2),IF(OR(O188="",C188="",NOT(ISNUMBER($Z$4))),"",ROUND(O188*C188*$Z$4,2)))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IF(AND(A188="",A187&lt;&gt;"",COUNTIF(A189:$A$200,"&lt;&gt;")=0),ROUND(SUMIF($A$2:A187,"&lt;&gt;",$R$2:R187),2),IF(OR(Q188="",C188="",NOT(ISNUMBER($Z$5))),"",ROUND(Q188*C188*$Z$5,2)))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IF(AND(A188="",A187&lt;&gt;"",COUNTIF(A189:$A$200,"&lt;&gt;")=0),ROUND(SUMIF($A$2:A187,"&lt;&gt;",$AC$2:AC187),2),IF(OR(AB188="",C188="",NOT(ISNUMBER($Z$2))),"",ROUND(AB188*C188*$Z$2,2)))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</row>
    <row r="189" spans="1:60" x14ac:dyDescent="0.35">
      <c r="A189" s="86"/>
      <c r="B189" s="87" t="str">
        <f t="shared" si="30"/>
        <v/>
      </c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89"/>
      <c r="H189" s="8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89"/>
      <c r="J189" s="8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89"/>
      <c r="L189" s="8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IF(AND(A189="",A188&lt;&gt;"",COUNTIF(A190:$A$200,"&lt;&gt;")=0),ROUND(SUMIF($A$2:A188,"&lt;&gt;",$N$2:N188),2),IF(OR(M189="",C189="",NOT(ISNUMBER($Z$3))),"",ROUND(M189*C189*$Z$3,2)))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IF(AND(A189="",A188&lt;&gt;"",COUNTIF(A190:$A$200,"&lt;&gt;")=0),ROUND(SUMIF($A$2:A188,"&lt;&gt;",$P$2:P188),2),IF(OR(O189="",C189="",NOT(ISNUMBER($Z$4))),"",ROUND(O189*C189*$Z$4,2)))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IF(AND(A189="",A188&lt;&gt;"",COUNTIF(A190:$A$200,"&lt;&gt;")=0),ROUND(SUMIF($A$2:A188,"&lt;&gt;",$R$2:R188),2),IF(OR(Q189="",C189="",NOT(ISNUMBER($Z$5))),"",ROUND(Q189*C189*$Z$5,2)))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IF(AND(A189="",A188&lt;&gt;"",COUNTIF(A190:$A$200,"&lt;&gt;")=0),ROUND(SUMIF($A$2:A188,"&lt;&gt;",$AC$2:AC188),2),IF(OR(AB189="",C189="",NOT(ISNUMBER($Z$2))),"",ROUND(AB189*C189*$Z$2,2)))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</row>
    <row r="190" spans="1:60" x14ac:dyDescent="0.35">
      <c r="A190" s="86"/>
      <c r="B190" s="87" t="str">
        <f t="shared" si="30"/>
        <v/>
      </c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89"/>
      <c r="H190" s="8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89"/>
      <c r="J190" s="8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89"/>
      <c r="L190" s="8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IF(AND(A190="",A189&lt;&gt;"",COUNTIF(A191:$A$200,"&lt;&gt;")=0),ROUND(SUMIF($A$2:A189,"&lt;&gt;",$N$2:N189),2),IF(OR(M190="",C190="",NOT(ISNUMBER($Z$3))),"",ROUND(M190*C190*$Z$3,2)))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IF(AND(A190="",A189&lt;&gt;"",COUNTIF(A191:$A$200,"&lt;&gt;")=0),ROUND(SUMIF($A$2:A189,"&lt;&gt;",$P$2:P189),2),IF(OR(O190="",C190="",NOT(ISNUMBER($Z$4))),"",ROUND(O190*C190*$Z$4,2)))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IF(AND(A190="",A189&lt;&gt;"",COUNTIF(A191:$A$200,"&lt;&gt;")=0),ROUND(SUMIF($A$2:A189,"&lt;&gt;",$R$2:R189),2),IF(OR(Q190="",C190="",NOT(ISNUMBER($Z$5))),"",ROUND(Q190*C190*$Z$5,2)))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IF(AND(A190="",A189&lt;&gt;"",COUNTIF(A191:$A$200,"&lt;&gt;")=0),ROUND(SUMIF($A$2:A189,"&lt;&gt;",$AC$2:AC189),2),IF(OR(AB190="",C190="",NOT(ISNUMBER($Z$2))),"",ROUND(AB190*C190*$Z$2,2)))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</row>
    <row r="191" spans="1:60" x14ac:dyDescent="0.35">
      <c r="A191" s="86"/>
      <c r="B191" s="87" t="str">
        <f t="shared" si="30"/>
        <v/>
      </c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89"/>
      <c r="H191" s="8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89"/>
      <c r="J191" s="8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89"/>
      <c r="L191" s="8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IF(AND(A191="",A190&lt;&gt;"",COUNTIF(A192:$A$200,"&lt;&gt;")=0),ROUND(SUMIF($A$2:A190,"&lt;&gt;",$N$2:N190),2),IF(OR(M191="",C191="",NOT(ISNUMBER($Z$3))),"",ROUND(M191*C191*$Z$3,2)))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IF(AND(A191="",A190&lt;&gt;"",COUNTIF(A192:$A$200,"&lt;&gt;")=0),ROUND(SUMIF($A$2:A190,"&lt;&gt;",$P$2:P190),2),IF(OR(O191="",C191="",NOT(ISNUMBER($Z$4))),"",ROUND(O191*C191*$Z$4,2)))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IF(AND(A191="",A190&lt;&gt;"",COUNTIF(A192:$A$200,"&lt;&gt;")=0),ROUND(SUMIF($A$2:A190,"&lt;&gt;",$R$2:R190),2),IF(OR(Q191="",C191="",NOT(ISNUMBER($Z$5))),"",ROUND(Q191*C191*$Z$5,2)))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IF(AND(A191="",A190&lt;&gt;"",COUNTIF(A192:$A$200,"&lt;&gt;")=0),ROUND(SUMIF($A$2:A190,"&lt;&gt;",$AC$2:AC190),2),IF(OR(AB191="",C191="",NOT(ISNUMBER($Z$2))),"",ROUND(AB191*C191*$Z$2,2)))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</row>
    <row r="192" spans="1:60" x14ac:dyDescent="0.35">
      <c r="A192" s="86"/>
      <c r="B192" s="87" t="str">
        <f t="shared" si="30"/>
        <v/>
      </c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89"/>
      <c r="H192" s="8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89"/>
      <c r="J192" s="8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89"/>
      <c r="L192" s="8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IF(AND(A192="",A191&lt;&gt;"",COUNTIF(A193:$A$200,"&lt;&gt;")=0),ROUND(SUMIF($A$2:A191,"&lt;&gt;",$N$2:N191),2),IF(OR(M192="",C192="",NOT(ISNUMBER($Z$3))),"",ROUND(M192*C192*$Z$3,2)))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IF(AND(A192="",A191&lt;&gt;"",COUNTIF(A193:$A$200,"&lt;&gt;")=0),ROUND(SUMIF($A$2:A191,"&lt;&gt;",$P$2:P191),2),IF(OR(O192="",C192="",NOT(ISNUMBER($Z$4))),"",ROUND(O192*C192*$Z$4,2)))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IF(AND(A192="",A191&lt;&gt;"",COUNTIF(A193:$A$200,"&lt;&gt;")=0),ROUND(SUMIF($A$2:A191,"&lt;&gt;",$R$2:R191),2),IF(OR(Q192="",C192="",NOT(ISNUMBER($Z$5))),"",ROUND(Q192*C192*$Z$5,2)))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IF(AND(A192="",A191&lt;&gt;"",COUNTIF(A193:$A$200,"&lt;&gt;")=0),ROUND(SUMIF($A$2:A191,"&lt;&gt;",$AC$2:AC191),2),IF(OR(AB192="",C192="",NOT(ISNUMBER($Z$2))),"",ROUND(AB192*C192*$Z$2,2)))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</row>
    <row r="193" spans="1:60" x14ac:dyDescent="0.35">
      <c r="A193" s="86"/>
      <c r="B193" s="87" t="str">
        <f t="shared" si="30"/>
        <v/>
      </c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89"/>
      <c r="H193" s="8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89"/>
      <c r="J193" s="8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89"/>
      <c r="L193" s="8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IF(AND(A193="",A192&lt;&gt;"",COUNTIF(A194:$A$200,"&lt;&gt;")=0),ROUND(SUMIF($A$2:A192,"&lt;&gt;",$N$2:N192),2),IF(OR(M193="",C193="",NOT(ISNUMBER($Z$3))),"",ROUND(M193*C193*$Z$3,2)))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IF(AND(A193="",A192&lt;&gt;"",COUNTIF(A194:$A$200,"&lt;&gt;")=0),ROUND(SUMIF($A$2:A192,"&lt;&gt;",$P$2:P192),2),IF(OR(O193="",C193="",NOT(ISNUMBER($Z$4))),"",ROUND(O193*C193*$Z$4,2)))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IF(AND(A193="",A192&lt;&gt;"",COUNTIF(A194:$A$200,"&lt;&gt;")=0),ROUND(SUMIF($A$2:A192,"&lt;&gt;",$R$2:R192),2),IF(OR(Q193="",C193="",NOT(ISNUMBER($Z$5))),"",ROUND(Q193*C193*$Z$5,2)))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IF(AND(A193="",A192&lt;&gt;"",COUNTIF(A194:$A$200,"&lt;&gt;")=0),ROUND(SUMIF($A$2:A192,"&lt;&gt;",$AC$2:AC192),2),IF(OR(AB193="",C193="",NOT(ISNUMBER($Z$2))),"",ROUND(AB193*C193*$Z$2,2)))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</row>
    <row r="194" spans="1:60" x14ac:dyDescent="0.35">
      <c r="A194" s="86"/>
      <c r="B194" s="87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89"/>
      <c r="H194" s="8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89"/>
      <c r="J194" s="8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89"/>
      <c r="L194" s="8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IF(AND(A194="",A193&lt;&gt;"",COUNTIF(A195:$A$200,"&lt;&gt;")=0),ROUND(SUMIF($A$2:A193,"&lt;&gt;",$N$2:N193),2),IF(OR(M194="",C194="",NOT(ISNUMBER($Z$3))),"",ROUND(M194*C194*$Z$3,2)))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IF(AND(A194="",A193&lt;&gt;"",COUNTIF(A195:$A$200,"&lt;&gt;")=0),ROUND(SUMIF($A$2:A193,"&lt;&gt;",$P$2:P193),2),IF(OR(O194="",C194="",NOT(ISNUMBER($Z$4))),"",ROUND(O194*C194*$Z$4,2)))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IF(AND(A194="",A193&lt;&gt;"",COUNTIF(A195:$A$200,"&lt;&gt;")=0),ROUND(SUMIF($A$2:A193,"&lt;&gt;",$R$2:R193),2),IF(OR(Q194="",C194="",NOT(ISNUMBER($Z$5))),"",ROUND(Q194*C194*$Z$5,2)))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IF(AND(A194="",A193&lt;&gt;"",COUNTIF(A195:$A$200,"&lt;&gt;")=0),ROUND(SUMIF($A$2:A193,"&lt;&gt;",$AC$2:AC193),2),IF(OR(AB194="",C194="",NOT(ISNUMBER($Z$2))),"",ROUND(AB194*C194*$Z$2,2)))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</row>
    <row r="195" spans="1:60" x14ac:dyDescent="0.35">
      <c r="A195" s="86"/>
      <c r="B195" s="87" t="str">
        <f t="shared" si="36"/>
        <v/>
      </c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89"/>
      <c r="H195" s="8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89"/>
      <c r="J195" s="8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89"/>
      <c r="L195" s="8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IF(AND(A195="",A194&lt;&gt;"",COUNTIF(A196:$A$200,"&lt;&gt;")=0),ROUND(SUMIF($A$2:A194,"&lt;&gt;",$N$2:N194),2),IF(OR(M195="",C195="",NOT(ISNUMBER($Z$3))),"",ROUND(M195*C195*$Z$3,2)))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IF(AND(A195="",A194&lt;&gt;"",COUNTIF(A196:$A$200,"&lt;&gt;")=0),ROUND(SUMIF($A$2:A194,"&lt;&gt;",$P$2:P194),2),IF(OR(O195="",C195="",NOT(ISNUMBER($Z$4))),"",ROUND(O195*C195*$Z$4,2)))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IF(AND(A195="",A194&lt;&gt;"",COUNTIF(A196:$A$200,"&lt;&gt;")=0),ROUND(SUMIF($A$2:A194,"&lt;&gt;",$R$2:R194),2),IF(OR(Q195="",C195="",NOT(ISNUMBER($Z$5))),"",ROUND(Q195*C195*$Z$5,2)))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IF(AND(A195="",A194&lt;&gt;"",COUNTIF(A196:$A$200,"&lt;&gt;")=0),ROUND(SUMIF($A$2:A194,"&lt;&gt;",$AC$2:AC194),2),IF(OR(AB195="",C195="",NOT(ISNUMBER($Z$2))),"",ROUND(AB195*C195*$Z$2,2)))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</row>
    <row r="196" spans="1:60" x14ac:dyDescent="0.35">
      <c r="A196" s="86"/>
      <c r="B196" s="87" t="str">
        <f t="shared" si="36"/>
        <v/>
      </c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89"/>
      <c r="H196" s="8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89"/>
      <c r="J196" s="8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89"/>
      <c r="L196" s="8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IF(AND(A196="",A195&lt;&gt;"",COUNTIF(A197:$A$200,"&lt;&gt;")=0),ROUND(SUMIF($A$2:A195,"&lt;&gt;",$N$2:N195),2),IF(OR(M196="",C196="",NOT(ISNUMBER($Z$3))),"",ROUND(M196*C196*$Z$3,2)))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IF(AND(A196="",A195&lt;&gt;"",COUNTIF(A197:$A$200,"&lt;&gt;")=0),ROUND(SUMIF($A$2:A195,"&lt;&gt;",$P$2:P195),2),IF(OR(O196="",C196="",NOT(ISNUMBER($Z$4))),"",ROUND(O196*C196*$Z$4,2)))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IF(AND(A196="",A195&lt;&gt;"",COUNTIF(A197:$A$200,"&lt;&gt;")=0),ROUND(SUMIF($A$2:A195,"&lt;&gt;",$R$2:R195),2),IF(OR(Q196="",C196="",NOT(ISNUMBER($Z$5))),"",ROUND(Q196*C196*$Z$5,2)))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IF(AND(A196="",A195&lt;&gt;"",COUNTIF(A197:$A$200,"&lt;&gt;")=0),ROUND(SUMIF($A$2:A195,"&lt;&gt;",$AC$2:AC195),2),IF(OR(AB196="",C196="",NOT(ISNUMBER($Z$2))),"",ROUND(AB196*C196*$Z$2,2)))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</row>
    <row r="197" spans="1:60" x14ac:dyDescent="0.35">
      <c r="A197" s="86"/>
      <c r="B197" s="87" t="str">
        <f t="shared" si="36"/>
        <v/>
      </c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89"/>
      <c r="H197" s="8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89"/>
      <c r="J197" s="8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89"/>
      <c r="L197" s="8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IF(AND(A197="",A196&lt;&gt;"",COUNTIF(A198:$A$200,"&lt;&gt;")=0),ROUND(SUMIF($A$2:A196,"&lt;&gt;",$N$2:N196),2),IF(OR(M197="",C197="",NOT(ISNUMBER($Z$3))),"",ROUND(M197*C197*$Z$3,2)))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IF(AND(A197="",A196&lt;&gt;"",COUNTIF(A198:$A$200,"&lt;&gt;")=0),ROUND(SUMIF($A$2:A196,"&lt;&gt;",$P$2:P196),2),IF(OR(O197="",C197="",NOT(ISNUMBER($Z$4))),"",ROUND(O197*C197*$Z$4,2)))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IF(AND(A197="",A196&lt;&gt;"",COUNTIF(A198:$A$200,"&lt;&gt;")=0),ROUND(SUMIF($A$2:A196,"&lt;&gt;",$R$2:R196),2),IF(OR(Q197="",C197="",NOT(ISNUMBER($Z$5))),"",ROUND(Q197*C197*$Z$5,2)))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IF(AND(A197="",A196&lt;&gt;"",COUNTIF(A198:$A$200,"&lt;&gt;")=0),ROUND(SUMIF($A$2:A196,"&lt;&gt;",$AC$2:AC196),2),IF(OR(AB197="",C197="",NOT(ISNUMBER($Z$2))),"",ROUND(AB197*C197*$Z$2,2)))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</row>
    <row r="198" spans="1:60" x14ac:dyDescent="0.35">
      <c r="A198" s="86"/>
      <c r="B198" s="87" t="str">
        <f t="shared" si="36"/>
        <v/>
      </c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89"/>
      <c r="H198" s="8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89"/>
      <c r="J198" s="8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89"/>
      <c r="L198" s="8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IF(AND(A198="",A197&lt;&gt;"",COUNTIF(A199:$A$200,"&lt;&gt;")=0),ROUND(SUMIF($A$2:A197,"&lt;&gt;",$N$2:N197),2),IF(OR(M198="",C198="",NOT(ISNUMBER($Z$3))),"",ROUND(M198*C198*$Z$3,2)))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IF(AND(A198="",A197&lt;&gt;"",COUNTIF(A199:$A$200,"&lt;&gt;")=0),ROUND(SUMIF($A$2:A197,"&lt;&gt;",$P$2:P197),2),IF(OR(O198="",C198="",NOT(ISNUMBER($Z$4))),"",ROUND(O198*C198*$Z$4,2)))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IF(AND(A198="",A197&lt;&gt;"",COUNTIF(A199:$A$200,"&lt;&gt;")=0),ROUND(SUMIF($A$2:A197,"&lt;&gt;",$R$2:R197),2),IF(OR(Q198="",C198="",NOT(ISNUMBER($Z$5))),"",ROUND(Q198*C198*$Z$5,2)))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IF(AND(A198="",A197&lt;&gt;"",COUNTIF(A199:$A$200,"&lt;&gt;")=0),ROUND(SUMIF($A$2:A197,"&lt;&gt;",$AC$2:AC197),2),IF(OR(AB198="",C198="",NOT(ISNUMBER($Z$2))),"",ROUND(AB198*C198*$Z$2,2)))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</row>
    <row r="199" spans="1:60" x14ac:dyDescent="0.35">
      <c r="A199" s="86"/>
      <c r="B199" s="87" t="str">
        <f t="shared" si="36"/>
        <v/>
      </c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89"/>
      <c r="H199" s="8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89"/>
      <c r="J199" s="8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89"/>
      <c r="L199" s="8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IF(AND(A199="",A198&lt;&gt;"",COUNTIF(A200:$A$200,"&lt;&gt;")=0),ROUND(SUMIF($A$2:A198,"&lt;&gt;",$N$2:N198),2),IF(OR(M199="",C199="",NOT(ISNUMBER($Z$3))),"",ROUND(M199*C199*$Z$3,2)))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IF(AND(A199="",A198&lt;&gt;"",COUNTIF(A200:$A$200,"&lt;&gt;")=0),ROUND(SUMIF($A$2:A198,"&lt;&gt;",$P$2:P198),2),IF(OR(O199="",C199="",NOT(ISNUMBER($Z$4))),"",ROUND(O199*C199*$Z$4,2)))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IF(AND(A199="",A198&lt;&gt;"",COUNTIF(A200:$A$200,"&lt;&gt;")=0),ROUND(SUMIF($A$2:A198,"&lt;&gt;",$R$2:R198),2),IF(OR(Q199="",C199="",NOT(ISNUMBER($Z$5))),"",ROUND(Q199*C199*$Z$5,2)))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IF(AND(A199="",A198&lt;&gt;"",COUNTIF(A200:$A$200,"&lt;&gt;")=0),ROUND(SUMIF($A$2:A198,"&lt;&gt;",$AC$2:AC198),2),IF(OR(AB199="",C199="",NOT(ISNUMBER($Z$2))),"",ROUND(AB199*C199*$Z$2,2)))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</row>
    <row r="200" spans="1:60" x14ac:dyDescent="0.35">
      <c r="A200" s="86"/>
      <c r="B200" s="87" t="str">
        <f t="shared" si="36"/>
        <v/>
      </c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89"/>
      <c r="H200" s="8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89"/>
      <c r="J200" s="8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89"/>
      <c r="L200" s="8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IF(AND(A200="",A199&lt;&gt;"",COUNTIF(A$200:$A201,"&lt;&gt;")=0),ROUND(SUMIF($A$2:A199,"&lt;&gt;",$N$2:N199),2),IF(OR(M200="",C200="",NOT(ISNUMBER($Z$3))),"",ROUND(M200*C200*$Z$3,2)))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IF(AND(A200="",A199&lt;&gt;"",COUNTIF(A$200:$A201,"&lt;&gt;")=0),ROUND(SUMIF($A$2:A199,"&lt;&gt;",$P$2:P199),2),IF(OR(O200="",C200="",NOT(ISNUMBER($Z$4))),"",ROUND(O200*C200*$Z$4,2)))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IF(AND(A200="",A199&lt;&gt;"",COUNTIF(A$200:$A201,"&lt;&gt;")=0),ROUND(SUMIF($A$2:A199,"&lt;&gt;",$R$2:R199),2),IF(OR(Q200="",C200="",NOT(ISNUMBER($Z$5))),"",ROUND(Q200*C200*$Z$5,2)))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IF(AND(A200="",A199&lt;&gt;"",COUNTIF(A$200:$A201,"&lt;&gt;")=0),ROUND(SUMIF($A$2:A199,"&lt;&gt;",$AC$2:AC199),2),IF(OR(AB200="",C200="",NOT(ISNUMBER($Z$2))),"",ROUND(AB200*C200*$Z$2,2)))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</row>
    <row r="201" spans="1:60" x14ac:dyDescent="0.35">
      <c r="A201" s="25"/>
      <c r="B201" s="25"/>
      <c r="C201" s="25"/>
      <c r="D201" s="91" t="str">
        <f>IF($A$200&lt;&gt;"",ROUND(SUMIF($A$2:$A$200,"&lt;&gt;",$D$2:$D$200),2),"")</f>
        <v/>
      </c>
      <c r="E201" s="26"/>
      <c r="F201" s="91" t="str">
        <f>IF($A$200&lt;&gt;"",ROUND(SUMIF($A$2:$A$200,"&lt;&gt;",$F$2:$F$200),2),"")</f>
        <v/>
      </c>
      <c r="G201" s="26"/>
      <c r="H201" s="91" t="str">
        <f>IF($A$200&lt;&gt;"",ROUND(SUMIF($A$2:$A$200,"&lt;&gt;",$H$2:$H$200),2),"")</f>
        <v/>
      </c>
      <c r="I201" s="26"/>
      <c r="J201" s="91" t="str">
        <f>IF($A$200&lt;&gt;"",ROUND(SUMIF($A$2:$A$200,"&lt;&gt;",$J$2:$J$200),2),"")</f>
        <v/>
      </c>
      <c r="K201" s="26"/>
      <c r="L201" s="91" t="str">
        <f>IF($A$200&lt;&gt;"",ROUND(SUMIF($A$2:$A$200,"&lt;&gt;",$L$2:$L$200),2),"")</f>
        <v/>
      </c>
      <c r="M201" s="26"/>
      <c r="N201" s="91" t="str">
        <f>IF($A$200&lt;&gt;"",ROUND(SUMIF($A$2:$A$200,"&lt;&gt;",$N$2:$N$200),2),"")</f>
        <v/>
      </c>
      <c r="O201" s="17"/>
      <c r="P201" s="91" t="str">
        <f>IF($A$200&lt;&gt;"",ROUND(SUMIF($A$2:$A$200,"&lt;&gt;",$P$2:$P$200),2),"")</f>
        <v/>
      </c>
      <c r="Q201" s="25"/>
      <c r="R201" s="91" t="str">
        <f>IF($A$200&lt;&gt;"",ROUND(SUMIF($A$2:$A$200,"&lt;&gt;",$R$2:$R$200),2),"")</f>
        <v/>
      </c>
      <c r="S201" s="25"/>
      <c r="T201" s="25"/>
      <c r="U201" s="17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0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0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0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0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0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0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0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32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68</v>
      </c>
      <c r="B1" s="46" t="s">
        <v>88</v>
      </c>
      <c r="C1" s="47" t="s">
        <v>69</v>
      </c>
      <c r="D1" s="47" t="s">
        <v>70</v>
      </c>
      <c r="E1" s="48" t="s">
        <v>89</v>
      </c>
      <c r="F1" s="49" t="s">
        <v>90</v>
      </c>
      <c r="G1" s="50" t="s">
        <v>91</v>
      </c>
      <c r="H1" s="51" t="s">
        <v>92</v>
      </c>
      <c r="I1" s="48" t="s">
        <v>93</v>
      </c>
      <c r="J1" s="49" t="s">
        <v>94</v>
      </c>
      <c r="K1" s="50" t="s">
        <v>95</v>
      </c>
      <c r="L1" s="51" t="s">
        <v>96</v>
      </c>
      <c r="M1" s="48" t="s">
        <v>97</v>
      </c>
      <c r="N1" s="49" t="s">
        <v>98</v>
      </c>
      <c r="O1" s="46" t="s">
        <v>99</v>
      </c>
      <c r="P1" s="47" t="s">
        <v>100</v>
      </c>
      <c r="Q1" s="52" t="s">
        <v>71</v>
      </c>
      <c r="R1" s="53" t="s">
        <v>11</v>
      </c>
      <c r="S1" s="53" t="s">
        <v>50</v>
      </c>
      <c r="T1" s="53" t="s">
        <v>73</v>
      </c>
      <c r="U1" s="53" t="s">
        <v>4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8" t="str">
        <f t="shared" ref="Q2:Q33" si="8">IF(A2="","",IF(O2&gt;B2,"DIVERGENCIA: CONSUMO MAIOR QUE CONTRATADO","OK"))</f>
        <v/>
      </c>
      <c r="R2" s="24" t="s">
        <v>24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8" t="str">
        <f t="shared" si="8"/>
        <v/>
      </c>
      <c r="R3" s="24" t="s">
        <v>32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8" t="str">
        <f t="shared" si="8"/>
        <v/>
      </c>
      <c r="R4" s="24" t="s">
        <v>33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8" t="str">
        <f t="shared" si="8"/>
        <v/>
      </c>
      <c r="R5" s="24" t="s">
        <v>34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8" t="str">
        <f t="shared" si="8"/>
        <v/>
      </c>
      <c r="R6" s="24" t="s">
        <v>35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8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8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8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8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8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8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8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8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8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8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8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8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8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8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8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8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8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8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8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8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8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8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8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8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8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8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8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8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8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8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8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8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8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8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8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8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8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8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8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8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8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8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8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8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8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8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8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8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8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8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8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8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8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8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8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8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8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8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8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8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8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8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8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8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8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8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8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8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8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8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8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8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8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8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8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8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8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8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8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8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8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8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8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8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8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8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8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8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8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8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8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8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8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8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8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8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8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8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8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8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8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8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8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8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8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8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8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8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8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8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8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8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8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8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8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8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8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8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8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8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8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8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8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8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8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8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8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8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8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8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8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8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8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8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8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8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8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8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8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8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8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8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8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8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8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8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8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8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8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8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8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8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8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8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8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8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8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8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8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8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8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8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8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8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8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8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8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8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8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8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8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8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8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8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8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8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8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8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8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8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8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8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8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8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8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8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8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00" si="54">IF(OR(A194="",B194="",C194=""),"",ROUND(B194*C194,2))</f>
        <v/>
      </c>
      <c r="E194" s="99"/>
      <c r="F194" s="84" t="str">
        <f t="shared" ref="F194:F200" si="55">IF(OR(A194="",E194="",C194="",NOT(ISNUMBER($U$2))),"",ROUND(E194*C194*$U$2,2))</f>
        <v/>
      </c>
      <c r="G194" s="99"/>
      <c r="H194" s="84" t="str">
        <f t="shared" ref="H194:H200" si="56">IF(OR(A194="",G194="",C194="",NOT(ISNUMBER($U$3))),"",ROUND(G194*C194*$U$3,2))</f>
        <v/>
      </c>
      <c r="I194" s="99"/>
      <c r="J194" s="84" t="str">
        <f t="shared" ref="J194:J200" si="57">IF(OR(A194="",I194="",C194="",NOT(ISNUMBER($U$4))),"",ROUND(I194*C194*$U$4,2))</f>
        <v/>
      </c>
      <c r="K194" s="99"/>
      <c r="L194" s="84" t="str">
        <f t="shared" ref="L194:L200" si="58">IF(OR(A194="",K194="",C194="",NOT(ISNUMBER($U$5))),"",ROUND(K194*C194*$U$5,2))</f>
        <v/>
      </c>
      <c r="M194" s="99"/>
      <c r="N194" s="84" t="str">
        <f t="shared" ref="N194:N200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8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8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8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8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8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8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8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0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222</v>
      </c>
      <c r="M1" s="28" t="s">
        <v>11</v>
      </c>
      <c r="N1" s="28" t="s">
        <v>12</v>
      </c>
      <c r="O1" s="28" t="s">
        <v>13</v>
      </c>
      <c r="P1" s="28" t="s">
        <v>14</v>
      </c>
      <c r="Q1" s="28" t="s">
        <v>7</v>
      </c>
      <c r="R1" s="28" t="s">
        <v>8</v>
      </c>
      <c r="S1" s="28" t="s">
        <v>9</v>
      </c>
      <c r="T1" s="28" t="s">
        <v>15</v>
      </c>
      <c r="U1" s="27"/>
      <c r="V1" s="29" t="s">
        <v>16</v>
      </c>
      <c r="W1" s="29" t="s">
        <v>17</v>
      </c>
      <c r="X1" s="29" t="s">
        <v>18</v>
      </c>
      <c r="Y1" s="29" t="s">
        <v>19</v>
      </c>
      <c r="Z1" s="29" t="s">
        <v>20</v>
      </c>
      <c r="AA1" s="29" t="s">
        <v>21</v>
      </c>
      <c r="AB1" s="29" t="s">
        <v>22</v>
      </c>
      <c r="AC1" s="29" t="s">
        <v>23</v>
      </c>
    </row>
    <row r="2" spans="1:29" ht="25.5" customHeight="1" x14ac:dyDescent="0.35">
      <c r="A2" s="205"/>
      <c r="B2" s="207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 t="str">
        <f t="shared" ref="I2:I65" si="2">IF(G2="Sim",0,IF(OR(F2="",L2=""),"",F2))</f>
        <v/>
      </c>
      <c r="J2" s="96" t="str">
        <f t="shared" ref="J2:J65" si="3">IF(G2="Sim",0,IF(OR(F2="",D2="",L2=""),"",IF(L2="Sim",ROUND(F2-D2,2),0)))</f>
        <v/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24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108">
        <f>COUNTIFS($C$2:$C$5001,M2,$K$2:$K$5001,"&lt;&gt;OK",$K$2:$K$5001,"&lt;&gt;")</f>
        <v>0</v>
      </c>
      <c r="U2" s="14"/>
      <c r="V2" s="110" t="s">
        <v>25</v>
      </c>
      <c r="W2" s="110" t="s">
        <v>26</v>
      </c>
      <c r="X2" s="110" t="s">
        <v>27</v>
      </c>
      <c r="Y2" s="111" t="s">
        <v>28</v>
      </c>
      <c r="Z2" s="111" t="s">
        <v>29</v>
      </c>
      <c r="AA2" s="111" t="s">
        <v>25</v>
      </c>
      <c r="AB2" s="111" t="s">
        <v>30</v>
      </c>
      <c r="AC2" s="112" t="s">
        <v>31</v>
      </c>
    </row>
    <row r="3" spans="1:29" ht="25.5" customHeight="1" x14ac:dyDescent="0.35">
      <c r="A3" s="205"/>
      <c r="B3" s="207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 t="str">
        <f t="shared" si="2"/>
        <v/>
      </c>
      <c r="J3" s="96" t="str">
        <f t="shared" si="3"/>
        <v/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32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108">
        <f>COUNTIFS($C$2:$C$5001,M3,$K$2:$K$5001,"&lt;&gt;OK",$K$2:$K$5001,"&lt;&gt;")</f>
        <v>0</v>
      </c>
      <c r="U3" s="14"/>
      <c r="V3" s="110" t="s">
        <v>25</v>
      </c>
      <c r="W3" s="110" t="s">
        <v>26</v>
      </c>
      <c r="X3" s="110" t="s">
        <v>27</v>
      </c>
      <c r="Y3" s="111" t="s">
        <v>28</v>
      </c>
      <c r="Z3" s="111" t="s">
        <v>29</v>
      </c>
      <c r="AA3" s="111" t="s">
        <v>25</v>
      </c>
      <c r="AB3" s="111" t="s">
        <v>30</v>
      </c>
      <c r="AC3" s="112" t="s">
        <v>31</v>
      </c>
    </row>
    <row r="4" spans="1:29" ht="25.5" customHeight="1" x14ac:dyDescent="0.35">
      <c r="A4" s="205"/>
      <c r="B4" s="207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 t="str">
        <f t="shared" si="2"/>
        <v/>
      </c>
      <c r="J4" s="96" t="str">
        <f t="shared" si="3"/>
        <v/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33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108">
        <f>COUNTIFS($C$2:$C$5001,M4,$K$2:$K$5001,"&lt;&gt;OK",$K$2:$K$5001,"&lt;&gt;")</f>
        <v>0</v>
      </c>
      <c r="U4" s="14"/>
      <c r="V4" s="110" t="s">
        <v>25</v>
      </c>
      <c r="W4" s="110" t="s">
        <v>26</v>
      </c>
      <c r="X4" s="110" t="s">
        <v>27</v>
      </c>
      <c r="Y4" s="111" t="s">
        <v>28</v>
      </c>
      <c r="Z4" s="111" t="s">
        <v>29</v>
      </c>
      <c r="AA4" s="111" t="s">
        <v>25</v>
      </c>
      <c r="AB4" s="111" t="s">
        <v>30</v>
      </c>
      <c r="AC4" s="112" t="s">
        <v>31</v>
      </c>
    </row>
    <row r="5" spans="1:29" ht="25.5" customHeight="1" x14ac:dyDescent="0.35">
      <c r="A5" s="205"/>
      <c r="B5" s="207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 t="str">
        <f t="shared" si="2"/>
        <v/>
      </c>
      <c r="J5" s="96" t="str">
        <f t="shared" si="3"/>
        <v/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34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108">
        <f>COUNTIFS($C$2:$C$5001,M5,$K$2:$K$5001,"&lt;&gt;OK",$K$2:$K$5001,"&lt;&gt;")</f>
        <v>0</v>
      </c>
      <c r="U5" s="14"/>
      <c r="V5" s="110" t="s">
        <v>25</v>
      </c>
      <c r="W5" s="110" t="s">
        <v>26</v>
      </c>
      <c r="X5" s="110" t="s">
        <v>27</v>
      </c>
      <c r="Y5" s="111" t="s">
        <v>28</v>
      </c>
      <c r="Z5" s="111" t="s">
        <v>29</v>
      </c>
      <c r="AA5" s="111" t="s">
        <v>25</v>
      </c>
      <c r="AB5" s="111" t="s">
        <v>30</v>
      </c>
      <c r="AC5" s="112" t="s">
        <v>31</v>
      </c>
    </row>
    <row r="6" spans="1:29" ht="25.5" customHeight="1" x14ac:dyDescent="0.35">
      <c r="A6" s="205"/>
      <c r="B6" s="207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 t="str">
        <f t="shared" si="2"/>
        <v/>
      </c>
      <c r="J6" s="96" t="str">
        <f t="shared" si="3"/>
        <v/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35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108">
        <f>COUNTIFS($C$2:$C$5001,M6,$K$2:$K$5001,"&lt;&gt;OK",$K$2:$K$5001,"&lt;&gt;")</f>
        <v>0</v>
      </c>
      <c r="U6" s="14"/>
      <c r="V6" s="110" t="s">
        <v>25</v>
      </c>
      <c r="W6" s="110" t="s">
        <v>26</v>
      </c>
      <c r="X6" s="110" t="s">
        <v>27</v>
      </c>
      <c r="Y6" s="111" t="s">
        <v>28</v>
      </c>
      <c r="Z6" s="111" t="s">
        <v>29</v>
      </c>
      <c r="AA6" s="111" t="s">
        <v>25</v>
      </c>
      <c r="AB6" s="111" t="s">
        <v>30</v>
      </c>
      <c r="AC6" s="112" t="s">
        <v>31</v>
      </c>
    </row>
    <row r="7" spans="1:29" ht="25.5" customHeight="1" x14ac:dyDescent="0.35">
      <c r="A7" s="205"/>
      <c r="B7" s="207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 t="str">
        <f t="shared" si="2"/>
        <v/>
      </c>
      <c r="J7" s="96" t="str">
        <f t="shared" si="3"/>
        <v/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36</v>
      </c>
      <c r="N7" s="31">
        <f t="shared" ref="N7:T7" si="4">SUM(N2:N6)</f>
        <v>0</v>
      </c>
      <c r="O7" s="32">
        <f t="shared" si="4"/>
        <v>0</v>
      </c>
      <c r="P7" s="32">
        <f t="shared" si="4"/>
        <v>0</v>
      </c>
      <c r="Q7" s="32">
        <f t="shared" si="4"/>
        <v>0</v>
      </c>
      <c r="R7" s="32">
        <f t="shared" si="4"/>
        <v>0</v>
      </c>
      <c r="S7" s="32">
        <f t="shared" si="4"/>
        <v>0</v>
      </c>
      <c r="T7" s="31">
        <f t="shared" si="4"/>
        <v>0</v>
      </c>
      <c r="U7" s="14"/>
      <c r="V7" s="110" t="s">
        <v>25</v>
      </c>
      <c r="W7" s="110" t="s">
        <v>26</v>
      </c>
      <c r="X7" s="110" t="s">
        <v>27</v>
      </c>
      <c r="Y7" s="111" t="s">
        <v>28</v>
      </c>
      <c r="Z7" s="111" t="s">
        <v>29</v>
      </c>
      <c r="AA7" s="111" t="s">
        <v>25</v>
      </c>
      <c r="AB7" s="111" t="s">
        <v>30</v>
      </c>
      <c r="AC7" s="112" t="s">
        <v>31</v>
      </c>
    </row>
    <row r="8" spans="1:29" ht="25.5" customHeight="1" x14ac:dyDescent="0.35">
      <c r="A8" s="205"/>
      <c r="B8" s="207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 t="str">
        <f t="shared" si="2"/>
        <v/>
      </c>
      <c r="J8" s="96" t="str">
        <f t="shared" si="3"/>
        <v/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14"/>
      <c r="U8" s="14"/>
      <c r="V8" s="110" t="s">
        <v>25</v>
      </c>
      <c r="W8" s="110" t="s">
        <v>26</v>
      </c>
      <c r="X8" s="110" t="s">
        <v>27</v>
      </c>
      <c r="Y8" s="111" t="s">
        <v>28</v>
      </c>
      <c r="Z8" s="111" t="s">
        <v>29</v>
      </c>
      <c r="AA8" s="111" t="s">
        <v>25</v>
      </c>
      <c r="AB8" s="111" t="s">
        <v>30</v>
      </c>
      <c r="AC8" s="112" t="s">
        <v>31</v>
      </c>
    </row>
    <row r="9" spans="1:29" ht="25.5" customHeight="1" x14ac:dyDescent="0.35">
      <c r="A9" s="205"/>
      <c r="B9" s="207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 t="str">
        <f t="shared" si="2"/>
        <v/>
      </c>
      <c r="J9" s="96" t="str">
        <f t="shared" si="3"/>
        <v/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14"/>
      <c r="U9" s="14"/>
      <c r="V9" s="110" t="s">
        <v>25</v>
      </c>
      <c r="W9" s="110" t="s">
        <v>26</v>
      </c>
      <c r="X9" s="110" t="s">
        <v>27</v>
      </c>
      <c r="Y9" s="111" t="s">
        <v>28</v>
      </c>
      <c r="Z9" s="111" t="s">
        <v>29</v>
      </c>
      <c r="AA9" s="111" t="s">
        <v>25</v>
      </c>
      <c r="AB9" s="111" t="s">
        <v>30</v>
      </c>
      <c r="AC9" s="112" t="s">
        <v>31</v>
      </c>
    </row>
    <row r="10" spans="1:29" ht="25.5" customHeight="1" x14ac:dyDescent="0.35">
      <c r="A10" s="205"/>
      <c r="B10" s="207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 t="str">
        <f t="shared" si="2"/>
        <v/>
      </c>
      <c r="J10" s="96" t="str">
        <f t="shared" si="3"/>
        <v/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14"/>
      <c r="U10" s="14"/>
      <c r="V10" s="110" t="s">
        <v>25</v>
      </c>
      <c r="W10" s="110" t="s">
        <v>26</v>
      </c>
      <c r="X10" s="110" t="s">
        <v>27</v>
      </c>
      <c r="Y10" s="111" t="s">
        <v>28</v>
      </c>
      <c r="Z10" s="111" t="s">
        <v>29</v>
      </c>
      <c r="AA10" s="111" t="s">
        <v>25</v>
      </c>
      <c r="AB10" s="111" t="s">
        <v>30</v>
      </c>
      <c r="AC10" s="112" t="s">
        <v>31</v>
      </c>
    </row>
    <row r="11" spans="1:29" ht="25.5" customHeight="1" x14ac:dyDescent="0.35">
      <c r="A11" s="205"/>
      <c r="B11" s="207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 t="str">
        <f t="shared" si="2"/>
        <v/>
      </c>
      <c r="J11" s="96" t="str">
        <f t="shared" si="3"/>
        <v/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14"/>
      <c r="U11" s="14"/>
      <c r="V11" s="110" t="s">
        <v>25</v>
      </c>
      <c r="W11" s="110" t="s">
        <v>26</v>
      </c>
      <c r="X11" s="110" t="s">
        <v>27</v>
      </c>
      <c r="Y11" s="111" t="s">
        <v>28</v>
      </c>
      <c r="Z11" s="111" t="s">
        <v>29</v>
      </c>
      <c r="AA11" s="111" t="s">
        <v>25</v>
      </c>
      <c r="AB11" s="111" t="s">
        <v>30</v>
      </c>
      <c r="AC11" s="112" t="s">
        <v>31</v>
      </c>
    </row>
    <row r="12" spans="1:29" ht="25.5" customHeight="1" x14ac:dyDescent="0.35">
      <c r="A12" s="205"/>
      <c r="B12" s="207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 t="str">
        <f t="shared" si="2"/>
        <v/>
      </c>
      <c r="J12" s="96" t="str">
        <f t="shared" si="3"/>
        <v/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14"/>
      <c r="U12" s="14"/>
      <c r="V12" s="110" t="s">
        <v>25</v>
      </c>
      <c r="W12" s="110" t="s">
        <v>26</v>
      </c>
      <c r="X12" s="110" t="s">
        <v>27</v>
      </c>
      <c r="Y12" s="111" t="s">
        <v>28</v>
      </c>
      <c r="Z12" s="111" t="s">
        <v>29</v>
      </c>
      <c r="AA12" s="111" t="s">
        <v>25</v>
      </c>
      <c r="AB12" s="111" t="s">
        <v>30</v>
      </c>
      <c r="AC12" s="112" t="s">
        <v>31</v>
      </c>
    </row>
    <row r="13" spans="1:29" ht="25.5" customHeight="1" x14ac:dyDescent="0.35">
      <c r="A13" s="205"/>
      <c r="B13" s="207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 t="str">
        <f t="shared" si="2"/>
        <v/>
      </c>
      <c r="J13" s="96" t="str">
        <f t="shared" si="3"/>
        <v/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14"/>
      <c r="U13" s="14"/>
      <c r="V13" s="110" t="s">
        <v>25</v>
      </c>
      <c r="W13" s="110" t="s">
        <v>26</v>
      </c>
      <c r="X13" s="110" t="s">
        <v>27</v>
      </c>
      <c r="Y13" s="111" t="s">
        <v>28</v>
      </c>
      <c r="Z13" s="111" t="s">
        <v>29</v>
      </c>
      <c r="AA13" s="111" t="s">
        <v>25</v>
      </c>
      <c r="AB13" s="111" t="s">
        <v>30</v>
      </c>
      <c r="AC13" s="112" t="s">
        <v>31</v>
      </c>
    </row>
    <row r="14" spans="1:29" ht="25.5" customHeight="1" x14ac:dyDescent="0.35">
      <c r="A14" s="205"/>
      <c r="B14" s="207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 t="str">
        <f t="shared" si="2"/>
        <v/>
      </c>
      <c r="J14" s="96" t="str">
        <f t="shared" si="3"/>
        <v/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14"/>
      <c r="U14" s="14"/>
      <c r="V14" s="110" t="s">
        <v>25</v>
      </c>
      <c r="W14" s="110" t="s">
        <v>26</v>
      </c>
      <c r="X14" s="110" t="s">
        <v>27</v>
      </c>
      <c r="Y14" s="111" t="s">
        <v>28</v>
      </c>
      <c r="Z14" s="111" t="s">
        <v>29</v>
      </c>
      <c r="AA14" s="111" t="s">
        <v>25</v>
      </c>
      <c r="AB14" s="111" t="s">
        <v>30</v>
      </c>
      <c r="AC14" s="112" t="s">
        <v>31</v>
      </c>
    </row>
    <row r="15" spans="1:29" ht="25.5" customHeight="1" x14ac:dyDescent="0.35">
      <c r="A15" s="205"/>
      <c r="B15" s="207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 t="str">
        <f t="shared" si="2"/>
        <v/>
      </c>
      <c r="J15" s="96" t="str">
        <f t="shared" si="3"/>
        <v/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10" t="s">
        <v>25</v>
      </c>
      <c r="W15" s="110" t="s">
        <v>26</v>
      </c>
      <c r="X15" s="110" t="s">
        <v>27</v>
      </c>
      <c r="Y15" s="111" t="s">
        <v>28</v>
      </c>
      <c r="Z15" s="111" t="s">
        <v>29</v>
      </c>
      <c r="AA15" s="111" t="s">
        <v>25</v>
      </c>
      <c r="AB15" s="111" t="s">
        <v>30</v>
      </c>
      <c r="AC15" s="112" t="s">
        <v>31</v>
      </c>
    </row>
    <row r="16" spans="1:29" ht="25.5" customHeight="1" x14ac:dyDescent="0.35">
      <c r="A16" s="205"/>
      <c r="B16" s="207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 t="str">
        <f t="shared" si="2"/>
        <v/>
      </c>
      <c r="J16" s="96" t="str">
        <f t="shared" si="3"/>
        <v/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14"/>
      <c r="U16" s="14"/>
      <c r="V16" s="110" t="s">
        <v>25</v>
      </c>
      <c r="W16" s="110" t="s">
        <v>26</v>
      </c>
      <c r="X16" s="110" t="s">
        <v>27</v>
      </c>
      <c r="Y16" s="111" t="s">
        <v>28</v>
      </c>
      <c r="Z16" s="111" t="s">
        <v>29</v>
      </c>
      <c r="AA16" s="111" t="s">
        <v>25</v>
      </c>
      <c r="AB16" s="111" t="s">
        <v>30</v>
      </c>
      <c r="AC16" s="112" t="s">
        <v>31</v>
      </c>
    </row>
    <row r="17" spans="1:29" ht="25.5" customHeight="1" x14ac:dyDescent="0.35">
      <c r="A17" s="205"/>
      <c r="B17" s="207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 t="str">
        <f t="shared" si="2"/>
        <v/>
      </c>
      <c r="J17" s="96" t="str">
        <f t="shared" si="3"/>
        <v/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14"/>
      <c r="U17" s="14"/>
      <c r="V17" s="110" t="s">
        <v>25</v>
      </c>
      <c r="W17" s="110" t="s">
        <v>26</v>
      </c>
      <c r="X17" s="110" t="s">
        <v>27</v>
      </c>
      <c r="Y17" s="111" t="s">
        <v>28</v>
      </c>
      <c r="Z17" s="111" t="s">
        <v>29</v>
      </c>
      <c r="AA17" s="111" t="s">
        <v>25</v>
      </c>
      <c r="AB17" s="111" t="s">
        <v>30</v>
      </c>
      <c r="AC17" s="112" t="s">
        <v>31</v>
      </c>
    </row>
    <row r="18" spans="1:29" ht="25.5" customHeight="1" x14ac:dyDescent="0.35">
      <c r="A18" s="205"/>
      <c r="B18" s="207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 t="str">
        <f t="shared" si="2"/>
        <v/>
      </c>
      <c r="J18" s="96" t="str">
        <f t="shared" si="3"/>
        <v/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14"/>
      <c r="U18" s="14"/>
      <c r="V18" s="110" t="s">
        <v>25</v>
      </c>
      <c r="W18" s="110" t="s">
        <v>26</v>
      </c>
      <c r="X18" s="110" t="s">
        <v>27</v>
      </c>
      <c r="Y18" s="111" t="s">
        <v>28</v>
      </c>
      <c r="Z18" s="111" t="s">
        <v>29</v>
      </c>
      <c r="AA18" s="111" t="s">
        <v>25</v>
      </c>
      <c r="AB18" s="111" t="s">
        <v>30</v>
      </c>
      <c r="AC18" s="112" t="s">
        <v>31</v>
      </c>
    </row>
    <row r="19" spans="1:29" ht="25.5" customHeight="1" x14ac:dyDescent="0.35">
      <c r="A19" s="205"/>
      <c r="B19" s="207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 t="str">
        <f t="shared" si="2"/>
        <v/>
      </c>
      <c r="J19" s="96" t="str">
        <f t="shared" si="3"/>
        <v/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14"/>
      <c r="U19" s="14"/>
      <c r="V19" s="110" t="s">
        <v>25</v>
      </c>
      <c r="W19" s="110" t="s">
        <v>26</v>
      </c>
      <c r="X19" s="110" t="s">
        <v>27</v>
      </c>
      <c r="Y19" s="111" t="s">
        <v>28</v>
      </c>
      <c r="Z19" s="111" t="s">
        <v>29</v>
      </c>
      <c r="AA19" s="111" t="s">
        <v>25</v>
      </c>
      <c r="AB19" s="111" t="s">
        <v>30</v>
      </c>
      <c r="AC19" s="112" t="s">
        <v>31</v>
      </c>
    </row>
    <row r="20" spans="1:29" ht="25.5" customHeight="1" x14ac:dyDescent="0.35">
      <c r="A20" s="205"/>
      <c r="B20" s="207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 t="str">
        <f t="shared" si="2"/>
        <v/>
      </c>
      <c r="J20" s="96" t="str">
        <f t="shared" si="3"/>
        <v/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14"/>
      <c r="U20" s="14"/>
      <c r="V20" s="110" t="s">
        <v>25</v>
      </c>
      <c r="W20" s="110" t="s">
        <v>26</v>
      </c>
      <c r="X20" s="110" t="s">
        <v>27</v>
      </c>
      <c r="Y20" s="111" t="s">
        <v>28</v>
      </c>
      <c r="Z20" s="111" t="s">
        <v>29</v>
      </c>
      <c r="AA20" s="111" t="s">
        <v>25</v>
      </c>
      <c r="AB20" s="111" t="s">
        <v>30</v>
      </c>
      <c r="AC20" s="112" t="s">
        <v>31</v>
      </c>
    </row>
    <row r="21" spans="1:29" ht="25.5" customHeight="1" x14ac:dyDescent="0.35">
      <c r="A21" s="205"/>
      <c r="B21" s="207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 t="str">
        <f t="shared" si="2"/>
        <v/>
      </c>
      <c r="J21" s="96" t="str">
        <f t="shared" si="3"/>
        <v/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14"/>
      <c r="U21" s="14"/>
      <c r="V21" s="110" t="s">
        <v>25</v>
      </c>
      <c r="W21" s="110" t="s">
        <v>26</v>
      </c>
      <c r="X21" s="110" t="s">
        <v>27</v>
      </c>
      <c r="Y21" s="111" t="s">
        <v>28</v>
      </c>
      <c r="Z21" s="111" t="s">
        <v>29</v>
      </c>
      <c r="AA21" s="111" t="s">
        <v>25</v>
      </c>
      <c r="AB21" s="111" t="s">
        <v>30</v>
      </c>
      <c r="AC21" s="112" t="s">
        <v>31</v>
      </c>
    </row>
    <row r="22" spans="1:29" ht="25.5" customHeight="1" x14ac:dyDescent="0.35">
      <c r="A22" s="205"/>
      <c r="B22" s="207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 t="str">
        <f t="shared" si="2"/>
        <v/>
      </c>
      <c r="J22" s="96" t="str">
        <f t="shared" si="3"/>
        <v/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14"/>
      <c r="U22" s="14"/>
      <c r="V22" s="110" t="s">
        <v>25</v>
      </c>
      <c r="W22" s="110" t="s">
        <v>26</v>
      </c>
      <c r="X22" s="110" t="s">
        <v>27</v>
      </c>
      <c r="Y22" s="111" t="s">
        <v>28</v>
      </c>
      <c r="Z22" s="111" t="s">
        <v>29</v>
      </c>
      <c r="AA22" s="111" t="s">
        <v>25</v>
      </c>
      <c r="AB22" s="111" t="s">
        <v>30</v>
      </c>
      <c r="AC22" s="112" t="s">
        <v>31</v>
      </c>
    </row>
    <row r="23" spans="1:29" ht="25.5" customHeight="1" x14ac:dyDescent="0.35">
      <c r="A23" s="205"/>
      <c r="B23" s="207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 t="str">
        <f t="shared" si="2"/>
        <v/>
      </c>
      <c r="J23" s="96" t="str">
        <f t="shared" si="3"/>
        <v/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14"/>
      <c r="U23" s="14"/>
      <c r="V23" s="110" t="s">
        <v>25</v>
      </c>
      <c r="W23" s="110" t="s">
        <v>26</v>
      </c>
      <c r="X23" s="110" t="s">
        <v>27</v>
      </c>
      <c r="Y23" s="111" t="s">
        <v>28</v>
      </c>
      <c r="Z23" s="111" t="s">
        <v>29</v>
      </c>
      <c r="AA23" s="111" t="s">
        <v>25</v>
      </c>
      <c r="AB23" s="111" t="s">
        <v>30</v>
      </c>
      <c r="AC23" s="112" t="s">
        <v>31</v>
      </c>
    </row>
    <row r="24" spans="1:29" ht="25.5" customHeight="1" x14ac:dyDescent="0.35">
      <c r="A24" s="205"/>
      <c r="B24" s="207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 t="str">
        <f t="shared" si="2"/>
        <v/>
      </c>
      <c r="J24" s="96" t="str">
        <f t="shared" si="3"/>
        <v/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14"/>
      <c r="U24" s="14"/>
      <c r="V24" s="110" t="s">
        <v>25</v>
      </c>
      <c r="W24" s="110" t="s">
        <v>26</v>
      </c>
      <c r="X24" s="110" t="s">
        <v>27</v>
      </c>
      <c r="Y24" s="111" t="s">
        <v>28</v>
      </c>
      <c r="Z24" s="111" t="s">
        <v>29</v>
      </c>
      <c r="AA24" s="111" t="s">
        <v>25</v>
      </c>
      <c r="AB24" s="111" t="s">
        <v>30</v>
      </c>
      <c r="AC24" s="112" t="s">
        <v>31</v>
      </c>
    </row>
    <row r="25" spans="1:29" ht="25.5" customHeight="1" x14ac:dyDescent="0.35">
      <c r="A25" s="205"/>
      <c r="B25" s="207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 t="str">
        <f t="shared" si="2"/>
        <v/>
      </c>
      <c r="J25" s="96" t="str">
        <f t="shared" si="3"/>
        <v/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14"/>
      <c r="U25" s="14"/>
      <c r="V25" s="110" t="s">
        <v>25</v>
      </c>
      <c r="W25" s="110" t="s">
        <v>26</v>
      </c>
      <c r="X25" s="110" t="s">
        <v>27</v>
      </c>
      <c r="Y25" s="111" t="s">
        <v>28</v>
      </c>
      <c r="Z25" s="111" t="s">
        <v>29</v>
      </c>
      <c r="AA25" s="111" t="s">
        <v>25</v>
      </c>
      <c r="AB25" s="111" t="s">
        <v>30</v>
      </c>
      <c r="AC25" s="112" t="s">
        <v>31</v>
      </c>
    </row>
    <row r="26" spans="1:29" ht="25.5" customHeight="1" x14ac:dyDescent="0.35">
      <c r="A26" s="205"/>
      <c r="B26" s="207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 t="str">
        <f t="shared" si="2"/>
        <v/>
      </c>
      <c r="J26" s="96" t="str">
        <f t="shared" si="3"/>
        <v/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14"/>
      <c r="U26" s="14"/>
      <c r="V26" s="110" t="s">
        <v>25</v>
      </c>
      <c r="W26" s="110" t="s">
        <v>26</v>
      </c>
      <c r="X26" s="110" t="s">
        <v>27</v>
      </c>
      <c r="Y26" s="111" t="s">
        <v>28</v>
      </c>
      <c r="Z26" s="111" t="s">
        <v>29</v>
      </c>
      <c r="AA26" s="111" t="s">
        <v>25</v>
      </c>
      <c r="AB26" s="111" t="s">
        <v>30</v>
      </c>
      <c r="AC26" s="112" t="s">
        <v>31</v>
      </c>
    </row>
    <row r="27" spans="1:29" ht="25.5" customHeight="1" x14ac:dyDescent="0.35">
      <c r="A27" s="205"/>
      <c r="B27" s="207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 t="str">
        <f t="shared" si="2"/>
        <v/>
      </c>
      <c r="J27" s="96" t="str">
        <f t="shared" si="3"/>
        <v/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14"/>
      <c r="U27" s="14"/>
      <c r="V27" s="110" t="s">
        <v>25</v>
      </c>
      <c r="W27" s="110" t="s">
        <v>26</v>
      </c>
      <c r="X27" s="110" t="s">
        <v>27</v>
      </c>
      <c r="Y27" s="111" t="s">
        <v>28</v>
      </c>
      <c r="Z27" s="111" t="s">
        <v>29</v>
      </c>
      <c r="AA27" s="111" t="s">
        <v>25</v>
      </c>
      <c r="AB27" s="111" t="s">
        <v>30</v>
      </c>
      <c r="AC27" s="112" t="s">
        <v>31</v>
      </c>
    </row>
    <row r="28" spans="1:29" ht="25.5" customHeight="1" x14ac:dyDescent="0.35">
      <c r="A28" s="205"/>
      <c r="B28" s="207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 t="str">
        <f t="shared" si="2"/>
        <v/>
      </c>
      <c r="J28" s="96" t="str">
        <f t="shared" si="3"/>
        <v/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14"/>
      <c r="U28" s="14"/>
      <c r="V28" s="110" t="s">
        <v>25</v>
      </c>
      <c r="W28" s="110" t="s">
        <v>26</v>
      </c>
      <c r="X28" s="110" t="s">
        <v>27</v>
      </c>
      <c r="Y28" s="111" t="s">
        <v>28</v>
      </c>
      <c r="Z28" s="111" t="s">
        <v>29</v>
      </c>
      <c r="AA28" s="111" t="s">
        <v>25</v>
      </c>
      <c r="AB28" s="111" t="s">
        <v>30</v>
      </c>
      <c r="AC28" s="112" t="s">
        <v>31</v>
      </c>
    </row>
    <row r="29" spans="1:29" ht="25.5" customHeight="1" x14ac:dyDescent="0.35">
      <c r="A29" s="205"/>
      <c r="B29" s="207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 t="str">
        <f t="shared" si="2"/>
        <v/>
      </c>
      <c r="J29" s="96" t="str">
        <f t="shared" si="3"/>
        <v/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14"/>
      <c r="U29" s="14"/>
      <c r="V29" s="110" t="s">
        <v>25</v>
      </c>
      <c r="W29" s="110" t="s">
        <v>26</v>
      </c>
      <c r="X29" s="110" t="s">
        <v>27</v>
      </c>
      <c r="Y29" s="111" t="s">
        <v>28</v>
      </c>
      <c r="Z29" s="111" t="s">
        <v>29</v>
      </c>
      <c r="AA29" s="111" t="s">
        <v>25</v>
      </c>
      <c r="AB29" s="111" t="s">
        <v>30</v>
      </c>
      <c r="AC29" s="112" t="s">
        <v>31</v>
      </c>
    </row>
    <row r="30" spans="1:29" ht="25.5" customHeight="1" x14ac:dyDescent="0.35">
      <c r="A30" s="205"/>
      <c r="B30" s="207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 t="str">
        <f t="shared" si="2"/>
        <v/>
      </c>
      <c r="J30" s="96" t="str">
        <f t="shared" si="3"/>
        <v/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14"/>
      <c r="U30" s="14"/>
      <c r="V30" s="110" t="s">
        <v>25</v>
      </c>
      <c r="W30" s="110" t="s">
        <v>26</v>
      </c>
      <c r="X30" s="110" t="s">
        <v>27</v>
      </c>
      <c r="Y30" s="111" t="s">
        <v>28</v>
      </c>
      <c r="Z30" s="111" t="s">
        <v>29</v>
      </c>
      <c r="AA30" s="111" t="s">
        <v>25</v>
      </c>
      <c r="AB30" s="111" t="s">
        <v>30</v>
      </c>
      <c r="AC30" s="112" t="s">
        <v>31</v>
      </c>
    </row>
    <row r="31" spans="1:29" ht="25.5" customHeight="1" x14ac:dyDescent="0.35">
      <c r="A31" s="205"/>
      <c r="B31" s="207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 t="str">
        <f t="shared" si="2"/>
        <v/>
      </c>
      <c r="J31" s="96" t="str">
        <f t="shared" si="3"/>
        <v/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14"/>
      <c r="U31" s="14"/>
      <c r="V31" s="110" t="s">
        <v>25</v>
      </c>
      <c r="W31" s="110" t="s">
        <v>26</v>
      </c>
      <c r="X31" s="110" t="s">
        <v>27</v>
      </c>
      <c r="Y31" s="111" t="s">
        <v>28</v>
      </c>
      <c r="Z31" s="111" t="s">
        <v>29</v>
      </c>
      <c r="AA31" s="111" t="s">
        <v>25</v>
      </c>
      <c r="AB31" s="111" t="s">
        <v>30</v>
      </c>
      <c r="AC31" s="112" t="s">
        <v>31</v>
      </c>
    </row>
    <row r="32" spans="1:29" ht="25.5" customHeight="1" x14ac:dyDescent="0.35">
      <c r="A32" s="205"/>
      <c r="B32" s="207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 t="str">
        <f t="shared" si="2"/>
        <v/>
      </c>
      <c r="J32" s="96" t="str">
        <f t="shared" si="3"/>
        <v/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14"/>
      <c r="U32" s="14"/>
      <c r="V32" s="110" t="s">
        <v>25</v>
      </c>
      <c r="W32" s="110" t="s">
        <v>26</v>
      </c>
      <c r="X32" s="110" t="s">
        <v>27</v>
      </c>
      <c r="Y32" s="111" t="s">
        <v>28</v>
      </c>
      <c r="Z32" s="111" t="s">
        <v>29</v>
      </c>
      <c r="AA32" s="111" t="s">
        <v>25</v>
      </c>
      <c r="AB32" s="111" t="s">
        <v>30</v>
      </c>
      <c r="AC32" s="112" t="s">
        <v>31</v>
      </c>
    </row>
    <row r="33" spans="1:29" ht="25.5" customHeight="1" x14ac:dyDescent="0.35">
      <c r="A33" s="205"/>
      <c r="B33" s="207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 t="str">
        <f t="shared" si="2"/>
        <v/>
      </c>
      <c r="J33" s="96" t="str">
        <f t="shared" si="3"/>
        <v/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14"/>
      <c r="U33" s="14"/>
      <c r="V33" s="110" t="s">
        <v>25</v>
      </c>
      <c r="W33" s="110" t="s">
        <v>26</v>
      </c>
      <c r="X33" s="110" t="s">
        <v>27</v>
      </c>
      <c r="Y33" s="111" t="s">
        <v>28</v>
      </c>
      <c r="Z33" s="111" t="s">
        <v>29</v>
      </c>
      <c r="AA33" s="111" t="s">
        <v>25</v>
      </c>
      <c r="AB33" s="111" t="s">
        <v>30</v>
      </c>
      <c r="AC33" s="112" t="s">
        <v>31</v>
      </c>
    </row>
    <row r="34" spans="1:29" ht="25.5" customHeight="1" x14ac:dyDescent="0.35">
      <c r="A34" s="205"/>
      <c r="B34" s="207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 t="str">
        <f t="shared" si="2"/>
        <v/>
      </c>
      <c r="J34" s="96" t="str">
        <f t="shared" si="3"/>
        <v/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14"/>
      <c r="U34" s="14"/>
      <c r="V34" s="110" t="s">
        <v>25</v>
      </c>
      <c r="W34" s="110" t="s">
        <v>26</v>
      </c>
      <c r="X34" s="110" t="s">
        <v>27</v>
      </c>
      <c r="Y34" s="111" t="s">
        <v>28</v>
      </c>
      <c r="Z34" s="111" t="s">
        <v>29</v>
      </c>
      <c r="AA34" s="111" t="s">
        <v>25</v>
      </c>
      <c r="AB34" s="111" t="s">
        <v>30</v>
      </c>
      <c r="AC34" s="112" t="s">
        <v>31</v>
      </c>
    </row>
    <row r="35" spans="1:29" ht="25.5" customHeight="1" x14ac:dyDescent="0.35">
      <c r="A35" s="205"/>
      <c r="B35" s="207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 t="str">
        <f t="shared" si="2"/>
        <v/>
      </c>
      <c r="J35" s="96" t="str">
        <f t="shared" si="3"/>
        <v/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14"/>
      <c r="U35" s="14"/>
      <c r="V35" s="110" t="s">
        <v>25</v>
      </c>
      <c r="W35" s="110" t="s">
        <v>26</v>
      </c>
      <c r="X35" s="110" t="s">
        <v>27</v>
      </c>
      <c r="Y35" s="111" t="s">
        <v>28</v>
      </c>
      <c r="Z35" s="111" t="s">
        <v>29</v>
      </c>
      <c r="AA35" s="111" t="s">
        <v>25</v>
      </c>
      <c r="AB35" s="111" t="s">
        <v>30</v>
      </c>
      <c r="AC35" s="112" t="s">
        <v>31</v>
      </c>
    </row>
    <row r="36" spans="1:29" ht="25.5" customHeight="1" x14ac:dyDescent="0.35">
      <c r="A36" s="205"/>
      <c r="B36" s="207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 t="str">
        <f t="shared" si="2"/>
        <v/>
      </c>
      <c r="J36" s="96" t="str">
        <f t="shared" si="3"/>
        <v/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14"/>
      <c r="U36" s="14"/>
      <c r="V36" s="110" t="s">
        <v>25</v>
      </c>
      <c r="W36" s="110" t="s">
        <v>26</v>
      </c>
      <c r="X36" s="110" t="s">
        <v>27</v>
      </c>
      <c r="Y36" s="111" t="s">
        <v>28</v>
      </c>
      <c r="Z36" s="111" t="s">
        <v>29</v>
      </c>
      <c r="AA36" s="111" t="s">
        <v>25</v>
      </c>
      <c r="AB36" s="111" t="s">
        <v>30</v>
      </c>
      <c r="AC36" s="112" t="s">
        <v>31</v>
      </c>
    </row>
    <row r="37" spans="1:29" ht="25.5" customHeight="1" x14ac:dyDescent="0.35">
      <c r="A37" s="205"/>
      <c r="B37" s="207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 t="str">
        <f t="shared" si="2"/>
        <v/>
      </c>
      <c r="J37" s="96" t="str">
        <f t="shared" si="3"/>
        <v/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14"/>
      <c r="U37" s="14"/>
      <c r="V37" s="110" t="s">
        <v>25</v>
      </c>
      <c r="W37" s="110" t="s">
        <v>26</v>
      </c>
      <c r="X37" s="110" t="s">
        <v>27</v>
      </c>
      <c r="Y37" s="111" t="s">
        <v>28</v>
      </c>
      <c r="Z37" s="111" t="s">
        <v>29</v>
      </c>
      <c r="AA37" s="111" t="s">
        <v>25</v>
      </c>
      <c r="AB37" s="111" t="s">
        <v>30</v>
      </c>
      <c r="AC37" s="112" t="s">
        <v>31</v>
      </c>
    </row>
    <row r="38" spans="1:29" ht="25.5" customHeight="1" x14ac:dyDescent="0.35">
      <c r="A38" s="205"/>
      <c r="B38" s="207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 t="str">
        <f t="shared" si="2"/>
        <v/>
      </c>
      <c r="J38" s="96" t="str">
        <f t="shared" si="3"/>
        <v/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14"/>
      <c r="U38" s="14"/>
      <c r="V38" s="110" t="s">
        <v>25</v>
      </c>
      <c r="W38" s="110" t="s">
        <v>26</v>
      </c>
      <c r="X38" s="110" t="s">
        <v>27</v>
      </c>
      <c r="Y38" s="111" t="s">
        <v>28</v>
      </c>
      <c r="Z38" s="111" t="s">
        <v>29</v>
      </c>
      <c r="AA38" s="111" t="s">
        <v>25</v>
      </c>
      <c r="AB38" s="111" t="s">
        <v>30</v>
      </c>
      <c r="AC38" s="112" t="s">
        <v>31</v>
      </c>
    </row>
    <row r="39" spans="1:29" ht="25.5" customHeight="1" x14ac:dyDescent="0.35">
      <c r="A39" s="205"/>
      <c r="B39" s="207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 t="str">
        <f t="shared" si="2"/>
        <v/>
      </c>
      <c r="J39" s="96" t="str">
        <f t="shared" si="3"/>
        <v/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14"/>
      <c r="U39" s="14"/>
      <c r="V39" s="110" t="s">
        <v>25</v>
      </c>
      <c r="W39" s="110" t="s">
        <v>26</v>
      </c>
      <c r="X39" s="110" t="s">
        <v>27</v>
      </c>
      <c r="Y39" s="111" t="s">
        <v>28</v>
      </c>
      <c r="Z39" s="111" t="s">
        <v>29</v>
      </c>
      <c r="AA39" s="111" t="s">
        <v>25</v>
      </c>
      <c r="AB39" s="111" t="s">
        <v>30</v>
      </c>
      <c r="AC39" s="112" t="s">
        <v>31</v>
      </c>
    </row>
    <row r="40" spans="1:29" ht="25.5" customHeight="1" x14ac:dyDescent="0.35">
      <c r="A40" s="205"/>
      <c r="B40" s="207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 t="str">
        <f t="shared" si="2"/>
        <v/>
      </c>
      <c r="J40" s="96" t="str">
        <f t="shared" si="3"/>
        <v/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14"/>
      <c r="U40" s="14"/>
      <c r="V40" s="110" t="s">
        <v>25</v>
      </c>
      <c r="W40" s="110" t="s">
        <v>26</v>
      </c>
      <c r="X40" s="110" t="s">
        <v>27</v>
      </c>
      <c r="Y40" s="111" t="s">
        <v>28</v>
      </c>
      <c r="Z40" s="111" t="s">
        <v>29</v>
      </c>
      <c r="AA40" s="111" t="s">
        <v>25</v>
      </c>
      <c r="AB40" s="111" t="s">
        <v>30</v>
      </c>
      <c r="AC40" s="112" t="s">
        <v>31</v>
      </c>
    </row>
    <row r="41" spans="1:29" ht="25.5" customHeight="1" x14ac:dyDescent="0.35">
      <c r="A41" s="205"/>
      <c r="B41" s="207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 t="str">
        <f t="shared" si="2"/>
        <v/>
      </c>
      <c r="J41" s="96" t="str">
        <f t="shared" si="3"/>
        <v/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14"/>
      <c r="U41" s="14"/>
      <c r="V41" s="110" t="s">
        <v>25</v>
      </c>
      <c r="W41" s="110" t="s">
        <v>26</v>
      </c>
      <c r="X41" s="110" t="s">
        <v>27</v>
      </c>
      <c r="Y41" s="111" t="s">
        <v>28</v>
      </c>
      <c r="Z41" s="111" t="s">
        <v>29</v>
      </c>
      <c r="AA41" s="111" t="s">
        <v>25</v>
      </c>
      <c r="AB41" s="111" t="s">
        <v>30</v>
      </c>
      <c r="AC41" s="112" t="s">
        <v>31</v>
      </c>
    </row>
    <row r="42" spans="1:29" ht="25.5" customHeight="1" x14ac:dyDescent="0.35">
      <c r="A42" s="205"/>
      <c r="B42" s="207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 t="str">
        <f t="shared" si="2"/>
        <v/>
      </c>
      <c r="J42" s="96" t="str">
        <f t="shared" si="3"/>
        <v/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14"/>
      <c r="U42" s="14"/>
      <c r="V42" s="110" t="s">
        <v>25</v>
      </c>
      <c r="W42" s="110" t="s">
        <v>26</v>
      </c>
      <c r="X42" s="110" t="s">
        <v>27</v>
      </c>
      <c r="Y42" s="111" t="s">
        <v>28</v>
      </c>
      <c r="Z42" s="111" t="s">
        <v>29</v>
      </c>
      <c r="AA42" s="111" t="s">
        <v>25</v>
      </c>
      <c r="AB42" s="111" t="s">
        <v>30</v>
      </c>
      <c r="AC42" s="112" t="s">
        <v>31</v>
      </c>
    </row>
    <row r="43" spans="1:29" ht="25.5" customHeight="1" x14ac:dyDescent="0.35">
      <c r="A43" s="205"/>
      <c r="B43" s="207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 t="str">
        <f t="shared" si="2"/>
        <v/>
      </c>
      <c r="J43" s="96" t="str">
        <f t="shared" si="3"/>
        <v/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14"/>
      <c r="U43" s="14"/>
      <c r="V43" s="110" t="s">
        <v>25</v>
      </c>
      <c r="W43" s="110" t="s">
        <v>26</v>
      </c>
      <c r="X43" s="110" t="s">
        <v>27</v>
      </c>
      <c r="Y43" s="111" t="s">
        <v>28</v>
      </c>
      <c r="Z43" s="111" t="s">
        <v>29</v>
      </c>
      <c r="AA43" s="111" t="s">
        <v>25</v>
      </c>
      <c r="AB43" s="111" t="s">
        <v>30</v>
      </c>
      <c r="AC43" s="112" t="s">
        <v>31</v>
      </c>
    </row>
    <row r="44" spans="1:29" ht="25.5" customHeight="1" x14ac:dyDescent="0.35">
      <c r="A44" s="205"/>
      <c r="B44" s="207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 t="str">
        <f t="shared" si="2"/>
        <v/>
      </c>
      <c r="J44" s="96" t="str">
        <f t="shared" si="3"/>
        <v/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14"/>
      <c r="U44" s="14"/>
      <c r="V44" s="110" t="s">
        <v>25</v>
      </c>
      <c r="W44" s="110" t="s">
        <v>26</v>
      </c>
      <c r="X44" s="110" t="s">
        <v>27</v>
      </c>
      <c r="Y44" s="111" t="s">
        <v>28</v>
      </c>
      <c r="Z44" s="111" t="s">
        <v>29</v>
      </c>
      <c r="AA44" s="111" t="s">
        <v>25</v>
      </c>
      <c r="AB44" s="111" t="s">
        <v>30</v>
      </c>
      <c r="AC44" s="112" t="s">
        <v>31</v>
      </c>
    </row>
    <row r="45" spans="1:29" ht="25.5" customHeight="1" x14ac:dyDescent="0.35">
      <c r="A45" s="205"/>
      <c r="B45" s="207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 t="str">
        <f t="shared" si="2"/>
        <v/>
      </c>
      <c r="J45" s="96" t="str">
        <f t="shared" si="3"/>
        <v/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14"/>
      <c r="U45" s="14"/>
      <c r="V45" s="110" t="s">
        <v>25</v>
      </c>
      <c r="W45" s="110" t="s">
        <v>26</v>
      </c>
      <c r="X45" s="110" t="s">
        <v>27</v>
      </c>
      <c r="Y45" s="111" t="s">
        <v>28</v>
      </c>
      <c r="Z45" s="111" t="s">
        <v>29</v>
      </c>
      <c r="AA45" s="111" t="s">
        <v>25</v>
      </c>
      <c r="AB45" s="111" t="s">
        <v>30</v>
      </c>
      <c r="AC45" s="112" t="s">
        <v>31</v>
      </c>
    </row>
    <row r="46" spans="1:29" ht="25.5" customHeight="1" x14ac:dyDescent="0.35">
      <c r="A46" s="205"/>
      <c r="B46" s="207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 t="str">
        <f t="shared" si="2"/>
        <v/>
      </c>
      <c r="J46" s="96" t="str">
        <f t="shared" si="3"/>
        <v/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14"/>
      <c r="U46" s="14"/>
      <c r="V46" s="110" t="s">
        <v>25</v>
      </c>
      <c r="W46" s="110" t="s">
        <v>26</v>
      </c>
      <c r="X46" s="110" t="s">
        <v>27</v>
      </c>
      <c r="Y46" s="111" t="s">
        <v>28</v>
      </c>
      <c r="Z46" s="111" t="s">
        <v>29</v>
      </c>
      <c r="AA46" s="111" t="s">
        <v>25</v>
      </c>
      <c r="AB46" s="111" t="s">
        <v>30</v>
      </c>
      <c r="AC46" s="112" t="s">
        <v>31</v>
      </c>
    </row>
    <row r="47" spans="1:29" ht="25.5" customHeight="1" x14ac:dyDescent="0.35">
      <c r="A47" s="205"/>
      <c r="B47" s="207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 t="str">
        <f t="shared" si="2"/>
        <v/>
      </c>
      <c r="J47" s="96" t="str">
        <f t="shared" si="3"/>
        <v/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14"/>
      <c r="U47" s="14"/>
      <c r="V47" s="110" t="s">
        <v>25</v>
      </c>
      <c r="W47" s="110" t="s">
        <v>26</v>
      </c>
      <c r="X47" s="110" t="s">
        <v>27</v>
      </c>
      <c r="Y47" s="111" t="s">
        <v>28</v>
      </c>
      <c r="Z47" s="111" t="s">
        <v>29</v>
      </c>
      <c r="AA47" s="111" t="s">
        <v>25</v>
      </c>
      <c r="AB47" s="111" t="s">
        <v>30</v>
      </c>
      <c r="AC47" s="112" t="s">
        <v>31</v>
      </c>
    </row>
    <row r="48" spans="1:29" ht="25.5" customHeight="1" x14ac:dyDescent="0.35">
      <c r="A48" s="205"/>
      <c r="B48" s="207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 t="str">
        <f t="shared" si="2"/>
        <v/>
      </c>
      <c r="J48" s="96" t="str">
        <f t="shared" si="3"/>
        <v/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14"/>
      <c r="U48" s="14"/>
      <c r="V48" s="110" t="s">
        <v>25</v>
      </c>
      <c r="W48" s="110" t="s">
        <v>26</v>
      </c>
      <c r="X48" s="110" t="s">
        <v>27</v>
      </c>
      <c r="Y48" s="111" t="s">
        <v>28</v>
      </c>
      <c r="Z48" s="111" t="s">
        <v>29</v>
      </c>
      <c r="AA48" s="111" t="s">
        <v>25</v>
      </c>
      <c r="AB48" s="111" t="s">
        <v>30</v>
      </c>
      <c r="AC48" s="112" t="s">
        <v>31</v>
      </c>
    </row>
    <row r="49" spans="1:29" ht="25.5" customHeight="1" x14ac:dyDescent="0.35">
      <c r="A49" s="205"/>
      <c r="B49" s="207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 t="str">
        <f t="shared" si="2"/>
        <v/>
      </c>
      <c r="J49" s="96" t="str">
        <f t="shared" si="3"/>
        <v/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14"/>
      <c r="U49" s="14"/>
      <c r="V49" s="110" t="s">
        <v>25</v>
      </c>
      <c r="W49" s="110" t="s">
        <v>26</v>
      </c>
      <c r="X49" s="110" t="s">
        <v>27</v>
      </c>
      <c r="Y49" s="111" t="s">
        <v>28</v>
      </c>
      <c r="Z49" s="111" t="s">
        <v>29</v>
      </c>
      <c r="AA49" s="111" t="s">
        <v>25</v>
      </c>
      <c r="AB49" s="111" t="s">
        <v>30</v>
      </c>
      <c r="AC49" s="112" t="s">
        <v>31</v>
      </c>
    </row>
    <row r="50" spans="1:29" ht="25.5" customHeight="1" x14ac:dyDescent="0.35">
      <c r="A50" s="205"/>
      <c r="B50" s="207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 t="str">
        <f t="shared" si="2"/>
        <v/>
      </c>
      <c r="J50" s="96" t="str">
        <f t="shared" si="3"/>
        <v/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14"/>
      <c r="U50" s="14"/>
      <c r="V50" s="110" t="s">
        <v>25</v>
      </c>
      <c r="W50" s="110" t="s">
        <v>26</v>
      </c>
      <c r="X50" s="110" t="s">
        <v>27</v>
      </c>
      <c r="Y50" s="111" t="s">
        <v>28</v>
      </c>
      <c r="Z50" s="111" t="s">
        <v>29</v>
      </c>
      <c r="AA50" s="111" t="s">
        <v>25</v>
      </c>
      <c r="AB50" s="111" t="s">
        <v>30</v>
      </c>
      <c r="AC50" s="112" t="s">
        <v>31</v>
      </c>
    </row>
    <row r="51" spans="1:29" ht="25.5" customHeight="1" x14ac:dyDescent="0.35">
      <c r="A51" s="205"/>
      <c r="B51" s="207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 t="str">
        <f t="shared" si="2"/>
        <v/>
      </c>
      <c r="J51" s="96" t="str">
        <f t="shared" si="3"/>
        <v/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14"/>
      <c r="U51" s="14"/>
      <c r="V51" s="110" t="s">
        <v>25</v>
      </c>
      <c r="W51" s="110" t="s">
        <v>26</v>
      </c>
      <c r="X51" s="110" t="s">
        <v>27</v>
      </c>
      <c r="Y51" s="111" t="s">
        <v>28</v>
      </c>
      <c r="Z51" s="111" t="s">
        <v>29</v>
      </c>
      <c r="AA51" s="111" t="s">
        <v>25</v>
      </c>
      <c r="AB51" s="111" t="s">
        <v>30</v>
      </c>
      <c r="AC51" s="112" t="s">
        <v>31</v>
      </c>
    </row>
    <row r="52" spans="1:29" ht="25.5" customHeight="1" x14ac:dyDescent="0.35">
      <c r="A52" s="205"/>
      <c r="B52" s="207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 t="str">
        <f t="shared" si="2"/>
        <v/>
      </c>
      <c r="J52" s="96" t="str">
        <f t="shared" si="3"/>
        <v/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14"/>
      <c r="U52" s="14"/>
      <c r="V52" s="110" t="s">
        <v>25</v>
      </c>
      <c r="W52" s="110" t="s">
        <v>26</v>
      </c>
      <c r="X52" s="110" t="s">
        <v>27</v>
      </c>
      <c r="Y52" s="111" t="s">
        <v>28</v>
      </c>
      <c r="Z52" s="111" t="s">
        <v>29</v>
      </c>
      <c r="AA52" s="111" t="s">
        <v>25</v>
      </c>
      <c r="AB52" s="111" t="s">
        <v>30</v>
      </c>
      <c r="AC52" s="112" t="s">
        <v>31</v>
      </c>
    </row>
    <row r="53" spans="1:29" ht="25.5" customHeight="1" x14ac:dyDescent="0.35">
      <c r="A53" s="205"/>
      <c r="B53" s="207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 t="str">
        <f t="shared" si="2"/>
        <v/>
      </c>
      <c r="J53" s="96" t="str">
        <f t="shared" si="3"/>
        <v/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14"/>
      <c r="U53" s="14"/>
      <c r="V53" s="110" t="s">
        <v>25</v>
      </c>
      <c r="W53" s="110" t="s">
        <v>26</v>
      </c>
      <c r="X53" s="110" t="s">
        <v>27</v>
      </c>
      <c r="Y53" s="111" t="s">
        <v>28</v>
      </c>
      <c r="Z53" s="111" t="s">
        <v>29</v>
      </c>
      <c r="AA53" s="111" t="s">
        <v>25</v>
      </c>
      <c r="AB53" s="111" t="s">
        <v>30</v>
      </c>
      <c r="AC53" s="112" t="s">
        <v>31</v>
      </c>
    </row>
    <row r="54" spans="1:29" ht="25.5" customHeight="1" x14ac:dyDescent="0.35">
      <c r="A54" s="205"/>
      <c r="B54" s="207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 t="str">
        <f t="shared" si="2"/>
        <v/>
      </c>
      <c r="J54" s="96" t="str">
        <f t="shared" si="3"/>
        <v/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14"/>
      <c r="U54" s="14"/>
      <c r="V54" s="110" t="s">
        <v>25</v>
      </c>
      <c r="W54" s="110" t="s">
        <v>26</v>
      </c>
      <c r="X54" s="110" t="s">
        <v>27</v>
      </c>
      <c r="Y54" s="111" t="s">
        <v>28</v>
      </c>
      <c r="Z54" s="111" t="s">
        <v>29</v>
      </c>
      <c r="AA54" s="111" t="s">
        <v>25</v>
      </c>
      <c r="AB54" s="111" t="s">
        <v>30</v>
      </c>
      <c r="AC54" s="112" t="s">
        <v>31</v>
      </c>
    </row>
    <row r="55" spans="1:29" ht="25.5" customHeight="1" x14ac:dyDescent="0.35">
      <c r="A55" s="205"/>
      <c r="B55" s="207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 t="str">
        <f t="shared" si="2"/>
        <v/>
      </c>
      <c r="J55" s="96" t="str">
        <f t="shared" si="3"/>
        <v/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14"/>
      <c r="U55" s="14"/>
      <c r="V55" s="110" t="s">
        <v>25</v>
      </c>
      <c r="W55" s="110" t="s">
        <v>26</v>
      </c>
      <c r="X55" s="110" t="s">
        <v>27</v>
      </c>
      <c r="Y55" s="111" t="s">
        <v>28</v>
      </c>
      <c r="Z55" s="111" t="s">
        <v>29</v>
      </c>
      <c r="AA55" s="111" t="s">
        <v>25</v>
      </c>
      <c r="AB55" s="111" t="s">
        <v>30</v>
      </c>
      <c r="AC55" s="112" t="s">
        <v>31</v>
      </c>
    </row>
    <row r="56" spans="1:29" ht="25.5" customHeight="1" x14ac:dyDescent="0.35">
      <c r="A56" s="205"/>
      <c r="B56" s="207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 t="str">
        <f t="shared" si="2"/>
        <v/>
      </c>
      <c r="J56" s="96" t="str">
        <f t="shared" si="3"/>
        <v/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14"/>
      <c r="U56" s="14"/>
      <c r="V56" s="110" t="s">
        <v>25</v>
      </c>
      <c r="W56" s="110" t="s">
        <v>26</v>
      </c>
      <c r="X56" s="110" t="s">
        <v>27</v>
      </c>
      <c r="Y56" s="111" t="s">
        <v>28</v>
      </c>
      <c r="Z56" s="111" t="s">
        <v>29</v>
      </c>
      <c r="AA56" s="111" t="s">
        <v>25</v>
      </c>
      <c r="AB56" s="111" t="s">
        <v>30</v>
      </c>
      <c r="AC56" s="112" t="s">
        <v>31</v>
      </c>
    </row>
    <row r="57" spans="1:29" ht="25.5" customHeight="1" x14ac:dyDescent="0.35">
      <c r="A57" s="205"/>
      <c r="B57" s="207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 t="str">
        <f t="shared" si="2"/>
        <v/>
      </c>
      <c r="J57" s="96" t="str">
        <f t="shared" si="3"/>
        <v/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14"/>
      <c r="U57" s="14"/>
      <c r="V57" s="110" t="s">
        <v>25</v>
      </c>
      <c r="W57" s="110" t="s">
        <v>26</v>
      </c>
      <c r="X57" s="110" t="s">
        <v>27</v>
      </c>
      <c r="Y57" s="111" t="s">
        <v>28</v>
      </c>
      <c r="Z57" s="111" t="s">
        <v>29</v>
      </c>
      <c r="AA57" s="111" t="s">
        <v>25</v>
      </c>
      <c r="AB57" s="111" t="s">
        <v>30</v>
      </c>
      <c r="AC57" s="112" t="s">
        <v>31</v>
      </c>
    </row>
    <row r="58" spans="1:29" ht="25.5" customHeight="1" x14ac:dyDescent="0.35">
      <c r="A58" s="205"/>
      <c r="B58" s="207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 t="str">
        <f t="shared" si="2"/>
        <v/>
      </c>
      <c r="J58" s="96" t="str">
        <f t="shared" si="3"/>
        <v/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14"/>
      <c r="U58" s="14"/>
      <c r="V58" s="110" t="s">
        <v>25</v>
      </c>
      <c r="W58" s="110" t="s">
        <v>26</v>
      </c>
      <c r="X58" s="110" t="s">
        <v>27</v>
      </c>
      <c r="Y58" s="111" t="s">
        <v>28</v>
      </c>
      <c r="Z58" s="111" t="s">
        <v>29</v>
      </c>
      <c r="AA58" s="111" t="s">
        <v>25</v>
      </c>
      <c r="AB58" s="111" t="s">
        <v>30</v>
      </c>
      <c r="AC58" s="112" t="s">
        <v>31</v>
      </c>
    </row>
    <row r="59" spans="1:29" ht="25.5" customHeight="1" x14ac:dyDescent="0.35">
      <c r="A59" s="205"/>
      <c r="B59" s="207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 t="str">
        <f t="shared" si="2"/>
        <v/>
      </c>
      <c r="J59" s="96" t="str">
        <f t="shared" si="3"/>
        <v/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14"/>
      <c r="U59" s="14"/>
      <c r="V59" s="110" t="s">
        <v>25</v>
      </c>
      <c r="W59" s="110" t="s">
        <v>26</v>
      </c>
      <c r="X59" s="110" t="s">
        <v>27</v>
      </c>
      <c r="Y59" s="111" t="s">
        <v>28</v>
      </c>
      <c r="Z59" s="111" t="s">
        <v>29</v>
      </c>
      <c r="AA59" s="111" t="s">
        <v>25</v>
      </c>
      <c r="AB59" s="111" t="s">
        <v>30</v>
      </c>
      <c r="AC59" s="112" t="s">
        <v>31</v>
      </c>
    </row>
    <row r="60" spans="1:29" ht="25.5" customHeight="1" x14ac:dyDescent="0.35">
      <c r="A60" s="205"/>
      <c r="B60" s="207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 t="str">
        <f t="shared" si="2"/>
        <v/>
      </c>
      <c r="J60" s="96" t="str">
        <f t="shared" si="3"/>
        <v/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14"/>
      <c r="U60" s="14"/>
      <c r="V60" s="110" t="s">
        <v>25</v>
      </c>
      <c r="W60" s="110" t="s">
        <v>26</v>
      </c>
      <c r="X60" s="110" t="s">
        <v>27</v>
      </c>
      <c r="Y60" s="111" t="s">
        <v>28</v>
      </c>
      <c r="Z60" s="111" t="s">
        <v>29</v>
      </c>
      <c r="AA60" s="111" t="s">
        <v>25</v>
      </c>
      <c r="AB60" s="111" t="s">
        <v>30</v>
      </c>
      <c r="AC60" s="112" t="s">
        <v>31</v>
      </c>
    </row>
    <row r="61" spans="1:29" ht="25.5" customHeight="1" x14ac:dyDescent="0.35">
      <c r="A61" s="205"/>
      <c r="B61" s="207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 t="str">
        <f t="shared" si="2"/>
        <v/>
      </c>
      <c r="J61" s="96" t="str">
        <f t="shared" si="3"/>
        <v/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14"/>
      <c r="U61" s="14"/>
      <c r="V61" s="110" t="s">
        <v>25</v>
      </c>
      <c r="W61" s="110" t="s">
        <v>26</v>
      </c>
      <c r="X61" s="110" t="s">
        <v>27</v>
      </c>
      <c r="Y61" s="111" t="s">
        <v>28</v>
      </c>
      <c r="Z61" s="111" t="s">
        <v>29</v>
      </c>
      <c r="AA61" s="111" t="s">
        <v>25</v>
      </c>
      <c r="AB61" s="111" t="s">
        <v>30</v>
      </c>
      <c r="AC61" s="112" t="s">
        <v>31</v>
      </c>
    </row>
    <row r="62" spans="1:29" ht="25.5" customHeight="1" x14ac:dyDescent="0.35">
      <c r="A62" s="205"/>
      <c r="B62" s="207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 t="str">
        <f t="shared" si="2"/>
        <v/>
      </c>
      <c r="J62" s="96" t="str">
        <f t="shared" si="3"/>
        <v/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14"/>
      <c r="U62" s="14"/>
      <c r="V62" s="110" t="s">
        <v>25</v>
      </c>
      <c r="W62" s="110" t="s">
        <v>26</v>
      </c>
      <c r="X62" s="110" t="s">
        <v>27</v>
      </c>
      <c r="Y62" s="111" t="s">
        <v>28</v>
      </c>
      <c r="Z62" s="111" t="s">
        <v>29</v>
      </c>
      <c r="AA62" s="111" t="s">
        <v>25</v>
      </c>
      <c r="AB62" s="111" t="s">
        <v>30</v>
      </c>
      <c r="AC62" s="112" t="s">
        <v>31</v>
      </c>
    </row>
    <row r="63" spans="1:29" ht="25.5" customHeight="1" x14ac:dyDescent="0.35">
      <c r="A63" s="205"/>
      <c r="B63" s="207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 t="str">
        <f t="shared" si="2"/>
        <v/>
      </c>
      <c r="J63" s="96" t="str">
        <f t="shared" si="3"/>
        <v/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14"/>
      <c r="U63" s="14"/>
      <c r="V63" s="110" t="s">
        <v>25</v>
      </c>
      <c r="W63" s="110" t="s">
        <v>26</v>
      </c>
      <c r="X63" s="110" t="s">
        <v>27</v>
      </c>
      <c r="Y63" s="111" t="s">
        <v>28</v>
      </c>
      <c r="Z63" s="111" t="s">
        <v>29</v>
      </c>
      <c r="AA63" s="111" t="s">
        <v>25</v>
      </c>
      <c r="AB63" s="111" t="s">
        <v>30</v>
      </c>
      <c r="AC63" s="112" t="s">
        <v>31</v>
      </c>
    </row>
    <row r="64" spans="1:29" ht="25.5" customHeight="1" x14ac:dyDescent="0.35">
      <c r="A64" s="205"/>
      <c r="B64" s="207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 t="str">
        <f t="shared" si="2"/>
        <v/>
      </c>
      <c r="J64" s="96" t="str">
        <f t="shared" si="3"/>
        <v/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14"/>
      <c r="U64" s="14"/>
      <c r="V64" s="110" t="s">
        <v>25</v>
      </c>
      <c r="W64" s="110" t="s">
        <v>26</v>
      </c>
      <c r="X64" s="110" t="s">
        <v>27</v>
      </c>
      <c r="Y64" s="111" t="s">
        <v>28</v>
      </c>
      <c r="Z64" s="111" t="s">
        <v>29</v>
      </c>
      <c r="AA64" s="111" t="s">
        <v>25</v>
      </c>
      <c r="AB64" s="111" t="s">
        <v>30</v>
      </c>
      <c r="AC64" s="112" t="s">
        <v>31</v>
      </c>
    </row>
    <row r="65" spans="1:29" ht="25.5" customHeight="1" x14ac:dyDescent="0.35">
      <c r="A65" s="205"/>
      <c r="B65" s="207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 t="str">
        <f t="shared" si="2"/>
        <v/>
      </c>
      <c r="J65" s="96" t="str">
        <f t="shared" si="3"/>
        <v/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14"/>
      <c r="U65" s="14"/>
      <c r="V65" s="110" t="s">
        <v>25</v>
      </c>
      <c r="W65" s="110" t="s">
        <v>26</v>
      </c>
      <c r="X65" s="110" t="s">
        <v>27</v>
      </c>
      <c r="Y65" s="111" t="s">
        <v>28</v>
      </c>
      <c r="Z65" s="111" t="s">
        <v>29</v>
      </c>
      <c r="AA65" s="111" t="s">
        <v>25</v>
      </c>
      <c r="AB65" s="111" t="s">
        <v>30</v>
      </c>
      <c r="AC65" s="112" t="s">
        <v>31</v>
      </c>
    </row>
    <row r="66" spans="1:29" ht="25.5" customHeight="1" x14ac:dyDescent="0.35">
      <c r="A66" s="205"/>
      <c r="B66" s="207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5">IF(OR(D66="",E66=""),"",ROUND(D66*E66,2))</f>
        <v/>
      </c>
      <c r="G66" s="106"/>
      <c r="H66" s="96">
        <f t="shared" ref="H66:H129" si="6">IF(G66="Sim",IF(OR(F66="",D66="",L66=""),"",IF(L66="Sim",ROUND(F66-D66,2),0)),0)</f>
        <v>0</v>
      </c>
      <c r="I66" s="96" t="str">
        <f t="shared" ref="I66:I129" si="7">IF(G66="Sim",0,IF(OR(F66="",L66=""),"",F66))</f>
        <v/>
      </c>
      <c r="J66" s="96" t="str">
        <f t="shared" ref="J66:J129" si="8">IF(G66="Sim",0,IF(OR(F66="",D66="",L66=""),"",IF(L66="Sim",ROUND(F66-D66,2),0)))</f>
        <v/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14"/>
      <c r="U66" s="14"/>
      <c r="V66" s="110" t="s">
        <v>25</v>
      </c>
      <c r="W66" s="110" t="s">
        <v>26</v>
      </c>
      <c r="X66" s="110" t="s">
        <v>27</v>
      </c>
      <c r="Y66" s="111" t="s">
        <v>28</v>
      </c>
      <c r="Z66" s="111" t="s">
        <v>29</v>
      </c>
      <c r="AA66" s="111" t="s">
        <v>25</v>
      </c>
      <c r="AB66" s="111" t="s">
        <v>30</v>
      </c>
      <c r="AC66" s="112" t="s">
        <v>31</v>
      </c>
    </row>
    <row r="67" spans="1:29" ht="25.5" customHeight="1" x14ac:dyDescent="0.35">
      <c r="A67" s="205"/>
      <c r="B67" s="207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5"/>
        <v/>
      </c>
      <c r="G67" s="106"/>
      <c r="H67" s="96">
        <f t="shared" si="6"/>
        <v>0</v>
      </c>
      <c r="I67" s="96" t="str">
        <f t="shared" si="7"/>
        <v/>
      </c>
      <c r="J67" s="96" t="str">
        <f t="shared" si="8"/>
        <v/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14"/>
      <c r="U67" s="14"/>
      <c r="V67" s="110" t="s">
        <v>25</v>
      </c>
      <c r="W67" s="110" t="s">
        <v>26</v>
      </c>
      <c r="X67" s="110" t="s">
        <v>27</v>
      </c>
      <c r="Y67" s="111" t="s">
        <v>28</v>
      </c>
      <c r="Z67" s="111" t="s">
        <v>29</v>
      </c>
      <c r="AA67" s="111" t="s">
        <v>25</v>
      </c>
      <c r="AB67" s="111" t="s">
        <v>30</v>
      </c>
      <c r="AC67" s="112" t="s">
        <v>31</v>
      </c>
    </row>
    <row r="68" spans="1:29" ht="25.5" customHeight="1" x14ac:dyDescent="0.35">
      <c r="A68" s="205"/>
      <c r="B68" s="207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5"/>
        <v/>
      </c>
      <c r="G68" s="106"/>
      <c r="H68" s="96">
        <f t="shared" si="6"/>
        <v>0</v>
      </c>
      <c r="I68" s="96" t="str">
        <f t="shared" si="7"/>
        <v/>
      </c>
      <c r="J68" s="96" t="str">
        <f t="shared" si="8"/>
        <v/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14"/>
      <c r="U68" s="14"/>
      <c r="V68" s="110" t="s">
        <v>25</v>
      </c>
      <c r="W68" s="110" t="s">
        <v>26</v>
      </c>
      <c r="X68" s="110" t="s">
        <v>27</v>
      </c>
      <c r="Y68" s="111" t="s">
        <v>28</v>
      </c>
      <c r="Z68" s="111" t="s">
        <v>29</v>
      </c>
      <c r="AA68" s="111" t="s">
        <v>25</v>
      </c>
      <c r="AB68" s="111" t="s">
        <v>30</v>
      </c>
      <c r="AC68" s="112" t="s">
        <v>31</v>
      </c>
    </row>
    <row r="69" spans="1:29" ht="25.5" customHeight="1" x14ac:dyDescent="0.35">
      <c r="A69" s="205"/>
      <c r="B69" s="207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5"/>
        <v/>
      </c>
      <c r="G69" s="106"/>
      <c r="H69" s="96">
        <f t="shared" si="6"/>
        <v>0</v>
      </c>
      <c r="I69" s="96" t="str">
        <f t="shared" si="7"/>
        <v/>
      </c>
      <c r="J69" s="96" t="str">
        <f t="shared" si="8"/>
        <v/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14"/>
      <c r="U69" s="14"/>
      <c r="V69" s="110" t="s">
        <v>25</v>
      </c>
      <c r="W69" s="110" t="s">
        <v>26</v>
      </c>
      <c r="X69" s="110" t="s">
        <v>27</v>
      </c>
      <c r="Y69" s="111" t="s">
        <v>28</v>
      </c>
      <c r="Z69" s="111" t="s">
        <v>29</v>
      </c>
      <c r="AA69" s="111" t="s">
        <v>25</v>
      </c>
      <c r="AB69" s="111" t="s">
        <v>30</v>
      </c>
      <c r="AC69" s="112" t="s">
        <v>31</v>
      </c>
    </row>
    <row r="70" spans="1:29" ht="25.5" customHeight="1" x14ac:dyDescent="0.35">
      <c r="A70" s="205"/>
      <c r="B70" s="207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5"/>
        <v/>
      </c>
      <c r="G70" s="106"/>
      <c r="H70" s="96">
        <f t="shared" si="6"/>
        <v>0</v>
      </c>
      <c r="I70" s="96" t="str">
        <f t="shared" si="7"/>
        <v/>
      </c>
      <c r="J70" s="96" t="str">
        <f t="shared" si="8"/>
        <v/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14"/>
      <c r="U70" s="14"/>
      <c r="V70" s="110" t="s">
        <v>25</v>
      </c>
      <c r="W70" s="110" t="s">
        <v>26</v>
      </c>
      <c r="X70" s="110" t="s">
        <v>27</v>
      </c>
      <c r="Y70" s="111" t="s">
        <v>28</v>
      </c>
      <c r="Z70" s="111" t="s">
        <v>29</v>
      </c>
      <c r="AA70" s="111" t="s">
        <v>25</v>
      </c>
      <c r="AB70" s="111" t="s">
        <v>30</v>
      </c>
      <c r="AC70" s="112" t="s">
        <v>31</v>
      </c>
    </row>
    <row r="71" spans="1:29" ht="25.5" customHeight="1" x14ac:dyDescent="0.35">
      <c r="A71" s="205"/>
      <c r="B71" s="207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5"/>
        <v/>
      </c>
      <c r="G71" s="106"/>
      <c r="H71" s="96">
        <f t="shared" si="6"/>
        <v>0</v>
      </c>
      <c r="I71" s="96" t="str">
        <f t="shared" si="7"/>
        <v/>
      </c>
      <c r="J71" s="96" t="str">
        <f t="shared" si="8"/>
        <v/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14"/>
      <c r="U71" s="14"/>
      <c r="V71" s="110" t="s">
        <v>25</v>
      </c>
      <c r="W71" s="110" t="s">
        <v>26</v>
      </c>
      <c r="X71" s="110" t="s">
        <v>27</v>
      </c>
      <c r="Y71" s="111" t="s">
        <v>28</v>
      </c>
      <c r="Z71" s="111" t="s">
        <v>29</v>
      </c>
      <c r="AA71" s="111" t="s">
        <v>25</v>
      </c>
      <c r="AB71" s="111" t="s">
        <v>30</v>
      </c>
      <c r="AC71" s="112" t="s">
        <v>31</v>
      </c>
    </row>
    <row r="72" spans="1:29" ht="25.5" customHeight="1" x14ac:dyDescent="0.35">
      <c r="A72" s="205"/>
      <c r="B72" s="207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5"/>
        <v/>
      </c>
      <c r="G72" s="106"/>
      <c r="H72" s="96">
        <f t="shared" si="6"/>
        <v>0</v>
      </c>
      <c r="I72" s="96" t="str">
        <f t="shared" si="7"/>
        <v/>
      </c>
      <c r="J72" s="96" t="str">
        <f t="shared" si="8"/>
        <v/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14"/>
      <c r="U72" s="14"/>
      <c r="V72" s="110" t="s">
        <v>25</v>
      </c>
      <c r="W72" s="110" t="s">
        <v>26</v>
      </c>
      <c r="X72" s="110" t="s">
        <v>27</v>
      </c>
      <c r="Y72" s="111" t="s">
        <v>28</v>
      </c>
      <c r="Z72" s="111" t="s">
        <v>29</v>
      </c>
      <c r="AA72" s="111" t="s">
        <v>25</v>
      </c>
      <c r="AB72" s="111" t="s">
        <v>30</v>
      </c>
      <c r="AC72" s="112" t="s">
        <v>31</v>
      </c>
    </row>
    <row r="73" spans="1:29" ht="25.5" customHeight="1" x14ac:dyDescent="0.35">
      <c r="A73" s="205"/>
      <c r="B73" s="207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5"/>
        <v/>
      </c>
      <c r="G73" s="106"/>
      <c r="H73" s="96">
        <f t="shared" si="6"/>
        <v>0</v>
      </c>
      <c r="I73" s="96" t="str">
        <f t="shared" si="7"/>
        <v/>
      </c>
      <c r="J73" s="96" t="str">
        <f t="shared" si="8"/>
        <v/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14"/>
      <c r="U73" s="14"/>
      <c r="V73" s="110" t="s">
        <v>25</v>
      </c>
      <c r="W73" s="110" t="s">
        <v>26</v>
      </c>
      <c r="X73" s="110" t="s">
        <v>27</v>
      </c>
      <c r="Y73" s="111" t="s">
        <v>28</v>
      </c>
      <c r="Z73" s="111" t="s">
        <v>29</v>
      </c>
      <c r="AA73" s="111" t="s">
        <v>25</v>
      </c>
      <c r="AB73" s="111" t="s">
        <v>30</v>
      </c>
      <c r="AC73" s="112" t="s">
        <v>31</v>
      </c>
    </row>
    <row r="74" spans="1:29" ht="25.5" customHeight="1" x14ac:dyDescent="0.35">
      <c r="A74" s="205"/>
      <c r="B74" s="207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5"/>
        <v/>
      </c>
      <c r="G74" s="106"/>
      <c r="H74" s="96">
        <f t="shared" si="6"/>
        <v>0</v>
      </c>
      <c r="I74" s="96" t="str">
        <f t="shared" si="7"/>
        <v/>
      </c>
      <c r="J74" s="96" t="str">
        <f t="shared" si="8"/>
        <v/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14"/>
      <c r="U74" s="14"/>
      <c r="V74" s="110" t="s">
        <v>25</v>
      </c>
      <c r="W74" s="110" t="s">
        <v>26</v>
      </c>
      <c r="X74" s="110" t="s">
        <v>27</v>
      </c>
      <c r="Y74" s="111" t="s">
        <v>28</v>
      </c>
      <c r="Z74" s="111" t="s">
        <v>29</v>
      </c>
      <c r="AA74" s="111" t="s">
        <v>25</v>
      </c>
      <c r="AB74" s="111" t="s">
        <v>30</v>
      </c>
      <c r="AC74" s="112" t="s">
        <v>31</v>
      </c>
    </row>
    <row r="75" spans="1:29" ht="25.5" customHeight="1" x14ac:dyDescent="0.35">
      <c r="A75" s="205"/>
      <c r="B75" s="207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5"/>
        <v/>
      </c>
      <c r="G75" s="106"/>
      <c r="H75" s="96">
        <f t="shared" si="6"/>
        <v>0</v>
      </c>
      <c r="I75" s="96" t="str">
        <f t="shared" si="7"/>
        <v/>
      </c>
      <c r="J75" s="96" t="str">
        <f t="shared" si="8"/>
        <v/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14"/>
      <c r="U75" s="14"/>
      <c r="V75" s="110" t="s">
        <v>25</v>
      </c>
      <c r="W75" s="110" t="s">
        <v>26</v>
      </c>
      <c r="X75" s="110" t="s">
        <v>27</v>
      </c>
      <c r="Y75" s="111" t="s">
        <v>28</v>
      </c>
      <c r="Z75" s="111" t="s">
        <v>29</v>
      </c>
      <c r="AA75" s="111" t="s">
        <v>25</v>
      </c>
      <c r="AB75" s="111" t="s">
        <v>30</v>
      </c>
      <c r="AC75" s="112" t="s">
        <v>31</v>
      </c>
    </row>
    <row r="76" spans="1:29" ht="25.5" customHeight="1" x14ac:dyDescent="0.35">
      <c r="A76" s="205"/>
      <c r="B76" s="207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5"/>
        <v/>
      </c>
      <c r="G76" s="106"/>
      <c r="H76" s="96">
        <f t="shared" si="6"/>
        <v>0</v>
      </c>
      <c r="I76" s="96" t="str">
        <f t="shared" si="7"/>
        <v/>
      </c>
      <c r="J76" s="96" t="str">
        <f t="shared" si="8"/>
        <v/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14"/>
      <c r="U76" s="14"/>
      <c r="V76" s="110" t="s">
        <v>25</v>
      </c>
      <c r="W76" s="110" t="s">
        <v>26</v>
      </c>
      <c r="X76" s="110" t="s">
        <v>27</v>
      </c>
      <c r="Y76" s="111" t="s">
        <v>28</v>
      </c>
      <c r="Z76" s="111" t="s">
        <v>29</v>
      </c>
      <c r="AA76" s="111" t="s">
        <v>25</v>
      </c>
      <c r="AB76" s="111" t="s">
        <v>30</v>
      </c>
      <c r="AC76" s="112" t="s">
        <v>31</v>
      </c>
    </row>
    <row r="77" spans="1:29" ht="25.5" customHeight="1" x14ac:dyDescent="0.35">
      <c r="A77" s="205"/>
      <c r="B77" s="207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5"/>
        <v/>
      </c>
      <c r="G77" s="106"/>
      <c r="H77" s="96">
        <f t="shared" si="6"/>
        <v>0</v>
      </c>
      <c r="I77" s="96" t="str">
        <f t="shared" si="7"/>
        <v/>
      </c>
      <c r="J77" s="96" t="str">
        <f t="shared" si="8"/>
        <v/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14"/>
      <c r="U77" s="14"/>
      <c r="V77" s="110" t="s">
        <v>25</v>
      </c>
      <c r="W77" s="110" t="s">
        <v>26</v>
      </c>
      <c r="X77" s="110" t="s">
        <v>27</v>
      </c>
      <c r="Y77" s="111" t="s">
        <v>28</v>
      </c>
      <c r="Z77" s="111" t="s">
        <v>29</v>
      </c>
      <c r="AA77" s="111" t="s">
        <v>25</v>
      </c>
      <c r="AB77" s="111" t="s">
        <v>30</v>
      </c>
      <c r="AC77" s="112" t="s">
        <v>31</v>
      </c>
    </row>
    <row r="78" spans="1:29" ht="25.5" customHeight="1" x14ac:dyDescent="0.35">
      <c r="A78" s="205"/>
      <c r="B78" s="207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5"/>
        <v/>
      </c>
      <c r="G78" s="106"/>
      <c r="H78" s="96">
        <f t="shared" si="6"/>
        <v>0</v>
      </c>
      <c r="I78" s="96" t="str">
        <f t="shared" si="7"/>
        <v/>
      </c>
      <c r="J78" s="96" t="str">
        <f t="shared" si="8"/>
        <v/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14"/>
      <c r="U78" s="14"/>
      <c r="V78" s="110" t="s">
        <v>25</v>
      </c>
      <c r="W78" s="110" t="s">
        <v>26</v>
      </c>
      <c r="X78" s="110" t="s">
        <v>27</v>
      </c>
      <c r="Y78" s="111" t="s">
        <v>28</v>
      </c>
      <c r="Z78" s="111" t="s">
        <v>29</v>
      </c>
      <c r="AA78" s="111" t="s">
        <v>25</v>
      </c>
      <c r="AB78" s="111" t="s">
        <v>30</v>
      </c>
      <c r="AC78" s="112" t="s">
        <v>31</v>
      </c>
    </row>
    <row r="79" spans="1:29" ht="25.5" customHeight="1" x14ac:dyDescent="0.35">
      <c r="A79" s="205"/>
      <c r="B79" s="207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5"/>
        <v/>
      </c>
      <c r="G79" s="106"/>
      <c r="H79" s="96">
        <f t="shared" si="6"/>
        <v>0</v>
      </c>
      <c r="I79" s="96" t="str">
        <f t="shared" si="7"/>
        <v/>
      </c>
      <c r="J79" s="96" t="str">
        <f t="shared" si="8"/>
        <v/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14"/>
      <c r="U79" s="14"/>
      <c r="V79" s="110" t="s">
        <v>25</v>
      </c>
      <c r="W79" s="110" t="s">
        <v>26</v>
      </c>
      <c r="X79" s="110" t="s">
        <v>27</v>
      </c>
      <c r="Y79" s="111" t="s">
        <v>28</v>
      </c>
      <c r="Z79" s="111" t="s">
        <v>29</v>
      </c>
      <c r="AA79" s="111" t="s">
        <v>25</v>
      </c>
      <c r="AB79" s="111" t="s">
        <v>30</v>
      </c>
      <c r="AC79" s="112" t="s">
        <v>31</v>
      </c>
    </row>
    <row r="80" spans="1:29" ht="25.5" customHeight="1" x14ac:dyDescent="0.35">
      <c r="A80" s="205"/>
      <c r="B80" s="207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5"/>
        <v/>
      </c>
      <c r="G80" s="106"/>
      <c r="H80" s="96">
        <f t="shared" si="6"/>
        <v>0</v>
      </c>
      <c r="I80" s="96" t="str">
        <f t="shared" si="7"/>
        <v/>
      </c>
      <c r="J80" s="96" t="str">
        <f t="shared" si="8"/>
        <v/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14"/>
      <c r="U80" s="14"/>
      <c r="V80" s="110" t="s">
        <v>25</v>
      </c>
      <c r="W80" s="110" t="s">
        <v>26</v>
      </c>
      <c r="X80" s="110" t="s">
        <v>27</v>
      </c>
      <c r="Y80" s="111" t="s">
        <v>28</v>
      </c>
      <c r="Z80" s="111" t="s">
        <v>29</v>
      </c>
      <c r="AA80" s="111" t="s">
        <v>25</v>
      </c>
      <c r="AB80" s="111" t="s">
        <v>30</v>
      </c>
      <c r="AC80" s="112" t="s">
        <v>31</v>
      </c>
    </row>
    <row r="81" spans="1:29" ht="25.5" customHeight="1" x14ac:dyDescent="0.35">
      <c r="A81" s="205"/>
      <c r="B81" s="207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5"/>
        <v/>
      </c>
      <c r="G81" s="106"/>
      <c r="H81" s="96">
        <f t="shared" si="6"/>
        <v>0</v>
      </c>
      <c r="I81" s="96" t="str">
        <f t="shared" si="7"/>
        <v/>
      </c>
      <c r="J81" s="96" t="str">
        <f t="shared" si="8"/>
        <v/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14"/>
      <c r="U81" s="14"/>
      <c r="V81" s="110" t="s">
        <v>25</v>
      </c>
      <c r="W81" s="110" t="s">
        <v>26</v>
      </c>
      <c r="X81" s="110" t="s">
        <v>27</v>
      </c>
      <c r="Y81" s="111" t="s">
        <v>28</v>
      </c>
      <c r="Z81" s="111" t="s">
        <v>29</v>
      </c>
      <c r="AA81" s="111" t="s">
        <v>25</v>
      </c>
      <c r="AB81" s="111" t="s">
        <v>30</v>
      </c>
      <c r="AC81" s="112" t="s">
        <v>31</v>
      </c>
    </row>
    <row r="82" spans="1:29" ht="25.5" customHeight="1" x14ac:dyDescent="0.35">
      <c r="A82" s="205"/>
      <c r="B82" s="207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5"/>
        <v/>
      </c>
      <c r="G82" s="106"/>
      <c r="H82" s="96">
        <f t="shared" si="6"/>
        <v>0</v>
      </c>
      <c r="I82" s="96" t="str">
        <f t="shared" si="7"/>
        <v/>
      </c>
      <c r="J82" s="96" t="str">
        <f t="shared" si="8"/>
        <v/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14"/>
      <c r="U82" s="14"/>
      <c r="V82" s="110" t="s">
        <v>25</v>
      </c>
      <c r="W82" s="110" t="s">
        <v>26</v>
      </c>
      <c r="X82" s="110" t="s">
        <v>27</v>
      </c>
      <c r="Y82" s="111" t="s">
        <v>28</v>
      </c>
      <c r="Z82" s="111" t="s">
        <v>29</v>
      </c>
      <c r="AA82" s="111" t="s">
        <v>25</v>
      </c>
      <c r="AB82" s="111" t="s">
        <v>30</v>
      </c>
      <c r="AC82" s="112" t="s">
        <v>31</v>
      </c>
    </row>
    <row r="83" spans="1:29" ht="25.5" customHeight="1" x14ac:dyDescent="0.35">
      <c r="A83" s="205"/>
      <c r="B83" s="207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5"/>
        <v/>
      </c>
      <c r="G83" s="106"/>
      <c r="H83" s="96">
        <f t="shared" si="6"/>
        <v>0</v>
      </c>
      <c r="I83" s="96" t="str">
        <f t="shared" si="7"/>
        <v/>
      </c>
      <c r="J83" s="96" t="str">
        <f t="shared" si="8"/>
        <v/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14"/>
      <c r="U83" s="14"/>
      <c r="V83" s="110" t="s">
        <v>25</v>
      </c>
      <c r="W83" s="110" t="s">
        <v>26</v>
      </c>
      <c r="X83" s="110" t="s">
        <v>27</v>
      </c>
      <c r="Y83" s="111" t="s">
        <v>28</v>
      </c>
      <c r="Z83" s="111" t="s">
        <v>29</v>
      </c>
      <c r="AA83" s="111" t="s">
        <v>25</v>
      </c>
      <c r="AB83" s="111" t="s">
        <v>30</v>
      </c>
      <c r="AC83" s="112" t="s">
        <v>31</v>
      </c>
    </row>
    <row r="84" spans="1:29" ht="25.5" customHeight="1" x14ac:dyDescent="0.35">
      <c r="A84" s="205"/>
      <c r="B84" s="207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5"/>
        <v/>
      </c>
      <c r="G84" s="106"/>
      <c r="H84" s="96">
        <f t="shared" si="6"/>
        <v>0</v>
      </c>
      <c r="I84" s="96" t="str">
        <f t="shared" si="7"/>
        <v/>
      </c>
      <c r="J84" s="96" t="str">
        <f t="shared" si="8"/>
        <v/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14"/>
      <c r="U84" s="14"/>
      <c r="V84" s="110" t="s">
        <v>25</v>
      </c>
      <c r="W84" s="110" t="s">
        <v>26</v>
      </c>
      <c r="X84" s="110" t="s">
        <v>27</v>
      </c>
      <c r="Y84" s="111" t="s">
        <v>28</v>
      </c>
      <c r="Z84" s="111" t="s">
        <v>29</v>
      </c>
      <c r="AA84" s="111" t="s">
        <v>25</v>
      </c>
      <c r="AB84" s="111" t="s">
        <v>30</v>
      </c>
      <c r="AC84" s="112" t="s">
        <v>31</v>
      </c>
    </row>
    <row r="85" spans="1:29" ht="25.5" customHeight="1" x14ac:dyDescent="0.35">
      <c r="A85" s="205"/>
      <c r="B85" s="207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5"/>
        <v/>
      </c>
      <c r="G85" s="106"/>
      <c r="H85" s="96">
        <f t="shared" si="6"/>
        <v>0</v>
      </c>
      <c r="I85" s="96" t="str">
        <f t="shared" si="7"/>
        <v/>
      </c>
      <c r="J85" s="96" t="str">
        <f t="shared" si="8"/>
        <v/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14"/>
      <c r="U85" s="14"/>
      <c r="V85" s="110" t="s">
        <v>25</v>
      </c>
      <c r="W85" s="110" t="s">
        <v>26</v>
      </c>
      <c r="X85" s="110" t="s">
        <v>27</v>
      </c>
      <c r="Y85" s="111" t="s">
        <v>28</v>
      </c>
      <c r="Z85" s="111" t="s">
        <v>29</v>
      </c>
      <c r="AA85" s="111" t="s">
        <v>25</v>
      </c>
      <c r="AB85" s="111" t="s">
        <v>30</v>
      </c>
      <c r="AC85" s="112" t="s">
        <v>31</v>
      </c>
    </row>
    <row r="86" spans="1:29" ht="25.5" customHeight="1" x14ac:dyDescent="0.35">
      <c r="A86" s="205"/>
      <c r="B86" s="207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5"/>
        <v/>
      </c>
      <c r="G86" s="106"/>
      <c r="H86" s="96">
        <f t="shared" si="6"/>
        <v>0</v>
      </c>
      <c r="I86" s="96" t="str">
        <f t="shared" si="7"/>
        <v/>
      </c>
      <c r="J86" s="96" t="str">
        <f t="shared" si="8"/>
        <v/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14"/>
      <c r="U86" s="14"/>
      <c r="V86" s="110" t="s">
        <v>25</v>
      </c>
      <c r="W86" s="110" t="s">
        <v>26</v>
      </c>
      <c r="X86" s="110" t="s">
        <v>27</v>
      </c>
      <c r="Y86" s="111" t="s">
        <v>28</v>
      </c>
      <c r="Z86" s="111" t="s">
        <v>29</v>
      </c>
      <c r="AA86" s="111" t="s">
        <v>25</v>
      </c>
      <c r="AB86" s="111" t="s">
        <v>30</v>
      </c>
      <c r="AC86" s="112" t="s">
        <v>31</v>
      </c>
    </row>
    <row r="87" spans="1:29" ht="25.5" customHeight="1" x14ac:dyDescent="0.35">
      <c r="A87" s="205"/>
      <c r="B87" s="207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5"/>
        <v/>
      </c>
      <c r="G87" s="106"/>
      <c r="H87" s="96">
        <f t="shared" si="6"/>
        <v>0</v>
      </c>
      <c r="I87" s="96" t="str">
        <f t="shared" si="7"/>
        <v/>
      </c>
      <c r="J87" s="96" t="str">
        <f t="shared" si="8"/>
        <v/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14"/>
      <c r="U87" s="14"/>
      <c r="V87" s="110" t="s">
        <v>25</v>
      </c>
      <c r="W87" s="110" t="s">
        <v>26</v>
      </c>
      <c r="X87" s="110" t="s">
        <v>27</v>
      </c>
      <c r="Y87" s="111" t="s">
        <v>28</v>
      </c>
      <c r="Z87" s="111" t="s">
        <v>29</v>
      </c>
      <c r="AA87" s="111" t="s">
        <v>25</v>
      </c>
      <c r="AB87" s="111" t="s">
        <v>30</v>
      </c>
      <c r="AC87" s="112" t="s">
        <v>31</v>
      </c>
    </row>
    <row r="88" spans="1:29" ht="25.5" customHeight="1" x14ac:dyDescent="0.35">
      <c r="A88" s="205"/>
      <c r="B88" s="207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5"/>
        <v/>
      </c>
      <c r="G88" s="106"/>
      <c r="H88" s="96">
        <f t="shared" si="6"/>
        <v>0</v>
      </c>
      <c r="I88" s="96" t="str">
        <f t="shared" si="7"/>
        <v/>
      </c>
      <c r="J88" s="96" t="str">
        <f t="shared" si="8"/>
        <v/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14"/>
      <c r="U88" s="14"/>
      <c r="V88" s="110" t="s">
        <v>25</v>
      </c>
      <c r="W88" s="110" t="s">
        <v>26</v>
      </c>
      <c r="X88" s="110" t="s">
        <v>27</v>
      </c>
      <c r="Y88" s="111" t="s">
        <v>28</v>
      </c>
      <c r="Z88" s="111" t="s">
        <v>29</v>
      </c>
      <c r="AA88" s="111" t="s">
        <v>25</v>
      </c>
      <c r="AB88" s="111" t="s">
        <v>30</v>
      </c>
      <c r="AC88" s="112" t="s">
        <v>31</v>
      </c>
    </row>
    <row r="89" spans="1:29" ht="25.5" customHeight="1" x14ac:dyDescent="0.35">
      <c r="A89" s="205"/>
      <c r="B89" s="207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5"/>
        <v/>
      </c>
      <c r="G89" s="106"/>
      <c r="H89" s="96">
        <f t="shared" si="6"/>
        <v>0</v>
      </c>
      <c r="I89" s="96" t="str">
        <f t="shared" si="7"/>
        <v/>
      </c>
      <c r="J89" s="96" t="str">
        <f t="shared" si="8"/>
        <v/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14"/>
      <c r="U89" s="14"/>
      <c r="V89" s="110" t="s">
        <v>25</v>
      </c>
      <c r="W89" s="110" t="s">
        <v>26</v>
      </c>
      <c r="X89" s="110" t="s">
        <v>27</v>
      </c>
      <c r="Y89" s="111" t="s">
        <v>28</v>
      </c>
      <c r="Z89" s="111" t="s">
        <v>29</v>
      </c>
      <c r="AA89" s="111" t="s">
        <v>25</v>
      </c>
      <c r="AB89" s="111" t="s">
        <v>30</v>
      </c>
      <c r="AC89" s="112" t="s">
        <v>31</v>
      </c>
    </row>
    <row r="90" spans="1:29" ht="25.5" customHeight="1" x14ac:dyDescent="0.35">
      <c r="A90" s="205"/>
      <c r="B90" s="207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5"/>
        <v/>
      </c>
      <c r="G90" s="106"/>
      <c r="H90" s="96">
        <f t="shared" si="6"/>
        <v>0</v>
      </c>
      <c r="I90" s="96" t="str">
        <f t="shared" si="7"/>
        <v/>
      </c>
      <c r="J90" s="96" t="str">
        <f t="shared" si="8"/>
        <v/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14"/>
      <c r="U90" s="14"/>
      <c r="V90" s="110" t="s">
        <v>25</v>
      </c>
      <c r="W90" s="110" t="s">
        <v>26</v>
      </c>
      <c r="X90" s="110" t="s">
        <v>27</v>
      </c>
      <c r="Y90" s="111" t="s">
        <v>28</v>
      </c>
      <c r="Z90" s="111" t="s">
        <v>29</v>
      </c>
      <c r="AA90" s="111" t="s">
        <v>25</v>
      </c>
      <c r="AB90" s="111" t="s">
        <v>30</v>
      </c>
      <c r="AC90" s="112" t="s">
        <v>31</v>
      </c>
    </row>
    <row r="91" spans="1:29" ht="25.5" customHeight="1" x14ac:dyDescent="0.35">
      <c r="A91" s="205"/>
      <c r="B91" s="207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5"/>
        <v/>
      </c>
      <c r="G91" s="106"/>
      <c r="H91" s="96">
        <f t="shared" si="6"/>
        <v>0</v>
      </c>
      <c r="I91" s="96" t="str">
        <f t="shared" si="7"/>
        <v/>
      </c>
      <c r="J91" s="96" t="str">
        <f t="shared" si="8"/>
        <v/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14"/>
      <c r="U91" s="14"/>
      <c r="V91" s="110" t="s">
        <v>25</v>
      </c>
      <c r="W91" s="110" t="s">
        <v>26</v>
      </c>
      <c r="X91" s="110" t="s">
        <v>27</v>
      </c>
      <c r="Y91" s="111" t="s">
        <v>28</v>
      </c>
      <c r="Z91" s="111" t="s">
        <v>29</v>
      </c>
      <c r="AA91" s="111" t="s">
        <v>25</v>
      </c>
      <c r="AB91" s="111" t="s">
        <v>30</v>
      </c>
      <c r="AC91" s="112" t="s">
        <v>31</v>
      </c>
    </row>
    <row r="92" spans="1:29" ht="25.5" customHeight="1" x14ac:dyDescent="0.35">
      <c r="A92" s="205"/>
      <c r="B92" s="207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5"/>
        <v/>
      </c>
      <c r="G92" s="106"/>
      <c r="H92" s="96">
        <f t="shared" si="6"/>
        <v>0</v>
      </c>
      <c r="I92" s="96" t="str">
        <f t="shared" si="7"/>
        <v/>
      </c>
      <c r="J92" s="96" t="str">
        <f t="shared" si="8"/>
        <v/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14"/>
      <c r="U92" s="14"/>
      <c r="V92" s="110" t="s">
        <v>25</v>
      </c>
      <c r="W92" s="110" t="s">
        <v>26</v>
      </c>
      <c r="X92" s="110" t="s">
        <v>27</v>
      </c>
      <c r="Y92" s="111" t="s">
        <v>28</v>
      </c>
      <c r="Z92" s="111" t="s">
        <v>29</v>
      </c>
      <c r="AA92" s="111" t="s">
        <v>25</v>
      </c>
      <c r="AB92" s="111" t="s">
        <v>30</v>
      </c>
      <c r="AC92" s="112" t="s">
        <v>31</v>
      </c>
    </row>
    <row r="93" spans="1:29" ht="25.5" customHeight="1" x14ac:dyDescent="0.35">
      <c r="A93" s="205"/>
      <c r="B93" s="207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5"/>
        <v/>
      </c>
      <c r="G93" s="106"/>
      <c r="H93" s="96">
        <f t="shared" si="6"/>
        <v>0</v>
      </c>
      <c r="I93" s="96" t="str">
        <f t="shared" si="7"/>
        <v/>
      </c>
      <c r="J93" s="96" t="str">
        <f t="shared" si="8"/>
        <v/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14"/>
      <c r="U93" s="14"/>
      <c r="V93" s="110" t="s">
        <v>25</v>
      </c>
      <c r="W93" s="110" t="s">
        <v>26</v>
      </c>
      <c r="X93" s="110" t="s">
        <v>27</v>
      </c>
      <c r="Y93" s="111" t="s">
        <v>28</v>
      </c>
      <c r="Z93" s="111" t="s">
        <v>29</v>
      </c>
      <c r="AA93" s="111" t="s">
        <v>25</v>
      </c>
      <c r="AB93" s="111" t="s">
        <v>30</v>
      </c>
      <c r="AC93" s="112" t="s">
        <v>31</v>
      </c>
    </row>
    <row r="94" spans="1:29" ht="25.5" customHeight="1" x14ac:dyDescent="0.35">
      <c r="A94" s="205"/>
      <c r="B94" s="207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5"/>
        <v/>
      </c>
      <c r="G94" s="106"/>
      <c r="H94" s="96">
        <f t="shared" si="6"/>
        <v>0</v>
      </c>
      <c r="I94" s="96" t="str">
        <f t="shared" si="7"/>
        <v/>
      </c>
      <c r="J94" s="96" t="str">
        <f t="shared" si="8"/>
        <v/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14"/>
      <c r="U94" s="14"/>
      <c r="V94" s="110" t="s">
        <v>25</v>
      </c>
      <c r="W94" s="110" t="s">
        <v>26</v>
      </c>
      <c r="X94" s="110" t="s">
        <v>27</v>
      </c>
      <c r="Y94" s="111" t="s">
        <v>28</v>
      </c>
      <c r="Z94" s="111" t="s">
        <v>29</v>
      </c>
      <c r="AA94" s="111" t="s">
        <v>25</v>
      </c>
      <c r="AB94" s="111" t="s">
        <v>30</v>
      </c>
      <c r="AC94" s="112" t="s">
        <v>31</v>
      </c>
    </row>
    <row r="95" spans="1:29" ht="25.5" customHeight="1" x14ac:dyDescent="0.35">
      <c r="A95" s="205"/>
      <c r="B95" s="207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5"/>
        <v/>
      </c>
      <c r="G95" s="106"/>
      <c r="H95" s="96">
        <f t="shared" si="6"/>
        <v>0</v>
      </c>
      <c r="I95" s="96" t="str">
        <f t="shared" si="7"/>
        <v/>
      </c>
      <c r="J95" s="96" t="str">
        <f t="shared" si="8"/>
        <v/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14"/>
      <c r="U95" s="14"/>
      <c r="V95" s="110" t="s">
        <v>25</v>
      </c>
      <c r="W95" s="110" t="s">
        <v>26</v>
      </c>
      <c r="X95" s="110" t="s">
        <v>27</v>
      </c>
      <c r="Y95" s="111" t="s">
        <v>28</v>
      </c>
      <c r="Z95" s="111" t="s">
        <v>29</v>
      </c>
      <c r="AA95" s="111" t="s">
        <v>25</v>
      </c>
      <c r="AB95" s="111" t="s">
        <v>30</v>
      </c>
      <c r="AC95" s="112" t="s">
        <v>31</v>
      </c>
    </row>
    <row r="96" spans="1:29" ht="25.5" customHeight="1" x14ac:dyDescent="0.35">
      <c r="A96" s="205"/>
      <c r="B96" s="207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5"/>
        <v/>
      </c>
      <c r="G96" s="106"/>
      <c r="H96" s="96">
        <f t="shared" si="6"/>
        <v>0</v>
      </c>
      <c r="I96" s="96" t="str">
        <f t="shared" si="7"/>
        <v/>
      </c>
      <c r="J96" s="96" t="str">
        <f t="shared" si="8"/>
        <v/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14"/>
      <c r="U96" s="14"/>
      <c r="V96" s="110" t="s">
        <v>25</v>
      </c>
      <c r="W96" s="110" t="s">
        <v>26</v>
      </c>
      <c r="X96" s="110" t="s">
        <v>27</v>
      </c>
      <c r="Y96" s="111" t="s">
        <v>28</v>
      </c>
      <c r="Z96" s="111" t="s">
        <v>29</v>
      </c>
      <c r="AA96" s="111" t="s">
        <v>25</v>
      </c>
      <c r="AB96" s="111" t="s">
        <v>30</v>
      </c>
      <c r="AC96" s="112" t="s">
        <v>31</v>
      </c>
    </row>
    <row r="97" spans="1:29" ht="25.5" customHeight="1" x14ac:dyDescent="0.35">
      <c r="A97" s="205"/>
      <c r="B97" s="207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5"/>
        <v/>
      </c>
      <c r="G97" s="106"/>
      <c r="H97" s="96">
        <f t="shared" si="6"/>
        <v>0</v>
      </c>
      <c r="I97" s="96" t="str">
        <f t="shared" si="7"/>
        <v/>
      </c>
      <c r="J97" s="96" t="str">
        <f t="shared" si="8"/>
        <v/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14"/>
      <c r="U97" s="14"/>
      <c r="V97" s="110" t="s">
        <v>25</v>
      </c>
      <c r="W97" s="110" t="s">
        <v>26</v>
      </c>
      <c r="X97" s="110" t="s">
        <v>27</v>
      </c>
      <c r="Y97" s="111" t="s">
        <v>28</v>
      </c>
      <c r="Z97" s="111" t="s">
        <v>29</v>
      </c>
      <c r="AA97" s="111" t="s">
        <v>25</v>
      </c>
      <c r="AB97" s="111" t="s">
        <v>30</v>
      </c>
      <c r="AC97" s="112" t="s">
        <v>31</v>
      </c>
    </row>
    <row r="98" spans="1:29" ht="25.5" customHeight="1" x14ac:dyDescent="0.35">
      <c r="A98" s="205"/>
      <c r="B98" s="207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5"/>
        <v/>
      </c>
      <c r="G98" s="106"/>
      <c r="H98" s="96">
        <f t="shared" si="6"/>
        <v>0</v>
      </c>
      <c r="I98" s="96" t="str">
        <f t="shared" si="7"/>
        <v/>
      </c>
      <c r="J98" s="96" t="str">
        <f t="shared" si="8"/>
        <v/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14"/>
      <c r="U98" s="14"/>
      <c r="V98" s="110" t="s">
        <v>25</v>
      </c>
      <c r="W98" s="110" t="s">
        <v>26</v>
      </c>
      <c r="X98" s="110" t="s">
        <v>27</v>
      </c>
      <c r="Y98" s="111" t="s">
        <v>28</v>
      </c>
      <c r="Z98" s="111" t="s">
        <v>29</v>
      </c>
      <c r="AA98" s="111" t="s">
        <v>25</v>
      </c>
      <c r="AB98" s="111" t="s">
        <v>30</v>
      </c>
      <c r="AC98" s="112" t="s">
        <v>31</v>
      </c>
    </row>
    <row r="99" spans="1:29" ht="25.5" customHeight="1" x14ac:dyDescent="0.35">
      <c r="A99" s="205"/>
      <c r="B99" s="207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5"/>
        <v/>
      </c>
      <c r="G99" s="106"/>
      <c r="H99" s="96">
        <f t="shared" si="6"/>
        <v>0</v>
      </c>
      <c r="I99" s="96" t="str">
        <f t="shared" si="7"/>
        <v/>
      </c>
      <c r="J99" s="96" t="str">
        <f t="shared" si="8"/>
        <v/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14"/>
      <c r="U99" s="14"/>
      <c r="V99" s="110" t="s">
        <v>25</v>
      </c>
      <c r="W99" s="110" t="s">
        <v>26</v>
      </c>
      <c r="X99" s="110" t="s">
        <v>27</v>
      </c>
      <c r="Y99" s="111" t="s">
        <v>28</v>
      </c>
      <c r="Z99" s="111" t="s">
        <v>29</v>
      </c>
      <c r="AA99" s="111" t="s">
        <v>25</v>
      </c>
      <c r="AB99" s="111" t="s">
        <v>30</v>
      </c>
      <c r="AC99" s="112" t="s">
        <v>31</v>
      </c>
    </row>
    <row r="100" spans="1:29" ht="25.5" customHeight="1" x14ac:dyDescent="0.35">
      <c r="A100" s="205"/>
      <c r="B100" s="207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5"/>
        <v/>
      </c>
      <c r="G100" s="106"/>
      <c r="H100" s="96">
        <f t="shared" si="6"/>
        <v>0</v>
      </c>
      <c r="I100" s="96" t="str">
        <f t="shared" si="7"/>
        <v/>
      </c>
      <c r="J100" s="96" t="str">
        <f t="shared" si="8"/>
        <v/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14"/>
      <c r="U100" s="14"/>
      <c r="V100" s="110" t="s">
        <v>25</v>
      </c>
      <c r="W100" s="110" t="s">
        <v>26</v>
      </c>
      <c r="X100" s="110" t="s">
        <v>27</v>
      </c>
      <c r="Y100" s="111" t="s">
        <v>28</v>
      </c>
      <c r="Z100" s="111" t="s">
        <v>29</v>
      </c>
      <c r="AA100" s="111" t="s">
        <v>25</v>
      </c>
      <c r="AB100" s="111" t="s">
        <v>30</v>
      </c>
      <c r="AC100" s="112" t="s">
        <v>31</v>
      </c>
    </row>
    <row r="101" spans="1:29" ht="25.5" customHeight="1" x14ac:dyDescent="0.35">
      <c r="A101" s="205"/>
      <c r="B101" s="207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5"/>
        <v/>
      </c>
      <c r="G101" s="106"/>
      <c r="H101" s="96">
        <f t="shared" si="6"/>
        <v>0</v>
      </c>
      <c r="I101" s="96" t="str">
        <f t="shared" si="7"/>
        <v/>
      </c>
      <c r="J101" s="96" t="str">
        <f t="shared" si="8"/>
        <v/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7"/>
      <c r="V101" s="110" t="s">
        <v>25</v>
      </c>
      <c r="W101" s="110" t="s">
        <v>26</v>
      </c>
      <c r="X101" s="110" t="s">
        <v>27</v>
      </c>
      <c r="Y101" s="111" t="s">
        <v>28</v>
      </c>
      <c r="Z101" s="111" t="s">
        <v>29</v>
      </c>
      <c r="AA101" s="111" t="s">
        <v>25</v>
      </c>
      <c r="AB101" s="111" t="s">
        <v>30</v>
      </c>
      <c r="AC101" s="112" t="s">
        <v>31</v>
      </c>
    </row>
    <row r="102" spans="1:29" ht="25.5" customHeight="1" x14ac:dyDescent="0.35">
      <c r="A102" s="205"/>
      <c r="B102" s="207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5"/>
        <v/>
      </c>
      <c r="G102" s="106"/>
      <c r="H102" s="96">
        <f t="shared" si="6"/>
        <v>0</v>
      </c>
      <c r="I102" s="96" t="str">
        <f t="shared" si="7"/>
        <v/>
      </c>
      <c r="J102" s="96" t="str">
        <f t="shared" si="8"/>
        <v/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7"/>
      <c r="V102" s="110" t="s">
        <v>25</v>
      </c>
      <c r="W102" s="110" t="s">
        <v>26</v>
      </c>
      <c r="X102" s="110" t="s">
        <v>27</v>
      </c>
      <c r="Y102" s="111" t="s">
        <v>28</v>
      </c>
      <c r="Z102" s="111" t="s">
        <v>29</v>
      </c>
      <c r="AA102" s="111" t="s">
        <v>25</v>
      </c>
      <c r="AB102" s="111" t="s">
        <v>30</v>
      </c>
      <c r="AC102" s="112" t="s">
        <v>31</v>
      </c>
    </row>
    <row r="103" spans="1:29" ht="25.5" customHeight="1" x14ac:dyDescent="0.35">
      <c r="A103" s="205"/>
      <c r="B103" s="207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5"/>
        <v/>
      </c>
      <c r="G103" s="106"/>
      <c r="H103" s="96">
        <f t="shared" si="6"/>
        <v>0</v>
      </c>
      <c r="I103" s="96" t="str">
        <f t="shared" si="7"/>
        <v/>
      </c>
      <c r="J103" s="96" t="str">
        <f t="shared" si="8"/>
        <v/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7"/>
      <c r="V103" s="110" t="s">
        <v>25</v>
      </c>
      <c r="W103" s="110" t="s">
        <v>26</v>
      </c>
      <c r="X103" s="110" t="s">
        <v>27</v>
      </c>
      <c r="Y103" s="111" t="s">
        <v>28</v>
      </c>
      <c r="Z103" s="111" t="s">
        <v>29</v>
      </c>
      <c r="AA103" s="111" t="s">
        <v>25</v>
      </c>
      <c r="AB103" s="111" t="s">
        <v>30</v>
      </c>
      <c r="AC103" s="112" t="s">
        <v>31</v>
      </c>
    </row>
    <row r="104" spans="1:29" ht="25.5" customHeight="1" x14ac:dyDescent="0.35">
      <c r="A104" s="205"/>
      <c r="B104" s="207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5"/>
        <v/>
      </c>
      <c r="G104" s="106"/>
      <c r="H104" s="96">
        <f t="shared" si="6"/>
        <v>0</v>
      </c>
      <c r="I104" s="96" t="str">
        <f t="shared" si="7"/>
        <v/>
      </c>
      <c r="J104" s="96" t="str">
        <f t="shared" si="8"/>
        <v/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7"/>
      <c r="V104" s="110" t="s">
        <v>25</v>
      </c>
      <c r="W104" s="110" t="s">
        <v>26</v>
      </c>
      <c r="X104" s="110" t="s">
        <v>27</v>
      </c>
      <c r="Y104" s="111" t="s">
        <v>28</v>
      </c>
      <c r="Z104" s="111" t="s">
        <v>29</v>
      </c>
      <c r="AA104" s="111" t="s">
        <v>25</v>
      </c>
      <c r="AB104" s="111" t="s">
        <v>30</v>
      </c>
      <c r="AC104" s="112" t="s">
        <v>31</v>
      </c>
    </row>
    <row r="105" spans="1:29" ht="25.5" customHeight="1" x14ac:dyDescent="0.35">
      <c r="A105" s="205"/>
      <c r="B105" s="207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5"/>
        <v/>
      </c>
      <c r="G105" s="106"/>
      <c r="H105" s="96">
        <f t="shared" si="6"/>
        <v>0</v>
      </c>
      <c r="I105" s="96" t="str">
        <f t="shared" si="7"/>
        <v/>
      </c>
      <c r="J105" s="96" t="str">
        <f t="shared" si="8"/>
        <v/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7"/>
      <c r="V105" s="110" t="s">
        <v>25</v>
      </c>
      <c r="W105" s="110" t="s">
        <v>26</v>
      </c>
      <c r="X105" s="110" t="s">
        <v>27</v>
      </c>
      <c r="Y105" s="111" t="s">
        <v>28</v>
      </c>
      <c r="Z105" s="111" t="s">
        <v>29</v>
      </c>
      <c r="AA105" s="111" t="s">
        <v>25</v>
      </c>
      <c r="AB105" s="111" t="s">
        <v>30</v>
      </c>
      <c r="AC105" s="112" t="s">
        <v>31</v>
      </c>
    </row>
    <row r="106" spans="1:29" ht="25.5" customHeight="1" x14ac:dyDescent="0.35">
      <c r="A106" s="205"/>
      <c r="B106" s="207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5"/>
        <v/>
      </c>
      <c r="G106" s="106"/>
      <c r="H106" s="96">
        <f t="shared" si="6"/>
        <v>0</v>
      </c>
      <c r="I106" s="96" t="str">
        <f t="shared" si="7"/>
        <v/>
      </c>
      <c r="J106" s="96" t="str">
        <f t="shared" si="8"/>
        <v/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7"/>
      <c r="V106" s="110" t="s">
        <v>25</v>
      </c>
      <c r="W106" s="110" t="s">
        <v>26</v>
      </c>
      <c r="X106" s="110" t="s">
        <v>27</v>
      </c>
      <c r="Y106" s="111" t="s">
        <v>28</v>
      </c>
      <c r="Z106" s="111" t="s">
        <v>29</v>
      </c>
      <c r="AA106" s="111" t="s">
        <v>25</v>
      </c>
      <c r="AB106" s="111" t="s">
        <v>30</v>
      </c>
      <c r="AC106" s="112" t="s">
        <v>31</v>
      </c>
    </row>
    <row r="107" spans="1:29" ht="25.5" customHeight="1" x14ac:dyDescent="0.35">
      <c r="A107" s="205"/>
      <c r="B107" s="207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5"/>
        <v/>
      </c>
      <c r="G107" s="106"/>
      <c r="H107" s="96">
        <f t="shared" si="6"/>
        <v>0</v>
      </c>
      <c r="I107" s="96" t="str">
        <f t="shared" si="7"/>
        <v/>
      </c>
      <c r="J107" s="96" t="str">
        <f t="shared" si="8"/>
        <v/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7"/>
      <c r="V107" s="110" t="s">
        <v>25</v>
      </c>
      <c r="W107" s="110" t="s">
        <v>26</v>
      </c>
      <c r="X107" s="110" t="s">
        <v>27</v>
      </c>
      <c r="Y107" s="111" t="s">
        <v>28</v>
      </c>
      <c r="Z107" s="111" t="s">
        <v>29</v>
      </c>
      <c r="AA107" s="111" t="s">
        <v>25</v>
      </c>
      <c r="AB107" s="111" t="s">
        <v>30</v>
      </c>
      <c r="AC107" s="112" t="s">
        <v>31</v>
      </c>
    </row>
    <row r="108" spans="1:29" ht="25.5" customHeight="1" x14ac:dyDescent="0.35">
      <c r="A108" s="205"/>
      <c r="B108" s="207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5"/>
        <v/>
      </c>
      <c r="G108" s="106"/>
      <c r="H108" s="96">
        <f t="shared" si="6"/>
        <v>0</v>
      </c>
      <c r="I108" s="96" t="str">
        <f t="shared" si="7"/>
        <v/>
      </c>
      <c r="J108" s="96" t="str">
        <f t="shared" si="8"/>
        <v/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7"/>
      <c r="V108" s="110" t="s">
        <v>25</v>
      </c>
      <c r="W108" s="110" t="s">
        <v>26</v>
      </c>
      <c r="X108" s="110" t="s">
        <v>27</v>
      </c>
      <c r="Y108" s="111" t="s">
        <v>28</v>
      </c>
      <c r="Z108" s="111" t="s">
        <v>29</v>
      </c>
      <c r="AA108" s="111" t="s">
        <v>25</v>
      </c>
      <c r="AB108" s="111" t="s">
        <v>30</v>
      </c>
      <c r="AC108" s="112" t="s">
        <v>31</v>
      </c>
    </row>
    <row r="109" spans="1:29" ht="25.5" customHeight="1" x14ac:dyDescent="0.35">
      <c r="A109" s="205"/>
      <c r="B109" s="207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5"/>
        <v/>
      </c>
      <c r="G109" s="106"/>
      <c r="H109" s="96">
        <f t="shared" si="6"/>
        <v>0</v>
      </c>
      <c r="I109" s="96" t="str">
        <f t="shared" si="7"/>
        <v/>
      </c>
      <c r="J109" s="96" t="str">
        <f t="shared" si="8"/>
        <v/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7"/>
      <c r="V109" s="110" t="s">
        <v>25</v>
      </c>
      <c r="W109" s="110" t="s">
        <v>26</v>
      </c>
      <c r="X109" s="110" t="s">
        <v>27</v>
      </c>
      <c r="Y109" s="111" t="s">
        <v>28</v>
      </c>
      <c r="Z109" s="111" t="s">
        <v>29</v>
      </c>
      <c r="AA109" s="111" t="s">
        <v>25</v>
      </c>
      <c r="AB109" s="111" t="s">
        <v>30</v>
      </c>
      <c r="AC109" s="112" t="s">
        <v>31</v>
      </c>
    </row>
    <row r="110" spans="1:29" ht="25.5" customHeight="1" x14ac:dyDescent="0.35">
      <c r="A110" s="205"/>
      <c r="B110" s="207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5"/>
        <v/>
      </c>
      <c r="G110" s="106"/>
      <c r="H110" s="96">
        <f t="shared" si="6"/>
        <v>0</v>
      </c>
      <c r="I110" s="96" t="str">
        <f t="shared" si="7"/>
        <v/>
      </c>
      <c r="J110" s="96" t="str">
        <f t="shared" si="8"/>
        <v/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7"/>
      <c r="V110" s="110" t="s">
        <v>25</v>
      </c>
      <c r="W110" s="110" t="s">
        <v>26</v>
      </c>
      <c r="X110" s="110" t="s">
        <v>27</v>
      </c>
      <c r="Y110" s="111" t="s">
        <v>28</v>
      </c>
      <c r="Z110" s="111" t="s">
        <v>29</v>
      </c>
      <c r="AA110" s="111" t="s">
        <v>25</v>
      </c>
      <c r="AB110" s="111" t="s">
        <v>30</v>
      </c>
      <c r="AC110" s="112" t="s">
        <v>31</v>
      </c>
    </row>
    <row r="111" spans="1:29" ht="25.5" customHeight="1" x14ac:dyDescent="0.35">
      <c r="A111" s="205"/>
      <c r="B111" s="207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5"/>
        <v/>
      </c>
      <c r="G111" s="106"/>
      <c r="H111" s="96">
        <f t="shared" si="6"/>
        <v>0</v>
      </c>
      <c r="I111" s="96" t="str">
        <f t="shared" si="7"/>
        <v/>
      </c>
      <c r="J111" s="96" t="str">
        <f t="shared" si="8"/>
        <v/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7"/>
      <c r="V111" s="110" t="s">
        <v>25</v>
      </c>
      <c r="W111" s="110" t="s">
        <v>26</v>
      </c>
      <c r="X111" s="110" t="s">
        <v>27</v>
      </c>
      <c r="Y111" s="111" t="s">
        <v>28</v>
      </c>
      <c r="Z111" s="111" t="s">
        <v>29</v>
      </c>
      <c r="AA111" s="111" t="s">
        <v>25</v>
      </c>
      <c r="AB111" s="111" t="s">
        <v>30</v>
      </c>
      <c r="AC111" s="112" t="s">
        <v>31</v>
      </c>
    </row>
    <row r="112" spans="1:29" ht="25.5" customHeight="1" x14ac:dyDescent="0.35">
      <c r="A112" s="205"/>
      <c r="B112" s="207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5"/>
        <v/>
      </c>
      <c r="G112" s="106"/>
      <c r="H112" s="96">
        <f t="shared" si="6"/>
        <v>0</v>
      </c>
      <c r="I112" s="96" t="str">
        <f t="shared" si="7"/>
        <v/>
      </c>
      <c r="J112" s="96" t="str">
        <f t="shared" si="8"/>
        <v/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7"/>
      <c r="V112" s="110" t="s">
        <v>25</v>
      </c>
      <c r="W112" s="110" t="s">
        <v>26</v>
      </c>
      <c r="X112" s="110" t="s">
        <v>27</v>
      </c>
      <c r="Y112" s="111" t="s">
        <v>28</v>
      </c>
      <c r="Z112" s="111" t="s">
        <v>29</v>
      </c>
      <c r="AA112" s="111" t="s">
        <v>25</v>
      </c>
      <c r="AB112" s="111" t="s">
        <v>30</v>
      </c>
      <c r="AC112" s="112" t="s">
        <v>31</v>
      </c>
    </row>
    <row r="113" spans="1:29" ht="25.5" customHeight="1" x14ac:dyDescent="0.35">
      <c r="A113" s="205"/>
      <c r="B113" s="207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5"/>
        <v/>
      </c>
      <c r="G113" s="106"/>
      <c r="H113" s="96">
        <f t="shared" si="6"/>
        <v>0</v>
      </c>
      <c r="I113" s="96" t="str">
        <f t="shared" si="7"/>
        <v/>
      </c>
      <c r="J113" s="96" t="str">
        <f t="shared" si="8"/>
        <v/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7"/>
      <c r="V113" s="110" t="s">
        <v>25</v>
      </c>
      <c r="W113" s="110" t="s">
        <v>26</v>
      </c>
      <c r="X113" s="110" t="s">
        <v>27</v>
      </c>
      <c r="Y113" s="111" t="s">
        <v>28</v>
      </c>
      <c r="Z113" s="111" t="s">
        <v>29</v>
      </c>
      <c r="AA113" s="111" t="s">
        <v>25</v>
      </c>
      <c r="AB113" s="111" t="s">
        <v>30</v>
      </c>
      <c r="AC113" s="112" t="s">
        <v>31</v>
      </c>
    </row>
    <row r="114" spans="1:29" ht="25.5" customHeight="1" x14ac:dyDescent="0.35">
      <c r="A114" s="205"/>
      <c r="B114" s="207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5"/>
        <v/>
      </c>
      <c r="G114" s="106"/>
      <c r="H114" s="96">
        <f t="shared" si="6"/>
        <v>0</v>
      </c>
      <c r="I114" s="96" t="str">
        <f t="shared" si="7"/>
        <v/>
      </c>
      <c r="J114" s="96" t="str">
        <f t="shared" si="8"/>
        <v/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7"/>
      <c r="V114" s="110" t="s">
        <v>25</v>
      </c>
      <c r="W114" s="110" t="s">
        <v>26</v>
      </c>
      <c r="X114" s="110" t="s">
        <v>27</v>
      </c>
      <c r="Y114" s="111" t="s">
        <v>28</v>
      </c>
      <c r="Z114" s="111" t="s">
        <v>29</v>
      </c>
      <c r="AA114" s="111" t="s">
        <v>25</v>
      </c>
      <c r="AB114" s="111" t="s">
        <v>30</v>
      </c>
      <c r="AC114" s="112" t="s">
        <v>31</v>
      </c>
    </row>
    <row r="115" spans="1:29" ht="25.5" customHeight="1" x14ac:dyDescent="0.35">
      <c r="A115" s="205"/>
      <c r="B115" s="207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5"/>
        <v/>
      </c>
      <c r="G115" s="106"/>
      <c r="H115" s="96">
        <f t="shared" si="6"/>
        <v>0</v>
      </c>
      <c r="I115" s="96" t="str">
        <f t="shared" si="7"/>
        <v/>
      </c>
      <c r="J115" s="96" t="str">
        <f t="shared" si="8"/>
        <v/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7"/>
      <c r="V115" s="110" t="s">
        <v>25</v>
      </c>
      <c r="W115" s="110" t="s">
        <v>26</v>
      </c>
      <c r="X115" s="110" t="s">
        <v>27</v>
      </c>
      <c r="Y115" s="111" t="s">
        <v>28</v>
      </c>
      <c r="Z115" s="111" t="s">
        <v>29</v>
      </c>
      <c r="AA115" s="111" t="s">
        <v>25</v>
      </c>
      <c r="AB115" s="111" t="s">
        <v>30</v>
      </c>
      <c r="AC115" s="112" t="s">
        <v>31</v>
      </c>
    </row>
    <row r="116" spans="1:29" ht="25.5" customHeight="1" x14ac:dyDescent="0.35">
      <c r="A116" s="205"/>
      <c r="B116" s="207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5"/>
        <v/>
      </c>
      <c r="G116" s="106"/>
      <c r="H116" s="96">
        <f t="shared" si="6"/>
        <v>0</v>
      </c>
      <c r="I116" s="96" t="str">
        <f t="shared" si="7"/>
        <v/>
      </c>
      <c r="J116" s="96" t="str">
        <f t="shared" si="8"/>
        <v/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7"/>
      <c r="V116" s="110" t="s">
        <v>25</v>
      </c>
      <c r="W116" s="110" t="s">
        <v>26</v>
      </c>
      <c r="X116" s="110" t="s">
        <v>27</v>
      </c>
      <c r="Y116" s="111" t="s">
        <v>28</v>
      </c>
      <c r="Z116" s="111" t="s">
        <v>29</v>
      </c>
      <c r="AA116" s="111" t="s">
        <v>25</v>
      </c>
      <c r="AB116" s="111" t="s">
        <v>30</v>
      </c>
      <c r="AC116" s="112" t="s">
        <v>31</v>
      </c>
    </row>
    <row r="117" spans="1:29" ht="25.5" customHeight="1" x14ac:dyDescent="0.35">
      <c r="A117" s="205"/>
      <c r="B117" s="207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5"/>
        <v/>
      </c>
      <c r="G117" s="106"/>
      <c r="H117" s="96">
        <f t="shared" si="6"/>
        <v>0</v>
      </c>
      <c r="I117" s="96" t="str">
        <f t="shared" si="7"/>
        <v/>
      </c>
      <c r="J117" s="96" t="str">
        <f t="shared" si="8"/>
        <v/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7"/>
      <c r="V117" s="110" t="s">
        <v>25</v>
      </c>
      <c r="W117" s="110" t="s">
        <v>26</v>
      </c>
      <c r="X117" s="110" t="s">
        <v>27</v>
      </c>
      <c r="Y117" s="111" t="s">
        <v>28</v>
      </c>
      <c r="Z117" s="111" t="s">
        <v>29</v>
      </c>
      <c r="AA117" s="111" t="s">
        <v>25</v>
      </c>
      <c r="AB117" s="111" t="s">
        <v>30</v>
      </c>
      <c r="AC117" s="112" t="s">
        <v>31</v>
      </c>
    </row>
    <row r="118" spans="1:29" ht="25.5" customHeight="1" x14ac:dyDescent="0.35">
      <c r="A118" s="205"/>
      <c r="B118" s="207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5"/>
        <v/>
      </c>
      <c r="G118" s="106"/>
      <c r="H118" s="96">
        <f t="shared" si="6"/>
        <v>0</v>
      </c>
      <c r="I118" s="96" t="str">
        <f t="shared" si="7"/>
        <v/>
      </c>
      <c r="J118" s="96" t="str">
        <f t="shared" si="8"/>
        <v/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7"/>
      <c r="V118" s="110" t="s">
        <v>25</v>
      </c>
      <c r="W118" s="110" t="s">
        <v>26</v>
      </c>
      <c r="X118" s="110" t="s">
        <v>27</v>
      </c>
      <c r="Y118" s="111" t="s">
        <v>28</v>
      </c>
      <c r="Z118" s="111" t="s">
        <v>29</v>
      </c>
      <c r="AA118" s="111" t="s">
        <v>25</v>
      </c>
      <c r="AB118" s="111" t="s">
        <v>30</v>
      </c>
      <c r="AC118" s="112" t="s">
        <v>31</v>
      </c>
    </row>
    <row r="119" spans="1:29" ht="25.5" customHeight="1" x14ac:dyDescent="0.35">
      <c r="A119" s="205"/>
      <c r="B119" s="207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5"/>
        <v/>
      </c>
      <c r="G119" s="106"/>
      <c r="H119" s="96">
        <f t="shared" si="6"/>
        <v>0</v>
      </c>
      <c r="I119" s="96" t="str">
        <f t="shared" si="7"/>
        <v/>
      </c>
      <c r="J119" s="96" t="str">
        <f t="shared" si="8"/>
        <v/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7"/>
      <c r="V119" s="110" t="s">
        <v>25</v>
      </c>
      <c r="W119" s="110" t="s">
        <v>26</v>
      </c>
      <c r="X119" s="110" t="s">
        <v>27</v>
      </c>
      <c r="Y119" s="111" t="s">
        <v>28</v>
      </c>
      <c r="Z119" s="111" t="s">
        <v>29</v>
      </c>
      <c r="AA119" s="111" t="s">
        <v>25</v>
      </c>
      <c r="AB119" s="111" t="s">
        <v>30</v>
      </c>
      <c r="AC119" s="112" t="s">
        <v>31</v>
      </c>
    </row>
    <row r="120" spans="1:29" ht="25.5" customHeight="1" x14ac:dyDescent="0.35">
      <c r="A120" s="205"/>
      <c r="B120" s="207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5"/>
        <v/>
      </c>
      <c r="G120" s="106"/>
      <c r="H120" s="96">
        <f t="shared" si="6"/>
        <v>0</v>
      </c>
      <c r="I120" s="96" t="str">
        <f t="shared" si="7"/>
        <v/>
      </c>
      <c r="J120" s="96" t="str">
        <f t="shared" si="8"/>
        <v/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7"/>
      <c r="V120" s="110" t="s">
        <v>25</v>
      </c>
      <c r="W120" s="110" t="s">
        <v>26</v>
      </c>
      <c r="X120" s="110" t="s">
        <v>27</v>
      </c>
      <c r="Y120" s="111" t="s">
        <v>28</v>
      </c>
      <c r="Z120" s="111" t="s">
        <v>29</v>
      </c>
      <c r="AA120" s="111" t="s">
        <v>25</v>
      </c>
      <c r="AB120" s="111" t="s">
        <v>30</v>
      </c>
      <c r="AC120" s="112" t="s">
        <v>31</v>
      </c>
    </row>
    <row r="121" spans="1:29" ht="25.5" customHeight="1" x14ac:dyDescent="0.35">
      <c r="A121" s="205"/>
      <c r="B121" s="207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5"/>
        <v/>
      </c>
      <c r="G121" s="106"/>
      <c r="H121" s="96">
        <f t="shared" si="6"/>
        <v>0</v>
      </c>
      <c r="I121" s="96" t="str">
        <f t="shared" si="7"/>
        <v/>
      </c>
      <c r="J121" s="96" t="str">
        <f t="shared" si="8"/>
        <v/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7"/>
      <c r="V121" s="110" t="s">
        <v>25</v>
      </c>
      <c r="W121" s="110" t="s">
        <v>26</v>
      </c>
      <c r="X121" s="110" t="s">
        <v>27</v>
      </c>
      <c r="Y121" s="111" t="s">
        <v>28</v>
      </c>
      <c r="Z121" s="111" t="s">
        <v>29</v>
      </c>
      <c r="AA121" s="111" t="s">
        <v>25</v>
      </c>
      <c r="AB121" s="111" t="s">
        <v>30</v>
      </c>
      <c r="AC121" s="112" t="s">
        <v>31</v>
      </c>
    </row>
    <row r="122" spans="1:29" ht="25.5" customHeight="1" x14ac:dyDescent="0.35">
      <c r="A122" s="205"/>
      <c r="B122" s="207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5"/>
        <v/>
      </c>
      <c r="G122" s="106"/>
      <c r="H122" s="96">
        <f t="shared" si="6"/>
        <v>0</v>
      </c>
      <c r="I122" s="96" t="str">
        <f t="shared" si="7"/>
        <v/>
      </c>
      <c r="J122" s="96" t="str">
        <f t="shared" si="8"/>
        <v/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7"/>
      <c r="V122" s="110" t="s">
        <v>25</v>
      </c>
      <c r="W122" s="110" t="s">
        <v>26</v>
      </c>
      <c r="X122" s="110" t="s">
        <v>27</v>
      </c>
      <c r="Y122" s="111" t="s">
        <v>28</v>
      </c>
      <c r="Z122" s="111" t="s">
        <v>29</v>
      </c>
      <c r="AA122" s="111" t="s">
        <v>25</v>
      </c>
      <c r="AB122" s="111" t="s">
        <v>30</v>
      </c>
      <c r="AC122" s="112" t="s">
        <v>31</v>
      </c>
    </row>
    <row r="123" spans="1:29" ht="25.5" customHeight="1" x14ac:dyDescent="0.35">
      <c r="A123" s="205"/>
      <c r="B123" s="207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5"/>
        <v/>
      </c>
      <c r="G123" s="106"/>
      <c r="H123" s="96">
        <f t="shared" si="6"/>
        <v>0</v>
      </c>
      <c r="I123" s="96" t="str">
        <f t="shared" si="7"/>
        <v/>
      </c>
      <c r="J123" s="96" t="str">
        <f t="shared" si="8"/>
        <v/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7"/>
      <c r="V123" s="110" t="s">
        <v>25</v>
      </c>
      <c r="W123" s="110" t="s">
        <v>26</v>
      </c>
      <c r="X123" s="110" t="s">
        <v>27</v>
      </c>
      <c r="Y123" s="111" t="s">
        <v>28</v>
      </c>
      <c r="Z123" s="111" t="s">
        <v>29</v>
      </c>
      <c r="AA123" s="111" t="s">
        <v>25</v>
      </c>
      <c r="AB123" s="111" t="s">
        <v>30</v>
      </c>
      <c r="AC123" s="112" t="s">
        <v>31</v>
      </c>
    </row>
    <row r="124" spans="1:29" ht="25.5" customHeight="1" x14ac:dyDescent="0.35">
      <c r="A124" s="205"/>
      <c r="B124" s="207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5"/>
        <v/>
      </c>
      <c r="G124" s="106"/>
      <c r="H124" s="96">
        <f t="shared" si="6"/>
        <v>0</v>
      </c>
      <c r="I124" s="96" t="str">
        <f t="shared" si="7"/>
        <v/>
      </c>
      <c r="J124" s="96" t="str">
        <f t="shared" si="8"/>
        <v/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7"/>
      <c r="V124" s="110" t="s">
        <v>25</v>
      </c>
      <c r="W124" s="110" t="s">
        <v>26</v>
      </c>
      <c r="X124" s="110" t="s">
        <v>27</v>
      </c>
      <c r="Y124" s="111" t="s">
        <v>28</v>
      </c>
      <c r="Z124" s="111" t="s">
        <v>29</v>
      </c>
      <c r="AA124" s="111" t="s">
        <v>25</v>
      </c>
      <c r="AB124" s="111" t="s">
        <v>30</v>
      </c>
      <c r="AC124" s="112" t="s">
        <v>31</v>
      </c>
    </row>
    <row r="125" spans="1:29" ht="25.5" customHeight="1" x14ac:dyDescent="0.35">
      <c r="A125" s="205"/>
      <c r="B125" s="207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5"/>
        <v/>
      </c>
      <c r="G125" s="106"/>
      <c r="H125" s="96">
        <f t="shared" si="6"/>
        <v>0</v>
      </c>
      <c r="I125" s="96" t="str">
        <f t="shared" si="7"/>
        <v/>
      </c>
      <c r="J125" s="96" t="str">
        <f t="shared" si="8"/>
        <v/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7"/>
      <c r="V125" s="110" t="s">
        <v>25</v>
      </c>
      <c r="W125" s="110" t="s">
        <v>26</v>
      </c>
      <c r="X125" s="110" t="s">
        <v>27</v>
      </c>
      <c r="Y125" s="111" t="s">
        <v>28</v>
      </c>
      <c r="Z125" s="111" t="s">
        <v>29</v>
      </c>
      <c r="AA125" s="111" t="s">
        <v>25</v>
      </c>
      <c r="AB125" s="111" t="s">
        <v>30</v>
      </c>
      <c r="AC125" s="112" t="s">
        <v>31</v>
      </c>
    </row>
    <row r="126" spans="1:29" ht="25.5" customHeight="1" x14ac:dyDescent="0.35">
      <c r="A126" s="205"/>
      <c r="B126" s="207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5"/>
        <v/>
      </c>
      <c r="G126" s="106"/>
      <c r="H126" s="96">
        <f t="shared" si="6"/>
        <v>0</v>
      </c>
      <c r="I126" s="96" t="str">
        <f t="shared" si="7"/>
        <v/>
      </c>
      <c r="J126" s="96" t="str">
        <f t="shared" si="8"/>
        <v/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7"/>
      <c r="V126" s="110" t="s">
        <v>25</v>
      </c>
      <c r="W126" s="110" t="s">
        <v>26</v>
      </c>
      <c r="X126" s="110" t="s">
        <v>27</v>
      </c>
      <c r="Y126" s="111" t="s">
        <v>28</v>
      </c>
      <c r="Z126" s="111" t="s">
        <v>29</v>
      </c>
      <c r="AA126" s="111" t="s">
        <v>25</v>
      </c>
      <c r="AB126" s="111" t="s">
        <v>30</v>
      </c>
      <c r="AC126" s="112" t="s">
        <v>31</v>
      </c>
    </row>
    <row r="127" spans="1:29" ht="25.5" customHeight="1" x14ac:dyDescent="0.35">
      <c r="A127" s="205"/>
      <c r="B127" s="207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5"/>
        <v/>
      </c>
      <c r="G127" s="106"/>
      <c r="H127" s="96">
        <f t="shared" si="6"/>
        <v>0</v>
      </c>
      <c r="I127" s="96" t="str">
        <f t="shared" si="7"/>
        <v/>
      </c>
      <c r="J127" s="96" t="str">
        <f t="shared" si="8"/>
        <v/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7"/>
      <c r="V127" s="110" t="s">
        <v>25</v>
      </c>
      <c r="W127" s="110" t="s">
        <v>26</v>
      </c>
      <c r="X127" s="110" t="s">
        <v>27</v>
      </c>
      <c r="Y127" s="111" t="s">
        <v>28</v>
      </c>
      <c r="Z127" s="111" t="s">
        <v>29</v>
      </c>
      <c r="AA127" s="111" t="s">
        <v>25</v>
      </c>
      <c r="AB127" s="111" t="s">
        <v>30</v>
      </c>
      <c r="AC127" s="112" t="s">
        <v>31</v>
      </c>
    </row>
    <row r="128" spans="1:29" ht="25.5" customHeight="1" x14ac:dyDescent="0.35">
      <c r="A128" s="205"/>
      <c r="B128" s="207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5"/>
        <v/>
      </c>
      <c r="G128" s="106"/>
      <c r="H128" s="96">
        <f t="shared" si="6"/>
        <v>0</v>
      </c>
      <c r="I128" s="96" t="str">
        <f t="shared" si="7"/>
        <v/>
      </c>
      <c r="J128" s="96" t="str">
        <f t="shared" si="8"/>
        <v/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7"/>
      <c r="V128" s="110" t="s">
        <v>25</v>
      </c>
      <c r="W128" s="110" t="s">
        <v>26</v>
      </c>
      <c r="X128" s="110" t="s">
        <v>27</v>
      </c>
      <c r="Y128" s="111" t="s">
        <v>28</v>
      </c>
      <c r="Z128" s="111" t="s">
        <v>29</v>
      </c>
      <c r="AA128" s="111" t="s">
        <v>25</v>
      </c>
      <c r="AB128" s="111" t="s">
        <v>30</v>
      </c>
      <c r="AC128" s="112" t="s">
        <v>31</v>
      </c>
    </row>
    <row r="129" spans="1:29" ht="25.5" customHeight="1" x14ac:dyDescent="0.35">
      <c r="A129" s="205"/>
      <c r="B129" s="207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5"/>
        <v/>
      </c>
      <c r="G129" s="106"/>
      <c r="H129" s="96">
        <f t="shared" si="6"/>
        <v>0</v>
      </c>
      <c r="I129" s="96" t="str">
        <f t="shared" si="7"/>
        <v/>
      </c>
      <c r="J129" s="96" t="str">
        <f t="shared" si="8"/>
        <v/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7"/>
      <c r="V129" s="110" t="s">
        <v>25</v>
      </c>
      <c r="W129" s="110" t="s">
        <v>26</v>
      </c>
      <c r="X129" s="110" t="s">
        <v>27</v>
      </c>
      <c r="Y129" s="111" t="s">
        <v>28</v>
      </c>
      <c r="Z129" s="111" t="s">
        <v>29</v>
      </c>
      <c r="AA129" s="111" t="s">
        <v>25</v>
      </c>
      <c r="AB129" s="111" t="s">
        <v>30</v>
      </c>
      <c r="AC129" s="112" t="s">
        <v>31</v>
      </c>
    </row>
    <row r="130" spans="1:29" ht="25.5" customHeight="1" x14ac:dyDescent="0.35">
      <c r="A130" s="205"/>
      <c r="B130" s="207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9">IF(OR(D130="",E130=""),"",ROUND(D130*E130,2))</f>
        <v/>
      </c>
      <c r="G130" s="106"/>
      <c r="H130" s="96">
        <f t="shared" ref="H130:H193" si="10">IF(G130="Sim",IF(OR(F130="",D130="",L130=""),"",IF(L130="Sim",ROUND(F130-D130,2),0)),0)</f>
        <v>0</v>
      </c>
      <c r="I130" s="96" t="str">
        <f t="shared" ref="I130:I193" si="11">IF(G130="Sim",0,IF(OR(F130="",L130=""),"",F130))</f>
        <v/>
      </c>
      <c r="J130" s="96" t="str">
        <f t="shared" ref="J130:J193" si="12">IF(G130="Sim",0,IF(OR(F130="",D130="",L130=""),"",IF(L130="Sim",ROUND(F130-D130,2),0)))</f>
        <v/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7"/>
      <c r="V130" s="110" t="s">
        <v>25</v>
      </c>
      <c r="W130" s="110" t="s">
        <v>26</v>
      </c>
      <c r="X130" s="110" t="s">
        <v>27</v>
      </c>
      <c r="Y130" s="111" t="s">
        <v>28</v>
      </c>
      <c r="Z130" s="111" t="s">
        <v>29</v>
      </c>
      <c r="AA130" s="111" t="s">
        <v>25</v>
      </c>
      <c r="AB130" s="111" t="s">
        <v>30</v>
      </c>
      <c r="AC130" s="112" t="s">
        <v>31</v>
      </c>
    </row>
    <row r="131" spans="1:29" ht="25.5" customHeight="1" x14ac:dyDescent="0.35">
      <c r="A131" s="205"/>
      <c r="B131" s="207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9"/>
        <v/>
      </c>
      <c r="G131" s="106"/>
      <c r="H131" s="96">
        <f t="shared" si="10"/>
        <v>0</v>
      </c>
      <c r="I131" s="96" t="str">
        <f t="shared" si="11"/>
        <v/>
      </c>
      <c r="J131" s="96" t="str">
        <f t="shared" si="12"/>
        <v/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7"/>
      <c r="V131" s="110" t="s">
        <v>25</v>
      </c>
      <c r="W131" s="110" t="s">
        <v>26</v>
      </c>
      <c r="X131" s="110" t="s">
        <v>27</v>
      </c>
      <c r="Y131" s="111" t="s">
        <v>28</v>
      </c>
      <c r="Z131" s="111" t="s">
        <v>29</v>
      </c>
      <c r="AA131" s="111" t="s">
        <v>25</v>
      </c>
      <c r="AB131" s="111" t="s">
        <v>30</v>
      </c>
      <c r="AC131" s="112" t="s">
        <v>31</v>
      </c>
    </row>
    <row r="132" spans="1:29" ht="25.5" customHeight="1" x14ac:dyDescent="0.35">
      <c r="A132" s="205"/>
      <c r="B132" s="207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9"/>
        <v/>
      </c>
      <c r="G132" s="106"/>
      <c r="H132" s="96">
        <f t="shared" si="10"/>
        <v>0</v>
      </c>
      <c r="I132" s="96" t="str">
        <f t="shared" si="11"/>
        <v/>
      </c>
      <c r="J132" s="96" t="str">
        <f t="shared" si="12"/>
        <v/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7"/>
      <c r="V132" s="110" t="s">
        <v>25</v>
      </c>
      <c r="W132" s="110" t="s">
        <v>26</v>
      </c>
      <c r="X132" s="110" t="s">
        <v>27</v>
      </c>
      <c r="Y132" s="111" t="s">
        <v>28</v>
      </c>
      <c r="Z132" s="111" t="s">
        <v>29</v>
      </c>
      <c r="AA132" s="111" t="s">
        <v>25</v>
      </c>
      <c r="AB132" s="111" t="s">
        <v>30</v>
      </c>
      <c r="AC132" s="112" t="s">
        <v>31</v>
      </c>
    </row>
    <row r="133" spans="1:29" ht="25.5" customHeight="1" x14ac:dyDescent="0.35">
      <c r="A133" s="205"/>
      <c r="B133" s="207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9"/>
        <v/>
      </c>
      <c r="G133" s="106"/>
      <c r="H133" s="96">
        <f t="shared" si="10"/>
        <v>0</v>
      </c>
      <c r="I133" s="96" t="str">
        <f t="shared" si="11"/>
        <v/>
      </c>
      <c r="J133" s="96" t="str">
        <f t="shared" si="12"/>
        <v/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7"/>
      <c r="V133" s="110" t="s">
        <v>25</v>
      </c>
      <c r="W133" s="110" t="s">
        <v>26</v>
      </c>
      <c r="X133" s="110" t="s">
        <v>27</v>
      </c>
      <c r="Y133" s="111" t="s">
        <v>28</v>
      </c>
      <c r="Z133" s="111" t="s">
        <v>29</v>
      </c>
      <c r="AA133" s="111" t="s">
        <v>25</v>
      </c>
      <c r="AB133" s="111" t="s">
        <v>30</v>
      </c>
      <c r="AC133" s="112" t="s">
        <v>31</v>
      </c>
    </row>
    <row r="134" spans="1:29" ht="25.5" customHeight="1" x14ac:dyDescent="0.35">
      <c r="A134" s="205"/>
      <c r="B134" s="207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9"/>
        <v/>
      </c>
      <c r="G134" s="106"/>
      <c r="H134" s="96">
        <f t="shared" si="10"/>
        <v>0</v>
      </c>
      <c r="I134" s="96" t="str">
        <f t="shared" si="11"/>
        <v/>
      </c>
      <c r="J134" s="96" t="str">
        <f t="shared" si="12"/>
        <v/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7"/>
      <c r="V134" s="110" t="s">
        <v>25</v>
      </c>
      <c r="W134" s="110" t="s">
        <v>26</v>
      </c>
      <c r="X134" s="110" t="s">
        <v>27</v>
      </c>
      <c r="Y134" s="111" t="s">
        <v>28</v>
      </c>
      <c r="Z134" s="111" t="s">
        <v>29</v>
      </c>
      <c r="AA134" s="111" t="s">
        <v>25</v>
      </c>
      <c r="AB134" s="111" t="s">
        <v>30</v>
      </c>
      <c r="AC134" s="112" t="s">
        <v>31</v>
      </c>
    </row>
    <row r="135" spans="1:29" ht="25.5" customHeight="1" x14ac:dyDescent="0.35">
      <c r="A135" s="205"/>
      <c r="B135" s="207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9"/>
        <v/>
      </c>
      <c r="G135" s="106"/>
      <c r="H135" s="96">
        <f t="shared" si="10"/>
        <v>0</v>
      </c>
      <c r="I135" s="96" t="str">
        <f t="shared" si="11"/>
        <v/>
      </c>
      <c r="J135" s="96" t="str">
        <f t="shared" si="12"/>
        <v/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7"/>
      <c r="V135" s="110" t="s">
        <v>25</v>
      </c>
      <c r="W135" s="110" t="s">
        <v>26</v>
      </c>
      <c r="X135" s="110" t="s">
        <v>27</v>
      </c>
      <c r="Y135" s="111" t="s">
        <v>28</v>
      </c>
      <c r="Z135" s="111" t="s">
        <v>29</v>
      </c>
      <c r="AA135" s="111" t="s">
        <v>25</v>
      </c>
      <c r="AB135" s="111" t="s">
        <v>30</v>
      </c>
      <c r="AC135" s="112" t="s">
        <v>31</v>
      </c>
    </row>
    <row r="136" spans="1:29" ht="25.5" customHeight="1" x14ac:dyDescent="0.35">
      <c r="A136" s="205"/>
      <c r="B136" s="207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9"/>
        <v/>
      </c>
      <c r="G136" s="106"/>
      <c r="H136" s="96">
        <f t="shared" si="10"/>
        <v>0</v>
      </c>
      <c r="I136" s="96" t="str">
        <f t="shared" si="11"/>
        <v/>
      </c>
      <c r="J136" s="96" t="str">
        <f t="shared" si="12"/>
        <v/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7"/>
      <c r="V136" s="110" t="s">
        <v>25</v>
      </c>
      <c r="W136" s="110" t="s">
        <v>26</v>
      </c>
      <c r="X136" s="110" t="s">
        <v>27</v>
      </c>
      <c r="Y136" s="111" t="s">
        <v>28</v>
      </c>
      <c r="Z136" s="111" t="s">
        <v>29</v>
      </c>
      <c r="AA136" s="111" t="s">
        <v>25</v>
      </c>
      <c r="AB136" s="111" t="s">
        <v>30</v>
      </c>
      <c r="AC136" s="112" t="s">
        <v>31</v>
      </c>
    </row>
    <row r="137" spans="1:29" ht="25.5" customHeight="1" x14ac:dyDescent="0.35">
      <c r="A137" s="205"/>
      <c r="B137" s="207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9"/>
        <v/>
      </c>
      <c r="G137" s="106"/>
      <c r="H137" s="96">
        <f t="shared" si="10"/>
        <v>0</v>
      </c>
      <c r="I137" s="96" t="str">
        <f t="shared" si="11"/>
        <v/>
      </c>
      <c r="J137" s="96" t="str">
        <f t="shared" si="12"/>
        <v/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7"/>
      <c r="V137" s="110" t="s">
        <v>25</v>
      </c>
      <c r="W137" s="110" t="s">
        <v>26</v>
      </c>
      <c r="X137" s="110" t="s">
        <v>27</v>
      </c>
      <c r="Y137" s="111" t="s">
        <v>28</v>
      </c>
      <c r="Z137" s="111" t="s">
        <v>29</v>
      </c>
      <c r="AA137" s="111" t="s">
        <v>25</v>
      </c>
      <c r="AB137" s="111" t="s">
        <v>30</v>
      </c>
      <c r="AC137" s="112" t="s">
        <v>31</v>
      </c>
    </row>
    <row r="138" spans="1:29" ht="25.5" customHeight="1" x14ac:dyDescent="0.35">
      <c r="A138" s="205"/>
      <c r="B138" s="207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9"/>
        <v/>
      </c>
      <c r="G138" s="106"/>
      <c r="H138" s="96">
        <f t="shared" si="10"/>
        <v>0</v>
      </c>
      <c r="I138" s="96" t="str">
        <f t="shared" si="11"/>
        <v/>
      </c>
      <c r="J138" s="96" t="str">
        <f t="shared" si="12"/>
        <v/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7"/>
      <c r="V138" s="110" t="s">
        <v>25</v>
      </c>
      <c r="W138" s="110" t="s">
        <v>26</v>
      </c>
      <c r="X138" s="110" t="s">
        <v>27</v>
      </c>
      <c r="Y138" s="111" t="s">
        <v>28</v>
      </c>
      <c r="Z138" s="111" t="s">
        <v>29</v>
      </c>
      <c r="AA138" s="111" t="s">
        <v>25</v>
      </c>
      <c r="AB138" s="111" t="s">
        <v>30</v>
      </c>
      <c r="AC138" s="112" t="s">
        <v>31</v>
      </c>
    </row>
    <row r="139" spans="1:29" ht="25.5" customHeight="1" x14ac:dyDescent="0.35">
      <c r="A139" s="205"/>
      <c r="B139" s="207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9"/>
        <v/>
      </c>
      <c r="G139" s="106"/>
      <c r="H139" s="96">
        <f t="shared" si="10"/>
        <v>0</v>
      </c>
      <c r="I139" s="96" t="str">
        <f t="shared" si="11"/>
        <v/>
      </c>
      <c r="J139" s="96" t="str">
        <f t="shared" si="12"/>
        <v/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7"/>
      <c r="V139" s="110" t="s">
        <v>25</v>
      </c>
      <c r="W139" s="110" t="s">
        <v>26</v>
      </c>
      <c r="X139" s="110" t="s">
        <v>27</v>
      </c>
      <c r="Y139" s="111" t="s">
        <v>28</v>
      </c>
      <c r="Z139" s="111" t="s">
        <v>29</v>
      </c>
      <c r="AA139" s="111" t="s">
        <v>25</v>
      </c>
      <c r="AB139" s="111" t="s">
        <v>30</v>
      </c>
      <c r="AC139" s="112" t="s">
        <v>31</v>
      </c>
    </row>
    <row r="140" spans="1:29" ht="25.5" customHeight="1" x14ac:dyDescent="0.35">
      <c r="A140" s="205"/>
      <c r="B140" s="207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9"/>
        <v/>
      </c>
      <c r="G140" s="106"/>
      <c r="H140" s="96">
        <f t="shared" si="10"/>
        <v>0</v>
      </c>
      <c r="I140" s="96" t="str">
        <f t="shared" si="11"/>
        <v/>
      </c>
      <c r="J140" s="96" t="str">
        <f t="shared" si="12"/>
        <v/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7"/>
      <c r="V140" s="110" t="s">
        <v>25</v>
      </c>
      <c r="W140" s="110" t="s">
        <v>26</v>
      </c>
      <c r="X140" s="110" t="s">
        <v>27</v>
      </c>
      <c r="Y140" s="111" t="s">
        <v>28</v>
      </c>
      <c r="Z140" s="111" t="s">
        <v>29</v>
      </c>
      <c r="AA140" s="111" t="s">
        <v>25</v>
      </c>
      <c r="AB140" s="111" t="s">
        <v>30</v>
      </c>
      <c r="AC140" s="112" t="s">
        <v>31</v>
      </c>
    </row>
    <row r="141" spans="1:29" ht="25.5" customHeight="1" x14ac:dyDescent="0.35">
      <c r="A141" s="205"/>
      <c r="B141" s="207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9"/>
        <v/>
      </c>
      <c r="G141" s="106"/>
      <c r="H141" s="96">
        <f t="shared" si="10"/>
        <v>0</v>
      </c>
      <c r="I141" s="96" t="str">
        <f t="shared" si="11"/>
        <v/>
      </c>
      <c r="J141" s="96" t="str">
        <f t="shared" si="12"/>
        <v/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7"/>
      <c r="V141" s="110" t="s">
        <v>25</v>
      </c>
      <c r="W141" s="110" t="s">
        <v>26</v>
      </c>
      <c r="X141" s="110" t="s">
        <v>27</v>
      </c>
      <c r="Y141" s="111" t="s">
        <v>28</v>
      </c>
      <c r="Z141" s="111" t="s">
        <v>29</v>
      </c>
      <c r="AA141" s="111" t="s">
        <v>25</v>
      </c>
      <c r="AB141" s="111" t="s">
        <v>30</v>
      </c>
      <c r="AC141" s="112" t="s">
        <v>31</v>
      </c>
    </row>
    <row r="142" spans="1:29" ht="25.5" customHeight="1" x14ac:dyDescent="0.35">
      <c r="A142" s="205"/>
      <c r="B142" s="207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9"/>
        <v/>
      </c>
      <c r="G142" s="106"/>
      <c r="H142" s="96">
        <f t="shared" si="10"/>
        <v>0</v>
      </c>
      <c r="I142" s="96" t="str">
        <f t="shared" si="11"/>
        <v/>
      </c>
      <c r="J142" s="96" t="str">
        <f t="shared" si="12"/>
        <v/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7"/>
      <c r="V142" s="110" t="s">
        <v>25</v>
      </c>
      <c r="W142" s="110" t="s">
        <v>26</v>
      </c>
      <c r="X142" s="110" t="s">
        <v>27</v>
      </c>
      <c r="Y142" s="111" t="s">
        <v>28</v>
      </c>
      <c r="Z142" s="111" t="s">
        <v>29</v>
      </c>
      <c r="AA142" s="111" t="s">
        <v>25</v>
      </c>
      <c r="AB142" s="111" t="s">
        <v>30</v>
      </c>
      <c r="AC142" s="112" t="s">
        <v>31</v>
      </c>
    </row>
    <row r="143" spans="1:29" ht="25.5" customHeight="1" x14ac:dyDescent="0.35">
      <c r="A143" s="205"/>
      <c r="B143" s="207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9"/>
        <v/>
      </c>
      <c r="G143" s="106"/>
      <c r="H143" s="96">
        <f t="shared" si="10"/>
        <v>0</v>
      </c>
      <c r="I143" s="96" t="str">
        <f t="shared" si="11"/>
        <v/>
      </c>
      <c r="J143" s="96" t="str">
        <f t="shared" si="12"/>
        <v/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7"/>
      <c r="V143" s="110" t="s">
        <v>25</v>
      </c>
      <c r="W143" s="110" t="s">
        <v>26</v>
      </c>
      <c r="X143" s="110" t="s">
        <v>27</v>
      </c>
      <c r="Y143" s="111" t="s">
        <v>28</v>
      </c>
      <c r="Z143" s="111" t="s">
        <v>29</v>
      </c>
      <c r="AA143" s="111" t="s">
        <v>25</v>
      </c>
      <c r="AB143" s="111" t="s">
        <v>30</v>
      </c>
      <c r="AC143" s="112" t="s">
        <v>31</v>
      </c>
    </row>
    <row r="144" spans="1:29" ht="25.5" customHeight="1" x14ac:dyDescent="0.35">
      <c r="A144" s="205"/>
      <c r="B144" s="207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9"/>
        <v/>
      </c>
      <c r="G144" s="106"/>
      <c r="H144" s="96">
        <f t="shared" si="10"/>
        <v>0</v>
      </c>
      <c r="I144" s="96" t="str">
        <f t="shared" si="11"/>
        <v/>
      </c>
      <c r="J144" s="96" t="str">
        <f t="shared" si="12"/>
        <v/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7"/>
      <c r="V144" s="110" t="s">
        <v>25</v>
      </c>
      <c r="W144" s="110" t="s">
        <v>26</v>
      </c>
      <c r="X144" s="110" t="s">
        <v>27</v>
      </c>
      <c r="Y144" s="111" t="s">
        <v>28</v>
      </c>
      <c r="Z144" s="111" t="s">
        <v>29</v>
      </c>
      <c r="AA144" s="111" t="s">
        <v>25</v>
      </c>
      <c r="AB144" s="111" t="s">
        <v>30</v>
      </c>
      <c r="AC144" s="112" t="s">
        <v>31</v>
      </c>
    </row>
    <row r="145" spans="1:29" ht="25.5" customHeight="1" x14ac:dyDescent="0.35">
      <c r="A145" s="205"/>
      <c r="B145" s="207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9"/>
        <v/>
      </c>
      <c r="G145" s="106"/>
      <c r="H145" s="96">
        <f t="shared" si="10"/>
        <v>0</v>
      </c>
      <c r="I145" s="96" t="str">
        <f t="shared" si="11"/>
        <v/>
      </c>
      <c r="J145" s="96" t="str">
        <f t="shared" si="12"/>
        <v/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7"/>
      <c r="V145" s="110" t="s">
        <v>25</v>
      </c>
      <c r="W145" s="110" t="s">
        <v>26</v>
      </c>
      <c r="X145" s="110" t="s">
        <v>27</v>
      </c>
      <c r="Y145" s="111" t="s">
        <v>28</v>
      </c>
      <c r="Z145" s="111" t="s">
        <v>29</v>
      </c>
      <c r="AA145" s="111" t="s">
        <v>25</v>
      </c>
      <c r="AB145" s="111" t="s">
        <v>30</v>
      </c>
      <c r="AC145" s="112" t="s">
        <v>31</v>
      </c>
    </row>
    <row r="146" spans="1:29" ht="25.5" customHeight="1" x14ac:dyDescent="0.35">
      <c r="A146" s="205"/>
      <c r="B146" s="207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9"/>
        <v/>
      </c>
      <c r="G146" s="106"/>
      <c r="H146" s="96">
        <f t="shared" si="10"/>
        <v>0</v>
      </c>
      <c r="I146" s="96" t="str">
        <f t="shared" si="11"/>
        <v/>
      </c>
      <c r="J146" s="96" t="str">
        <f t="shared" si="12"/>
        <v/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7"/>
      <c r="V146" s="110" t="s">
        <v>25</v>
      </c>
      <c r="W146" s="110" t="s">
        <v>26</v>
      </c>
      <c r="X146" s="110" t="s">
        <v>27</v>
      </c>
      <c r="Y146" s="111" t="s">
        <v>28</v>
      </c>
      <c r="Z146" s="111" t="s">
        <v>29</v>
      </c>
      <c r="AA146" s="111" t="s">
        <v>25</v>
      </c>
      <c r="AB146" s="111" t="s">
        <v>30</v>
      </c>
      <c r="AC146" s="112" t="s">
        <v>31</v>
      </c>
    </row>
    <row r="147" spans="1:29" ht="25.5" customHeight="1" x14ac:dyDescent="0.35">
      <c r="A147" s="205"/>
      <c r="B147" s="207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9"/>
        <v/>
      </c>
      <c r="G147" s="106"/>
      <c r="H147" s="96">
        <f t="shared" si="10"/>
        <v>0</v>
      </c>
      <c r="I147" s="96" t="str">
        <f t="shared" si="11"/>
        <v/>
      </c>
      <c r="J147" s="96" t="str">
        <f t="shared" si="12"/>
        <v/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7"/>
      <c r="V147" s="110" t="s">
        <v>25</v>
      </c>
      <c r="W147" s="110" t="s">
        <v>26</v>
      </c>
      <c r="X147" s="110" t="s">
        <v>27</v>
      </c>
      <c r="Y147" s="111" t="s">
        <v>28</v>
      </c>
      <c r="Z147" s="111" t="s">
        <v>29</v>
      </c>
      <c r="AA147" s="111" t="s">
        <v>25</v>
      </c>
      <c r="AB147" s="111" t="s">
        <v>30</v>
      </c>
      <c r="AC147" s="112" t="s">
        <v>31</v>
      </c>
    </row>
    <row r="148" spans="1:29" ht="25.5" customHeight="1" x14ac:dyDescent="0.35">
      <c r="A148" s="205"/>
      <c r="B148" s="207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9"/>
        <v/>
      </c>
      <c r="G148" s="106"/>
      <c r="H148" s="96">
        <f t="shared" si="10"/>
        <v>0</v>
      </c>
      <c r="I148" s="96" t="str">
        <f t="shared" si="11"/>
        <v/>
      </c>
      <c r="J148" s="96" t="str">
        <f t="shared" si="12"/>
        <v/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7"/>
      <c r="V148" s="110" t="s">
        <v>25</v>
      </c>
      <c r="W148" s="110" t="s">
        <v>26</v>
      </c>
      <c r="X148" s="110" t="s">
        <v>27</v>
      </c>
      <c r="Y148" s="111" t="s">
        <v>28</v>
      </c>
      <c r="Z148" s="111" t="s">
        <v>29</v>
      </c>
      <c r="AA148" s="111" t="s">
        <v>25</v>
      </c>
      <c r="AB148" s="111" t="s">
        <v>30</v>
      </c>
      <c r="AC148" s="112" t="s">
        <v>31</v>
      </c>
    </row>
    <row r="149" spans="1:29" ht="25.5" customHeight="1" x14ac:dyDescent="0.35">
      <c r="A149" s="205"/>
      <c r="B149" s="207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9"/>
        <v/>
      </c>
      <c r="G149" s="106"/>
      <c r="H149" s="96">
        <f t="shared" si="10"/>
        <v>0</v>
      </c>
      <c r="I149" s="96" t="str">
        <f t="shared" si="11"/>
        <v/>
      </c>
      <c r="J149" s="96" t="str">
        <f t="shared" si="12"/>
        <v/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7"/>
      <c r="V149" s="110" t="s">
        <v>25</v>
      </c>
      <c r="W149" s="110" t="s">
        <v>26</v>
      </c>
      <c r="X149" s="110" t="s">
        <v>27</v>
      </c>
      <c r="Y149" s="111" t="s">
        <v>28</v>
      </c>
      <c r="Z149" s="111" t="s">
        <v>29</v>
      </c>
      <c r="AA149" s="111" t="s">
        <v>25</v>
      </c>
      <c r="AB149" s="111" t="s">
        <v>30</v>
      </c>
      <c r="AC149" s="112" t="s">
        <v>31</v>
      </c>
    </row>
    <row r="150" spans="1:29" ht="25.5" customHeight="1" x14ac:dyDescent="0.35">
      <c r="A150" s="205"/>
      <c r="B150" s="207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9"/>
        <v/>
      </c>
      <c r="G150" s="106"/>
      <c r="H150" s="96">
        <f t="shared" si="10"/>
        <v>0</v>
      </c>
      <c r="I150" s="96" t="str">
        <f t="shared" si="11"/>
        <v/>
      </c>
      <c r="J150" s="96" t="str">
        <f t="shared" si="12"/>
        <v/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7"/>
      <c r="V150" s="110" t="s">
        <v>25</v>
      </c>
      <c r="W150" s="110" t="s">
        <v>26</v>
      </c>
      <c r="X150" s="110" t="s">
        <v>27</v>
      </c>
      <c r="Y150" s="111" t="s">
        <v>28</v>
      </c>
      <c r="Z150" s="111" t="s">
        <v>29</v>
      </c>
      <c r="AA150" s="111" t="s">
        <v>25</v>
      </c>
      <c r="AB150" s="111" t="s">
        <v>30</v>
      </c>
      <c r="AC150" s="112" t="s">
        <v>31</v>
      </c>
    </row>
    <row r="151" spans="1:29" ht="25.5" customHeight="1" x14ac:dyDescent="0.35">
      <c r="A151" s="205"/>
      <c r="B151" s="207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9"/>
        <v/>
      </c>
      <c r="G151" s="106"/>
      <c r="H151" s="96">
        <f t="shared" si="10"/>
        <v>0</v>
      </c>
      <c r="I151" s="96" t="str">
        <f t="shared" si="11"/>
        <v/>
      </c>
      <c r="J151" s="96" t="str">
        <f t="shared" si="12"/>
        <v/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7"/>
      <c r="V151" s="110" t="s">
        <v>25</v>
      </c>
      <c r="W151" s="110" t="s">
        <v>26</v>
      </c>
      <c r="X151" s="110" t="s">
        <v>27</v>
      </c>
      <c r="Y151" s="111" t="s">
        <v>28</v>
      </c>
      <c r="Z151" s="111" t="s">
        <v>29</v>
      </c>
      <c r="AA151" s="111" t="s">
        <v>25</v>
      </c>
      <c r="AB151" s="111" t="s">
        <v>30</v>
      </c>
      <c r="AC151" s="112" t="s">
        <v>31</v>
      </c>
    </row>
    <row r="152" spans="1:29" ht="25.5" customHeight="1" x14ac:dyDescent="0.35">
      <c r="A152" s="205"/>
      <c r="B152" s="207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9"/>
        <v/>
      </c>
      <c r="G152" s="106"/>
      <c r="H152" s="96">
        <f t="shared" si="10"/>
        <v>0</v>
      </c>
      <c r="I152" s="96" t="str">
        <f t="shared" si="11"/>
        <v/>
      </c>
      <c r="J152" s="96" t="str">
        <f t="shared" si="12"/>
        <v/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7"/>
      <c r="V152" s="110" t="s">
        <v>25</v>
      </c>
      <c r="W152" s="110" t="s">
        <v>26</v>
      </c>
      <c r="X152" s="110" t="s">
        <v>27</v>
      </c>
      <c r="Y152" s="111" t="s">
        <v>28</v>
      </c>
      <c r="Z152" s="111" t="s">
        <v>29</v>
      </c>
      <c r="AA152" s="111" t="s">
        <v>25</v>
      </c>
      <c r="AB152" s="111" t="s">
        <v>30</v>
      </c>
      <c r="AC152" s="112" t="s">
        <v>31</v>
      </c>
    </row>
    <row r="153" spans="1:29" ht="25.5" customHeight="1" x14ac:dyDescent="0.35">
      <c r="A153" s="205"/>
      <c r="B153" s="207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9"/>
        <v/>
      </c>
      <c r="G153" s="106"/>
      <c r="H153" s="96">
        <f t="shared" si="10"/>
        <v>0</v>
      </c>
      <c r="I153" s="96" t="str">
        <f t="shared" si="11"/>
        <v/>
      </c>
      <c r="J153" s="96" t="str">
        <f t="shared" si="12"/>
        <v/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7"/>
      <c r="V153" s="110" t="s">
        <v>25</v>
      </c>
      <c r="W153" s="110" t="s">
        <v>26</v>
      </c>
      <c r="X153" s="110" t="s">
        <v>27</v>
      </c>
      <c r="Y153" s="111" t="s">
        <v>28</v>
      </c>
      <c r="Z153" s="111" t="s">
        <v>29</v>
      </c>
      <c r="AA153" s="111" t="s">
        <v>25</v>
      </c>
      <c r="AB153" s="111" t="s">
        <v>30</v>
      </c>
      <c r="AC153" s="112" t="s">
        <v>31</v>
      </c>
    </row>
    <row r="154" spans="1:29" ht="25.5" customHeight="1" x14ac:dyDescent="0.35">
      <c r="A154" s="205"/>
      <c r="B154" s="207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9"/>
        <v/>
      </c>
      <c r="G154" s="106"/>
      <c r="H154" s="96">
        <f t="shared" si="10"/>
        <v>0</v>
      </c>
      <c r="I154" s="96" t="str">
        <f t="shared" si="11"/>
        <v/>
      </c>
      <c r="J154" s="96" t="str">
        <f t="shared" si="12"/>
        <v/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7"/>
      <c r="V154" s="110" t="s">
        <v>25</v>
      </c>
      <c r="W154" s="110" t="s">
        <v>26</v>
      </c>
      <c r="X154" s="110" t="s">
        <v>27</v>
      </c>
      <c r="Y154" s="111" t="s">
        <v>28</v>
      </c>
      <c r="Z154" s="111" t="s">
        <v>29</v>
      </c>
      <c r="AA154" s="111" t="s">
        <v>25</v>
      </c>
      <c r="AB154" s="111" t="s">
        <v>30</v>
      </c>
      <c r="AC154" s="112" t="s">
        <v>31</v>
      </c>
    </row>
    <row r="155" spans="1:29" ht="25.5" customHeight="1" x14ac:dyDescent="0.35">
      <c r="A155" s="205"/>
      <c r="B155" s="207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9"/>
        <v/>
      </c>
      <c r="G155" s="106"/>
      <c r="H155" s="96">
        <f t="shared" si="10"/>
        <v>0</v>
      </c>
      <c r="I155" s="96" t="str">
        <f t="shared" si="11"/>
        <v/>
      </c>
      <c r="J155" s="96" t="str">
        <f t="shared" si="12"/>
        <v/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7"/>
      <c r="V155" s="110" t="s">
        <v>25</v>
      </c>
      <c r="W155" s="110" t="s">
        <v>26</v>
      </c>
      <c r="X155" s="110" t="s">
        <v>27</v>
      </c>
      <c r="Y155" s="111" t="s">
        <v>28</v>
      </c>
      <c r="Z155" s="111" t="s">
        <v>29</v>
      </c>
      <c r="AA155" s="111" t="s">
        <v>25</v>
      </c>
      <c r="AB155" s="111" t="s">
        <v>30</v>
      </c>
      <c r="AC155" s="112" t="s">
        <v>31</v>
      </c>
    </row>
    <row r="156" spans="1:29" ht="25.5" customHeight="1" x14ac:dyDescent="0.35">
      <c r="A156" s="205"/>
      <c r="B156" s="207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9"/>
        <v/>
      </c>
      <c r="G156" s="106"/>
      <c r="H156" s="96">
        <f t="shared" si="10"/>
        <v>0</v>
      </c>
      <c r="I156" s="96" t="str">
        <f t="shared" si="11"/>
        <v/>
      </c>
      <c r="J156" s="96" t="str">
        <f t="shared" si="12"/>
        <v/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7"/>
      <c r="V156" s="110" t="s">
        <v>25</v>
      </c>
      <c r="W156" s="110" t="s">
        <v>26</v>
      </c>
      <c r="X156" s="110" t="s">
        <v>27</v>
      </c>
      <c r="Y156" s="111" t="s">
        <v>28</v>
      </c>
      <c r="Z156" s="111" t="s">
        <v>29</v>
      </c>
      <c r="AA156" s="111" t="s">
        <v>25</v>
      </c>
      <c r="AB156" s="111" t="s">
        <v>30</v>
      </c>
      <c r="AC156" s="112" t="s">
        <v>31</v>
      </c>
    </row>
    <row r="157" spans="1:29" ht="25.5" customHeight="1" x14ac:dyDescent="0.35">
      <c r="A157" s="205"/>
      <c r="B157" s="207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9"/>
        <v/>
      </c>
      <c r="G157" s="106"/>
      <c r="H157" s="96">
        <f t="shared" si="10"/>
        <v>0</v>
      </c>
      <c r="I157" s="96" t="str">
        <f t="shared" si="11"/>
        <v/>
      </c>
      <c r="J157" s="96" t="str">
        <f t="shared" si="12"/>
        <v/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7"/>
      <c r="V157" s="110" t="s">
        <v>25</v>
      </c>
      <c r="W157" s="110" t="s">
        <v>26</v>
      </c>
      <c r="X157" s="110" t="s">
        <v>27</v>
      </c>
      <c r="Y157" s="111" t="s">
        <v>28</v>
      </c>
      <c r="Z157" s="111" t="s">
        <v>29</v>
      </c>
      <c r="AA157" s="111" t="s">
        <v>25</v>
      </c>
      <c r="AB157" s="111" t="s">
        <v>30</v>
      </c>
      <c r="AC157" s="112" t="s">
        <v>31</v>
      </c>
    </row>
    <row r="158" spans="1:29" ht="25.5" customHeight="1" x14ac:dyDescent="0.35">
      <c r="A158" s="205"/>
      <c r="B158" s="207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9"/>
        <v/>
      </c>
      <c r="G158" s="106"/>
      <c r="H158" s="96">
        <f t="shared" si="10"/>
        <v>0</v>
      </c>
      <c r="I158" s="96" t="str">
        <f t="shared" si="11"/>
        <v/>
      </c>
      <c r="J158" s="96" t="str">
        <f t="shared" si="12"/>
        <v/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7"/>
      <c r="V158" s="110" t="s">
        <v>25</v>
      </c>
      <c r="W158" s="110" t="s">
        <v>26</v>
      </c>
      <c r="X158" s="110" t="s">
        <v>27</v>
      </c>
      <c r="Y158" s="111" t="s">
        <v>28</v>
      </c>
      <c r="Z158" s="111" t="s">
        <v>29</v>
      </c>
      <c r="AA158" s="111" t="s">
        <v>25</v>
      </c>
      <c r="AB158" s="111" t="s">
        <v>30</v>
      </c>
      <c r="AC158" s="112" t="s">
        <v>31</v>
      </c>
    </row>
    <row r="159" spans="1:29" ht="25.5" customHeight="1" x14ac:dyDescent="0.35">
      <c r="A159" s="205"/>
      <c r="B159" s="207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9"/>
        <v/>
      </c>
      <c r="G159" s="106"/>
      <c r="H159" s="96">
        <f t="shared" si="10"/>
        <v>0</v>
      </c>
      <c r="I159" s="96" t="str">
        <f t="shared" si="11"/>
        <v/>
      </c>
      <c r="J159" s="96" t="str">
        <f t="shared" si="12"/>
        <v/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7"/>
      <c r="V159" s="110" t="s">
        <v>25</v>
      </c>
      <c r="W159" s="110" t="s">
        <v>26</v>
      </c>
      <c r="X159" s="110" t="s">
        <v>27</v>
      </c>
      <c r="Y159" s="111" t="s">
        <v>28</v>
      </c>
      <c r="Z159" s="111" t="s">
        <v>29</v>
      </c>
      <c r="AA159" s="111" t="s">
        <v>25</v>
      </c>
      <c r="AB159" s="111" t="s">
        <v>30</v>
      </c>
      <c r="AC159" s="112" t="s">
        <v>31</v>
      </c>
    </row>
    <row r="160" spans="1:29" ht="25.5" customHeight="1" x14ac:dyDescent="0.35">
      <c r="A160" s="205"/>
      <c r="B160" s="207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9"/>
        <v/>
      </c>
      <c r="G160" s="106"/>
      <c r="H160" s="96">
        <f t="shared" si="10"/>
        <v>0</v>
      </c>
      <c r="I160" s="96" t="str">
        <f t="shared" si="11"/>
        <v/>
      </c>
      <c r="J160" s="96" t="str">
        <f t="shared" si="12"/>
        <v/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7"/>
      <c r="V160" s="110" t="s">
        <v>25</v>
      </c>
      <c r="W160" s="110" t="s">
        <v>26</v>
      </c>
      <c r="X160" s="110" t="s">
        <v>27</v>
      </c>
      <c r="Y160" s="111" t="s">
        <v>28</v>
      </c>
      <c r="Z160" s="111" t="s">
        <v>29</v>
      </c>
      <c r="AA160" s="111" t="s">
        <v>25</v>
      </c>
      <c r="AB160" s="111" t="s">
        <v>30</v>
      </c>
      <c r="AC160" s="112" t="s">
        <v>31</v>
      </c>
    </row>
    <row r="161" spans="1:29" ht="25.5" customHeight="1" x14ac:dyDescent="0.35">
      <c r="A161" s="205"/>
      <c r="B161" s="207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9"/>
        <v/>
      </c>
      <c r="G161" s="106"/>
      <c r="H161" s="96">
        <f t="shared" si="10"/>
        <v>0</v>
      </c>
      <c r="I161" s="96" t="str">
        <f t="shared" si="11"/>
        <v/>
      </c>
      <c r="J161" s="96" t="str">
        <f t="shared" si="12"/>
        <v/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7"/>
      <c r="V161" s="110" t="s">
        <v>25</v>
      </c>
      <c r="W161" s="110" t="s">
        <v>26</v>
      </c>
      <c r="X161" s="110" t="s">
        <v>27</v>
      </c>
      <c r="Y161" s="111" t="s">
        <v>28</v>
      </c>
      <c r="Z161" s="111" t="s">
        <v>29</v>
      </c>
      <c r="AA161" s="111" t="s">
        <v>25</v>
      </c>
      <c r="AB161" s="111" t="s">
        <v>30</v>
      </c>
      <c r="AC161" s="112" t="s">
        <v>31</v>
      </c>
    </row>
    <row r="162" spans="1:29" ht="25.5" customHeight="1" x14ac:dyDescent="0.35">
      <c r="A162" s="205"/>
      <c r="B162" s="207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9"/>
        <v/>
      </c>
      <c r="G162" s="106"/>
      <c r="H162" s="96">
        <f t="shared" si="10"/>
        <v>0</v>
      </c>
      <c r="I162" s="96" t="str">
        <f t="shared" si="11"/>
        <v/>
      </c>
      <c r="J162" s="96" t="str">
        <f t="shared" si="12"/>
        <v/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7"/>
      <c r="V162" s="110" t="s">
        <v>25</v>
      </c>
      <c r="W162" s="110" t="s">
        <v>26</v>
      </c>
      <c r="X162" s="110" t="s">
        <v>27</v>
      </c>
      <c r="Y162" s="111" t="s">
        <v>28</v>
      </c>
      <c r="Z162" s="111" t="s">
        <v>29</v>
      </c>
      <c r="AA162" s="111" t="s">
        <v>25</v>
      </c>
      <c r="AB162" s="111" t="s">
        <v>30</v>
      </c>
      <c r="AC162" s="112" t="s">
        <v>31</v>
      </c>
    </row>
    <row r="163" spans="1:29" ht="25.5" customHeight="1" x14ac:dyDescent="0.35">
      <c r="A163" s="205"/>
      <c r="B163" s="207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9"/>
        <v/>
      </c>
      <c r="G163" s="106"/>
      <c r="H163" s="96">
        <f t="shared" si="10"/>
        <v>0</v>
      </c>
      <c r="I163" s="96" t="str">
        <f t="shared" si="11"/>
        <v/>
      </c>
      <c r="J163" s="96" t="str">
        <f t="shared" si="12"/>
        <v/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7"/>
      <c r="V163" s="110" t="s">
        <v>25</v>
      </c>
      <c r="W163" s="110" t="s">
        <v>26</v>
      </c>
      <c r="X163" s="110" t="s">
        <v>27</v>
      </c>
      <c r="Y163" s="111" t="s">
        <v>28</v>
      </c>
      <c r="Z163" s="111" t="s">
        <v>29</v>
      </c>
      <c r="AA163" s="111" t="s">
        <v>25</v>
      </c>
      <c r="AB163" s="111" t="s">
        <v>30</v>
      </c>
      <c r="AC163" s="112" t="s">
        <v>31</v>
      </c>
    </row>
    <row r="164" spans="1:29" ht="25.5" customHeight="1" x14ac:dyDescent="0.35">
      <c r="A164" s="205"/>
      <c r="B164" s="207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9"/>
        <v/>
      </c>
      <c r="G164" s="106"/>
      <c r="H164" s="96">
        <f t="shared" si="10"/>
        <v>0</v>
      </c>
      <c r="I164" s="96" t="str">
        <f t="shared" si="11"/>
        <v/>
      </c>
      <c r="J164" s="96" t="str">
        <f t="shared" si="12"/>
        <v/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7"/>
      <c r="V164" s="110" t="s">
        <v>25</v>
      </c>
      <c r="W164" s="110" t="s">
        <v>26</v>
      </c>
      <c r="X164" s="110" t="s">
        <v>27</v>
      </c>
      <c r="Y164" s="111" t="s">
        <v>28</v>
      </c>
      <c r="Z164" s="111" t="s">
        <v>29</v>
      </c>
      <c r="AA164" s="111" t="s">
        <v>25</v>
      </c>
      <c r="AB164" s="111" t="s">
        <v>30</v>
      </c>
      <c r="AC164" s="112" t="s">
        <v>31</v>
      </c>
    </row>
    <row r="165" spans="1:29" ht="25.5" customHeight="1" x14ac:dyDescent="0.35">
      <c r="A165" s="205"/>
      <c r="B165" s="207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9"/>
        <v/>
      </c>
      <c r="G165" s="106"/>
      <c r="H165" s="96">
        <f t="shared" si="10"/>
        <v>0</v>
      </c>
      <c r="I165" s="96" t="str">
        <f t="shared" si="11"/>
        <v/>
      </c>
      <c r="J165" s="96" t="str">
        <f t="shared" si="12"/>
        <v/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7"/>
      <c r="V165" s="110" t="s">
        <v>25</v>
      </c>
      <c r="W165" s="110" t="s">
        <v>26</v>
      </c>
      <c r="X165" s="110" t="s">
        <v>27</v>
      </c>
      <c r="Y165" s="111" t="s">
        <v>28</v>
      </c>
      <c r="Z165" s="111" t="s">
        <v>29</v>
      </c>
      <c r="AA165" s="111" t="s">
        <v>25</v>
      </c>
      <c r="AB165" s="111" t="s">
        <v>30</v>
      </c>
      <c r="AC165" s="112" t="s">
        <v>31</v>
      </c>
    </row>
    <row r="166" spans="1:29" ht="25.5" customHeight="1" x14ac:dyDescent="0.35">
      <c r="A166" s="205"/>
      <c r="B166" s="207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9"/>
        <v/>
      </c>
      <c r="G166" s="106"/>
      <c r="H166" s="96">
        <f t="shared" si="10"/>
        <v>0</v>
      </c>
      <c r="I166" s="96" t="str">
        <f t="shared" si="11"/>
        <v/>
      </c>
      <c r="J166" s="96" t="str">
        <f t="shared" si="12"/>
        <v/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7"/>
      <c r="V166" s="110" t="s">
        <v>25</v>
      </c>
      <c r="W166" s="110" t="s">
        <v>26</v>
      </c>
      <c r="X166" s="110" t="s">
        <v>27</v>
      </c>
      <c r="Y166" s="111" t="s">
        <v>28</v>
      </c>
      <c r="Z166" s="111" t="s">
        <v>29</v>
      </c>
      <c r="AA166" s="111" t="s">
        <v>25</v>
      </c>
      <c r="AB166" s="111" t="s">
        <v>30</v>
      </c>
      <c r="AC166" s="112" t="s">
        <v>31</v>
      </c>
    </row>
    <row r="167" spans="1:29" ht="25.5" customHeight="1" x14ac:dyDescent="0.35">
      <c r="A167" s="205"/>
      <c r="B167" s="207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9"/>
        <v/>
      </c>
      <c r="G167" s="106"/>
      <c r="H167" s="96">
        <f t="shared" si="10"/>
        <v>0</v>
      </c>
      <c r="I167" s="96" t="str">
        <f t="shared" si="11"/>
        <v/>
      </c>
      <c r="J167" s="96" t="str">
        <f t="shared" si="12"/>
        <v/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7"/>
      <c r="V167" s="110" t="s">
        <v>25</v>
      </c>
      <c r="W167" s="110" t="s">
        <v>26</v>
      </c>
      <c r="X167" s="110" t="s">
        <v>27</v>
      </c>
      <c r="Y167" s="111" t="s">
        <v>28</v>
      </c>
      <c r="Z167" s="111" t="s">
        <v>29</v>
      </c>
      <c r="AA167" s="111" t="s">
        <v>25</v>
      </c>
      <c r="AB167" s="111" t="s">
        <v>30</v>
      </c>
      <c r="AC167" s="112" t="s">
        <v>31</v>
      </c>
    </row>
    <row r="168" spans="1:29" ht="25.5" customHeight="1" x14ac:dyDescent="0.35">
      <c r="A168" s="205"/>
      <c r="B168" s="207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9"/>
        <v/>
      </c>
      <c r="G168" s="106"/>
      <c r="H168" s="96">
        <f t="shared" si="10"/>
        <v>0</v>
      </c>
      <c r="I168" s="96" t="str">
        <f t="shared" si="11"/>
        <v/>
      </c>
      <c r="J168" s="96" t="str">
        <f t="shared" si="12"/>
        <v/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7"/>
      <c r="V168" s="110" t="s">
        <v>25</v>
      </c>
      <c r="W168" s="110" t="s">
        <v>26</v>
      </c>
      <c r="X168" s="110" t="s">
        <v>27</v>
      </c>
      <c r="Y168" s="111" t="s">
        <v>28</v>
      </c>
      <c r="Z168" s="111" t="s">
        <v>29</v>
      </c>
      <c r="AA168" s="111" t="s">
        <v>25</v>
      </c>
      <c r="AB168" s="111" t="s">
        <v>30</v>
      </c>
      <c r="AC168" s="112" t="s">
        <v>31</v>
      </c>
    </row>
    <row r="169" spans="1:29" ht="25.5" customHeight="1" x14ac:dyDescent="0.35">
      <c r="A169" s="205"/>
      <c r="B169" s="207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9"/>
        <v/>
      </c>
      <c r="G169" s="106"/>
      <c r="H169" s="96">
        <f t="shared" si="10"/>
        <v>0</v>
      </c>
      <c r="I169" s="96" t="str">
        <f t="shared" si="11"/>
        <v/>
      </c>
      <c r="J169" s="96" t="str">
        <f t="shared" si="12"/>
        <v/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7"/>
      <c r="V169" s="110" t="s">
        <v>25</v>
      </c>
      <c r="W169" s="110" t="s">
        <v>26</v>
      </c>
      <c r="X169" s="110" t="s">
        <v>27</v>
      </c>
      <c r="Y169" s="111" t="s">
        <v>28</v>
      </c>
      <c r="Z169" s="111" t="s">
        <v>29</v>
      </c>
      <c r="AA169" s="111" t="s">
        <v>25</v>
      </c>
      <c r="AB169" s="111" t="s">
        <v>30</v>
      </c>
      <c r="AC169" s="112" t="s">
        <v>31</v>
      </c>
    </row>
    <row r="170" spans="1:29" ht="25.5" customHeight="1" x14ac:dyDescent="0.35">
      <c r="A170" s="205"/>
      <c r="B170" s="207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9"/>
        <v/>
      </c>
      <c r="G170" s="106"/>
      <c r="H170" s="96">
        <f t="shared" si="10"/>
        <v>0</v>
      </c>
      <c r="I170" s="96" t="str">
        <f t="shared" si="11"/>
        <v/>
      </c>
      <c r="J170" s="96" t="str">
        <f t="shared" si="12"/>
        <v/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7"/>
      <c r="V170" s="110" t="s">
        <v>25</v>
      </c>
      <c r="W170" s="110" t="s">
        <v>26</v>
      </c>
      <c r="X170" s="110" t="s">
        <v>27</v>
      </c>
      <c r="Y170" s="111" t="s">
        <v>28</v>
      </c>
      <c r="Z170" s="111" t="s">
        <v>29</v>
      </c>
      <c r="AA170" s="111" t="s">
        <v>25</v>
      </c>
      <c r="AB170" s="111" t="s">
        <v>30</v>
      </c>
      <c r="AC170" s="112" t="s">
        <v>31</v>
      </c>
    </row>
    <row r="171" spans="1:29" ht="25.5" customHeight="1" x14ac:dyDescent="0.35">
      <c r="A171" s="205"/>
      <c r="B171" s="207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9"/>
        <v/>
      </c>
      <c r="G171" s="106"/>
      <c r="H171" s="96">
        <f t="shared" si="10"/>
        <v>0</v>
      </c>
      <c r="I171" s="96" t="str">
        <f t="shared" si="11"/>
        <v/>
      </c>
      <c r="J171" s="96" t="str">
        <f t="shared" si="12"/>
        <v/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7"/>
      <c r="V171" s="110" t="s">
        <v>25</v>
      </c>
      <c r="W171" s="110" t="s">
        <v>26</v>
      </c>
      <c r="X171" s="110" t="s">
        <v>27</v>
      </c>
      <c r="Y171" s="111" t="s">
        <v>28</v>
      </c>
      <c r="Z171" s="111" t="s">
        <v>29</v>
      </c>
      <c r="AA171" s="111" t="s">
        <v>25</v>
      </c>
      <c r="AB171" s="111" t="s">
        <v>30</v>
      </c>
      <c r="AC171" s="112" t="s">
        <v>31</v>
      </c>
    </row>
    <row r="172" spans="1:29" ht="25.5" customHeight="1" x14ac:dyDescent="0.35">
      <c r="A172" s="205"/>
      <c r="B172" s="207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9"/>
        <v/>
      </c>
      <c r="G172" s="106"/>
      <c r="H172" s="96">
        <f t="shared" si="10"/>
        <v>0</v>
      </c>
      <c r="I172" s="96" t="str">
        <f t="shared" si="11"/>
        <v/>
      </c>
      <c r="J172" s="96" t="str">
        <f t="shared" si="12"/>
        <v/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7"/>
      <c r="V172" s="110" t="s">
        <v>25</v>
      </c>
      <c r="W172" s="110" t="s">
        <v>26</v>
      </c>
      <c r="X172" s="110" t="s">
        <v>27</v>
      </c>
      <c r="Y172" s="111" t="s">
        <v>28</v>
      </c>
      <c r="Z172" s="111" t="s">
        <v>29</v>
      </c>
      <c r="AA172" s="111" t="s">
        <v>25</v>
      </c>
      <c r="AB172" s="111" t="s">
        <v>30</v>
      </c>
      <c r="AC172" s="112" t="s">
        <v>31</v>
      </c>
    </row>
    <row r="173" spans="1:29" ht="25.5" customHeight="1" x14ac:dyDescent="0.35">
      <c r="A173" s="205"/>
      <c r="B173" s="207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9"/>
        <v/>
      </c>
      <c r="G173" s="106"/>
      <c r="H173" s="96">
        <f t="shared" si="10"/>
        <v>0</v>
      </c>
      <c r="I173" s="96" t="str">
        <f t="shared" si="11"/>
        <v/>
      </c>
      <c r="J173" s="96" t="str">
        <f t="shared" si="12"/>
        <v/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7"/>
      <c r="V173" s="110" t="s">
        <v>25</v>
      </c>
      <c r="W173" s="110" t="s">
        <v>26</v>
      </c>
      <c r="X173" s="110" t="s">
        <v>27</v>
      </c>
      <c r="Y173" s="111" t="s">
        <v>28</v>
      </c>
      <c r="Z173" s="111" t="s">
        <v>29</v>
      </c>
      <c r="AA173" s="111" t="s">
        <v>25</v>
      </c>
      <c r="AB173" s="111" t="s">
        <v>30</v>
      </c>
      <c r="AC173" s="112" t="s">
        <v>31</v>
      </c>
    </row>
    <row r="174" spans="1:29" ht="25.5" customHeight="1" x14ac:dyDescent="0.35">
      <c r="A174" s="205"/>
      <c r="B174" s="207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9"/>
        <v/>
      </c>
      <c r="G174" s="106"/>
      <c r="H174" s="96">
        <f t="shared" si="10"/>
        <v>0</v>
      </c>
      <c r="I174" s="96" t="str">
        <f t="shared" si="11"/>
        <v/>
      </c>
      <c r="J174" s="96" t="str">
        <f t="shared" si="12"/>
        <v/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7"/>
      <c r="V174" s="110" t="s">
        <v>25</v>
      </c>
      <c r="W174" s="110" t="s">
        <v>26</v>
      </c>
      <c r="X174" s="110" t="s">
        <v>27</v>
      </c>
      <c r="Y174" s="111" t="s">
        <v>28</v>
      </c>
      <c r="Z174" s="111" t="s">
        <v>29</v>
      </c>
      <c r="AA174" s="111" t="s">
        <v>25</v>
      </c>
      <c r="AB174" s="111" t="s">
        <v>30</v>
      </c>
      <c r="AC174" s="112" t="s">
        <v>31</v>
      </c>
    </row>
    <row r="175" spans="1:29" ht="25.5" customHeight="1" x14ac:dyDescent="0.35">
      <c r="A175" s="205"/>
      <c r="B175" s="207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9"/>
        <v/>
      </c>
      <c r="G175" s="106"/>
      <c r="H175" s="96">
        <f t="shared" si="10"/>
        <v>0</v>
      </c>
      <c r="I175" s="96" t="str">
        <f t="shared" si="11"/>
        <v/>
      </c>
      <c r="J175" s="96" t="str">
        <f t="shared" si="12"/>
        <v/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7"/>
      <c r="V175" s="110" t="s">
        <v>25</v>
      </c>
      <c r="W175" s="110" t="s">
        <v>26</v>
      </c>
      <c r="X175" s="110" t="s">
        <v>27</v>
      </c>
      <c r="Y175" s="111" t="s">
        <v>28</v>
      </c>
      <c r="Z175" s="111" t="s">
        <v>29</v>
      </c>
      <c r="AA175" s="111" t="s">
        <v>25</v>
      </c>
      <c r="AB175" s="111" t="s">
        <v>30</v>
      </c>
      <c r="AC175" s="112" t="s">
        <v>31</v>
      </c>
    </row>
    <row r="176" spans="1:29" ht="25.5" customHeight="1" x14ac:dyDescent="0.35">
      <c r="A176" s="205"/>
      <c r="B176" s="207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9"/>
        <v/>
      </c>
      <c r="G176" s="106"/>
      <c r="H176" s="96">
        <f t="shared" si="10"/>
        <v>0</v>
      </c>
      <c r="I176" s="96" t="str">
        <f t="shared" si="11"/>
        <v/>
      </c>
      <c r="J176" s="96" t="str">
        <f t="shared" si="12"/>
        <v/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7"/>
      <c r="V176" s="110" t="s">
        <v>25</v>
      </c>
      <c r="W176" s="110" t="s">
        <v>26</v>
      </c>
      <c r="X176" s="110" t="s">
        <v>27</v>
      </c>
      <c r="Y176" s="111" t="s">
        <v>28</v>
      </c>
      <c r="Z176" s="111" t="s">
        <v>29</v>
      </c>
      <c r="AA176" s="111" t="s">
        <v>25</v>
      </c>
      <c r="AB176" s="111" t="s">
        <v>30</v>
      </c>
      <c r="AC176" s="112" t="s">
        <v>31</v>
      </c>
    </row>
    <row r="177" spans="1:29" ht="25.5" customHeight="1" x14ac:dyDescent="0.35">
      <c r="A177" s="205"/>
      <c r="B177" s="207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9"/>
        <v/>
      </c>
      <c r="G177" s="106"/>
      <c r="H177" s="96">
        <f t="shared" si="10"/>
        <v>0</v>
      </c>
      <c r="I177" s="96" t="str">
        <f t="shared" si="11"/>
        <v/>
      </c>
      <c r="J177" s="96" t="str">
        <f t="shared" si="12"/>
        <v/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7"/>
      <c r="V177" s="110" t="s">
        <v>25</v>
      </c>
      <c r="W177" s="110" t="s">
        <v>26</v>
      </c>
      <c r="X177" s="110" t="s">
        <v>27</v>
      </c>
      <c r="Y177" s="111" t="s">
        <v>28</v>
      </c>
      <c r="Z177" s="111" t="s">
        <v>29</v>
      </c>
      <c r="AA177" s="111" t="s">
        <v>25</v>
      </c>
      <c r="AB177" s="111" t="s">
        <v>30</v>
      </c>
      <c r="AC177" s="112" t="s">
        <v>31</v>
      </c>
    </row>
    <row r="178" spans="1:29" ht="25.5" customHeight="1" x14ac:dyDescent="0.35">
      <c r="A178" s="205"/>
      <c r="B178" s="207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9"/>
        <v/>
      </c>
      <c r="G178" s="106"/>
      <c r="H178" s="96">
        <f t="shared" si="10"/>
        <v>0</v>
      </c>
      <c r="I178" s="96" t="str">
        <f t="shared" si="11"/>
        <v/>
      </c>
      <c r="J178" s="96" t="str">
        <f t="shared" si="12"/>
        <v/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7"/>
      <c r="V178" s="110" t="s">
        <v>25</v>
      </c>
      <c r="W178" s="110" t="s">
        <v>26</v>
      </c>
      <c r="X178" s="110" t="s">
        <v>27</v>
      </c>
      <c r="Y178" s="111" t="s">
        <v>28</v>
      </c>
      <c r="Z178" s="111" t="s">
        <v>29</v>
      </c>
      <c r="AA178" s="111" t="s">
        <v>25</v>
      </c>
      <c r="AB178" s="111" t="s">
        <v>30</v>
      </c>
      <c r="AC178" s="112" t="s">
        <v>31</v>
      </c>
    </row>
    <row r="179" spans="1:29" ht="25.5" customHeight="1" x14ac:dyDescent="0.35">
      <c r="A179" s="205"/>
      <c r="B179" s="207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9"/>
        <v/>
      </c>
      <c r="G179" s="106"/>
      <c r="H179" s="96">
        <f t="shared" si="10"/>
        <v>0</v>
      </c>
      <c r="I179" s="96" t="str">
        <f t="shared" si="11"/>
        <v/>
      </c>
      <c r="J179" s="96" t="str">
        <f t="shared" si="12"/>
        <v/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7"/>
      <c r="V179" s="110" t="s">
        <v>25</v>
      </c>
      <c r="W179" s="110" t="s">
        <v>26</v>
      </c>
      <c r="X179" s="110" t="s">
        <v>27</v>
      </c>
      <c r="Y179" s="111" t="s">
        <v>28</v>
      </c>
      <c r="Z179" s="111" t="s">
        <v>29</v>
      </c>
      <c r="AA179" s="111" t="s">
        <v>25</v>
      </c>
      <c r="AB179" s="111" t="s">
        <v>30</v>
      </c>
      <c r="AC179" s="112" t="s">
        <v>31</v>
      </c>
    </row>
    <row r="180" spans="1:29" ht="25.5" customHeight="1" x14ac:dyDescent="0.35">
      <c r="A180" s="205"/>
      <c r="B180" s="207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9"/>
        <v/>
      </c>
      <c r="G180" s="106"/>
      <c r="H180" s="96">
        <f t="shared" si="10"/>
        <v>0</v>
      </c>
      <c r="I180" s="96" t="str">
        <f t="shared" si="11"/>
        <v/>
      </c>
      <c r="J180" s="96" t="str">
        <f t="shared" si="12"/>
        <v/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7"/>
      <c r="V180" s="110" t="s">
        <v>25</v>
      </c>
      <c r="W180" s="110" t="s">
        <v>26</v>
      </c>
      <c r="X180" s="110" t="s">
        <v>27</v>
      </c>
      <c r="Y180" s="111" t="s">
        <v>28</v>
      </c>
      <c r="Z180" s="111" t="s">
        <v>29</v>
      </c>
      <c r="AA180" s="111" t="s">
        <v>25</v>
      </c>
      <c r="AB180" s="111" t="s">
        <v>30</v>
      </c>
      <c r="AC180" s="112" t="s">
        <v>31</v>
      </c>
    </row>
    <row r="181" spans="1:29" ht="25.5" customHeight="1" x14ac:dyDescent="0.35">
      <c r="A181" s="205"/>
      <c r="B181" s="207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9"/>
        <v/>
      </c>
      <c r="G181" s="106"/>
      <c r="H181" s="96">
        <f t="shared" si="10"/>
        <v>0</v>
      </c>
      <c r="I181" s="96" t="str">
        <f t="shared" si="11"/>
        <v/>
      </c>
      <c r="J181" s="96" t="str">
        <f t="shared" si="12"/>
        <v/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7"/>
      <c r="V181" s="110" t="s">
        <v>25</v>
      </c>
      <c r="W181" s="110" t="s">
        <v>26</v>
      </c>
      <c r="X181" s="110" t="s">
        <v>27</v>
      </c>
      <c r="Y181" s="111" t="s">
        <v>28</v>
      </c>
      <c r="Z181" s="111" t="s">
        <v>29</v>
      </c>
      <c r="AA181" s="111" t="s">
        <v>25</v>
      </c>
      <c r="AB181" s="111" t="s">
        <v>30</v>
      </c>
      <c r="AC181" s="112" t="s">
        <v>31</v>
      </c>
    </row>
    <row r="182" spans="1:29" ht="25.5" customHeight="1" x14ac:dyDescent="0.35">
      <c r="A182" s="205"/>
      <c r="B182" s="207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9"/>
        <v/>
      </c>
      <c r="G182" s="106"/>
      <c r="H182" s="96">
        <f t="shared" si="10"/>
        <v>0</v>
      </c>
      <c r="I182" s="96" t="str">
        <f t="shared" si="11"/>
        <v/>
      </c>
      <c r="J182" s="96" t="str">
        <f t="shared" si="12"/>
        <v/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7"/>
      <c r="V182" s="110" t="s">
        <v>25</v>
      </c>
      <c r="W182" s="110" t="s">
        <v>26</v>
      </c>
      <c r="X182" s="110" t="s">
        <v>27</v>
      </c>
      <c r="Y182" s="111" t="s">
        <v>28</v>
      </c>
      <c r="Z182" s="111" t="s">
        <v>29</v>
      </c>
      <c r="AA182" s="111" t="s">
        <v>25</v>
      </c>
      <c r="AB182" s="111" t="s">
        <v>30</v>
      </c>
      <c r="AC182" s="112" t="s">
        <v>31</v>
      </c>
    </row>
    <row r="183" spans="1:29" ht="25.5" customHeight="1" x14ac:dyDescent="0.35">
      <c r="A183" s="205"/>
      <c r="B183" s="207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9"/>
        <v/>
      </c>
      <c r="G183" s="106"/>
      <c r="H183" s="96">
        <f t="shared" si="10"/>
        <v>0</v>
      </c>
      <c r="I183" s="96" t="str">
        <f t="shared" si="11"/>
        <v/>
      </c>
      <c r="J183" s="96" t="str">
        <f t="shared" si="12"/>
        <v/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7"/>
      <c r="V183" s="110" t="s">
        <v>25</v>
      </c>
      <c r="W183" s="110" t="s">
        <v>26</v>
      </c>
      <c r="X183" s="110" t="s">
        <v>27</v>
      </c>
      <c r="Y183" s="111" t="s">
        <v>28</v>
      </c>
      <c r="Z183" s="111" t="s">
        <v>29</v>
      </c>
      <c r="AA183" s="111" t="s">
        <v>25</v>
      </c>
      <c r="AB183" s="111" t="s">
        <v>30</v>
      </c>
      <c r="AC183" s="112" t="s">
        <v>31</v>
      </c>
    </row>
    <row r="184" spans="1:29" ht="25.5" customHeight="1" x14ac:dyDescent="0.35">
      <c r="A184" s="205"/>
      <c r="B184" s="207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9"/>
        <v/>
      </c>
      <c r="G184" s="106"/>
      <c r="H184" s="96">
        <f t="shared" si="10"/>
        <v>0</v>
      </c>
      <c r="I184" s="96" t="str">
        <f t="shared" si="11"/>
        <v/>
      </c>
      <c r="J184" s="96" t="str">
        <f t="shared" si="12"/>
        <v/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7"/>
      <c r="V184" s="110" t="s">
        <v>25</v>
      </c>
      <c r="W184" s="110" t="s">
        <v>26</v>
      </c>
      <c r="X184" s="110" t="s">
        <v>27</v>
      </c>
      <c r="Y184" s="111" t="s">
        <v>28</v>
      </c>
      <c r="Z184" s="111" t="s">
        <v>29</v>
      </c>
      <c r="AA184" s="111" t="s">
        <v>25</v>
      </c>
      <c r="AB184" s="111" t="s">
        <v>30</v>
      </c>
      <c r="AC184" s="112" t="s">
        <v>31</v>
      </c>
    </row>
    <row r="185" spans="1:29" ht="25.5" customHeight="1" x14ac:dyDescent="0.35">
      <c r="A185" s="205"/>
      <c r="B185" s="207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9"/>
        <v/>
      </c>
      <c r="G185" s="106"/>
      <c r="H185" s="96">
        <f t="shared" si="10"/>
        <v>0</v>
      </c>
      <c r="I185" s="96" t="str">
        <f t="shared" si="11"/>
        <v/>
      </c>
      <c r="J185" s="96" t="str">
        <f t="shared" si="12"/>
        <v/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7"/>
      <c r="V185" s="110" t="s">
        <v>25</v>
      </c>
      <c r="W185" s="110" t="s">
        <v>26</v>
      </c>
      <c r="X185" s="110" t="s">
        <v>27</v>
      </c>
      <c r="Y185" s="111" t="s">
        <v>28</v>
      </c>
      <c r="Z185" s="111" t="s">
        <v>29</v>
      </c>
      <c r="AA185" s="111" t="s">
        <v>25</v>
      </c>
      <c r="AB185" s="111" t="s">
        <v>30</v>
      </c>
      <c r="AC185" s="112" t="s">
        <v>31</v>
      </c>
    </row>
    <row r="186" spans="1:29" ht="25.5" customHeight="1" x14ac:dyDescent="0.35">
      <c r="A186" s="205"/>
      <c r="B186" s="207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9"/>
        <v/>
      </c>
      <c r="G186" s="106"/>
      <c r="H186" s="96">
        <f t="shared" si="10"/>
        <v>0</v>
      </c>
      <c r="I186" s="96" t="str">
        <f t="shared" si="11"/>
        <v/>
      </c>
      <c r="J186" s="96" t="str">
        <f t="shared" si="12"/>
        <v/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7"/>
      <c r="V186" s="110" t="s">
        <v>25</v>
      </c>
      <c r="W186" s="110" t="s">
        <v>26</v>
      </c>
      <c r="X186" s="110" t="s">
        <v>27</v>
      </c>
      <c r="Y186" s="111" t="s">
        <v>28</v>
      </c>
      <c r="Z186" s="111" t="s">
        <v>29</v>
      </c>
      <c r="AA186" s="111" t="s">
        <v>25</v>
      </c>
      <c r="AB186" s="111" t="s">
        <v>30</v>
      </c>
      <c r="AC186" s="112" t="s">
        <v>31</v>
      </c>
    </row>
    <row r="187" spans="1:29" ht="25.5" customHeight="1" x14ac:dyDescent="0.35">
      <c r="A187" s="205"/>
      <c r="B187" s="207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9"/>
        <v/>
      </c>
      <c r="G187" s="106"/>
      <c r="H187" s="96">
        <f t="shared" si="10"/>
        <v>0</v>
      </c>
      <c r="I187" s="96" t="str">
        <f t="shared" si="11"/>
        <v/>
      </c>
      <c r="J187" s="96" t="str">
        <f t="shared" si="12"/>
        <v/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7"/>
      <c r="V187" s="110" t="s">
        <v>25</v>
      </c>
      <c r="W187" s="110" t="s">
        <v>26</v>
      </c>
      <c r="X187" s="110" t="s">
        <v>27</v>
      </c>
      <c r="Y187" s="111" t="s">
        <v>28</v>
      </c>
      <c r="Z187" s="111" t="s">
        <v>29</v>
      </c>
      <c r="AA187" s="111" t="s">
        <v>25</v>
      </c>
      <c r="AB187" s="111" t="s">
        <v>30</v>
      </c>
      <c r="AC187" s="112" t="s">
        <v>31</v>
      </c>
    </row>
    <row r="188" spans="1:29" ht="25.5" customHeight="1" x14ac:dyDescent="0.35">
      <c r="A188" s="205"/>
      <c r="B188" s="207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9"/>
        <v/>
      </c>
      <c r="G188" s="106"/>
      <c r="H188" s="96">
        <f t="shared" si="10"/>
        <v>0</v>
      </c>
      <c r="I188" s="96" t="str">
        <f t="shared" si="11"/>
        <v/>
      </c>
      <c r="J188" s="96" t="str">
        <f t="shared" si="12"/>
        <v/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7"/>
      <c r="V188" s="110" t="s">
        <v>25</v>
      </c>
      <c r="W188" s="110" t="s">
        <v>26</v>
      </c>
      <c r="X188" s="110" t="s">
        <v>27</v>
      </c>
      <c r="Y188" s="111" t="s">
        <v>28</v>
      </c>
      <c r="Z188" s="111" t="s">
        <v>29</v>
      </c>
      <c r="AA188" s="111" t="s">
        <v>25</v>
      </c>
      <c r="AB188" s="111" t="s">
        <v>30</v>
      </c>
      <c r="AC188" s="112" t="s">
        <v>31</v>
      </c>
    </row>
    <row r="189" spans="1:29" ht="25.5" customHeight="1" x14ac:dyDescent="0.35">
      <c r="A189" s="205"/>
      <c r="B189" s="207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9"/>
        <v/>
      </c>
      <c r="G189" s="106"/>
      <c r="H189" s="96">
        <f t="shared" si="10"/>
        <v>0</v>
      </c>
      <c r="I189" s="96" t="str">
        <f t="shared" si="11"/>
        <v/>
      </c>
      <c r="J189" s="96" t="str">
        <f t="shared" si="12"/>
        <v/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7"/>
      <c r="V189" s="110" t="s">
        <v>25</v>
      </c>
      <c r="W189" s="110" t="s">
        <v>26</v>
      </c>
      <c r="X189" s="110" t="s">
        <v>27</v>
      </c>
      <c r="Y189" s="111" t="s">
        <v>28</v>
      </c>
      <c r="Z189" s="111" t="s">
        <v>29</v>
      </c>
      <c r="AA189" s="111" t="s">
        <v>25</v>
      </c>
      <c r="AB189" s="111" t="s">
        <v>30</v>
      </c>
      <c r="AC189" s="112" t="s">
        <v>31</v>
      </c>
    </row>
    <row r="190" spans="1:29" ht="25.5" customHeight="1" x14ac:dyDescent="0.35">
      <c r="A190" s="205"/>
      <c r="B190" s="207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9"/>
        <v/>
      </c>
      <c r="G190" s="106"/>
      <c r="H190" s="96">
        <f t="shared" si="10"/>
        <v>0</v>
      </c>
      <c r="I190" s="96" t="str">
        <f t="shared" si="11"/>
        <v/>
      </c>
      <c r="J190" s="96" t="str">
        <f t="shared" si="12"/>
        <v/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7"/>
      <c r="V190" s="110" t="s">
        <v>25</v>
      </c>
      <c r="W190" s="110" t="s">
        <v>26</v>
      </c>
      <c r="X190" s="110" t="s">
        <v>27</v>
      </c>
      <c r="Y190" s="111" t="s">
        <v>28</v>
      </c>
      <c r="Z190" s="111" t="s">
        <v>29</v>
      </c>
      <c r="AA190" s="111" t="s">
        <v>25</v>
      </c>
      <c r="AB190" s="111" t="s">
        <v>30</v>
      </c>
      <c r="AC190" s="112" t="s">
        <v>31</v>
      </c>
    </row>
    <row r="191" spans="1:29" ht="25.5" customHeight="1" x14ac:dyDescent="0.35">
      <c r="A191" s="205"/>
      <c r="B191" s="207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9"/>
        <v/>
      </c>
      <c r="G191" s="106"/>
      <c r="H191" s="96">
        <f t="shared" si="10"/>
        <v>0</v>
      </c>
      <c r="I191" s="96" t="str">
        <f t="shared" si="11"/>
        <v/>
      </c>
      <c r="J191" s="96" t="str">
        <f t="shared" si="12"/>
        <v/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7"/>
      <c r="V191" s="110" t="s">
        <v>25</v>
      </c>
      <c r="W191" s="110" t="s">
        <v>26</v>
      </c>
      <c r="X191" s="110" t="s">
        <v>27</v>
      </c>
      <c r="Y191" s="111" t="s">
        <v>28</v>
      </c>
      <c r="Z191" s="111" t="s">
        <v>29</v>
      </c>
      <c r="AA191" s="111" t="s">
        <v>25</v>
      </c>
      <c r="AB191" s="111" t="s">
        <v>30</v>
      </c>
      <c r="AC191" s="112" t="s">
        <v>31</v>
      </c>
    </row>
    <row r="192" spans="1:29" ht="25.5" customHeight="1" x14ac:dyDescent="0.35">
      <c r="A192" s="205"/>
      <c r="B192" s="207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9"/>
        <v/>
      </c>
      <c r="G192" s="106"/>
      <c r="H192" s="96">
        <f t="shared" si="10"/>
        <v>0</v>
      </c>
      <c r="I192" s="96" t="str">
        <f t="shared" si="11"/>
        <v/>
      </c>
      <c r="J192" s="96" t="str">
        <f t="shared" si="12"/>
        <v/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7"/>
      <c r="V192" s="110" t="s">
        <v>25</v>
      </c>
      <c r="W192" s="110" t="s">
        <v>26</v>
      </c>
      <c r="X192" s="110" t="s">
        <v>27</v>
      </c>
      <c r="Y192" s="111" t="s">
        <v>28</v>
      </c>
      <c r="Z192" s="111" t="s">
        <v>29</v>
      </c>
      <c r="AA192" s="111" t="s">
        <v>25</v>
      </c>
      <c r="AB192" s="111" t="s">
        <v>30</v>
      </c>
      <c r="AC192" s="112" t="s">
        <v>31</v>
      </c>
    </row>
    <row r="193" spans="1:29" ht="25.5" customHeight="1" x14ac:dyDescent="0.35">
      <c r="A193" s="205"/>
      <c r="B193" s="207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9"/>
        <v/>
      </c>
      <c r="G193" s="106"/>
      <c r="H193" s="96">
        <f t="shared" si="10"/>
        <v>0</v>
      </c>
      <c r="I193" s="96" t="str">
        <f t="shared" si="11"/>
        <v/>
      </c>
      <c r="J193" s="96" t="str">
        <f t="shared" si="12"/>
        <v/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7"/>
      <c r="V193" s="110" t="s">
        <v>25</v>
      </c>
      <c r="W193" s="110" t="s">
        <v>26</v>
      </c>
      <c r="X193" s="110" t="s">
        <v>27</v>
      </c>
      <c r="Y193" s="111" t="s">
        <v>28</v>
      </c>
      <c r="Z193" s="111" t="s">
        <v>29</v>
      </c>
      <c r="AA193" s="111" t="s">
        <v>25</v>
      </c>
      <c r="AB193" s="111" t="s">
        <v>30</v>
      </c>
      <c r="AC193" s="112" t="s">
        <v>31</v>
      </c>
    </row>
    <row r="194" spans="1:29" ht="25.5" customHeight="1" x14ac:dyDescent="0.35">
      <c r="A194" s="205"/>
      <c r="B194" s="207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3">IF(OR(D194="",E194=""),"",ROUND(D194*E194,2))</f>
        <v/>
      </c>
      <c r="G194" s="106"/>
      <c r="H194" s="96">
        <f t="shared" ref="H194:H257" si="14">IF(G194="Sim",IF(OR(F194="",D194="",L194=""),"",IF(L194="Sim",ROUND(F194-D194,2),0)),0)</f>
        <v>0</v>
      </c>
      <c r="I194" s="96" t="str">
        <f t="shared" ref="I194:I257" si="15">IF(G194="Sim",0,IF(OR(F194="",L194=""),"",F194))</f>
        <v/>
      </c>
      <c r="J194" s="96" t="str">
        <f t="shared" ref="J194:J257" si="16">IF(G194="Sim",0,IF(OR(F194="",D194="",L194=""),"",IF(L194="Sim",ROUND(F194-D194,2),0)))</f>
        <v/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7"/>
      <c r="V194" s="110" t="s">
        <v>25</v>
      </c>
      <c r="W194" s="110" t="s">
        <v>26</v>
      </c>
      <c r="X194" s="110" t="s">
        <v>27</v>
      </c>
      <c r="Y194" s="111" t="s">
        <v>28</v>
      </c>
      <c r="Z194" s="111" t="s">
        <v>29</v>
      </c>
      <c r="AA194" s="111" t="s">
        <v>25</v>
      </c>
      <c r="AB194" s="111" t="s">
        <v>30</v>
      </c>
      <c r="AC194" s="112" t="s">
        <v>31</v>
      </c>
    </row>
    <row r="195" spans="1:29" ht="25.5" customHeight="1" x14ac:dyDescent="0.35">
      <c r="A195" s="205"/>
      <c r="B195" s="207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3"/>
        <v/>
      </c>
      <c r="G195" s="106"/>
      <c r="H195" s="96">
        <f t="shared" si="14"/>
        <v>0</v>
      </c>
      <c r="I195" s="96" t="str">
        <f t="shared" si="15"/>
        <v/>
      </c>
      <c r="J195" s="96" t="str">
        <f t="shared" si="16"/>
        <v/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7"/>
      <c r="V195" s="110" t="s">
        <v>25</v>
      </c>
      <c r="W195" s="110" t="s">
        <v>26</v>
      </c>
      <c r="X195" s="110" t="s">
        <v>27</v>
      </c>
      <c r="Y195" s="111" t="s">
        <v>28</v>
      </c>
      <c r="Z195" s="111" t="s">
        <v>29</v>
      </c>
      <c r="AA195" s="111" t="s">
        <v>25</v>
      </c>
      <c r="AB195" s="111" t="s">
        <v>30</v>
      </c>
      <c r="AC195" s="112" t="s">
        <v>31</v>
      </c>
    </row>
    <row r="196" spans="1:29" ht="25.5" customHeight="1" x14ac:dyDescent="0.35">
      <c r="A196" s="205"/>
      <c r="B196" s="207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3"/>
        <v/>
      </c>
      <c r="G196" s="106"/>
      <c r="H196" s="96">
        <f t="shared" si="14"/>
        <v>0</v>
      </c>
      <c r="I196" s="96" t="str">
        <f t="shared" si="15"/>
        <v/>
      </c>
      <c r="J196" s="96" t="str">
        <f t="shared" si="16"/>
        <v/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7"/>
      <c r="V196" s="110" t="s">
        <v>25</v>
      </c>
      <c r="W196" s="110" t="s">
        <v>26</v>
      </c>
      <c r="X196" s="110" t="s">
        <v>27</v>
      </c>
      <c r="Y196" s="111" t="s">
        <v>28</v>
      </c>
      <c r="Z196" s="111" t="s">
        <v>29</v>
      </c>
      <c r="AA196" s="111" t="s">
        <v>25</v>
      </c>
      <c r="AB196" s="111" t="s">
        <v>30</v>
      </c>
      <c r="AC196" s="112" t="s">
        <v>31</v>
      </c>
    </row>
    <row r="197" spans="1:29" ht="25.5" customHeight="1" x14ac:dyDescent="0.35">
      <c r="A197" s="205"/>
      <c r="B197" s="207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3"/>
        <v/>
      </c>
      <c r="G197" s="106"/>
      <c r="H197" s="96">
        <f t="shared" si="14"/>
        <v>0</v>
      </c>
      <c r="I197" s="96" t="str">
        <f t="shared" si="15"/>
        <v/>
      </c>
      <c r="J197" s="96" t="str">
        <f t="shared" si="16"/>
        <v/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7"/>
      <c r="V197" s="110" t="s">
        <v>25</v>
      </c>
      <c r="W197" s="110" t="s">
        <v>26</v>
      </c>
      <c r="X197" s="110" t="s">
        <v>27</v>
      </c>
      <c r="Y197" s="111" t="s">
        <v>28</v>
      </c>
      <c r="Z197" s="111" t="s">
        <v>29</v>
      </c>
      <c r="AA197" s="111" t="s">
        <v>25</v>
      </c>
      <c r="AB197" s="111" t="s">
        <v>30</v>
      </c>
      <c r="AC197" s="112" t="s">
        <v>31</v>
      </c>
    </row>
    <row r="198" spans="1:29" ht="25.5" customHeight="1" x14ac:dyDescent="0.35">
      <c r="A198" s="205"/>
      <c r="B198" s="207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3"/>
        <v/>
      </c>
      <c r="G198" s="106"/>
      <c r="H198" s="96">
        <f t="shared" si="14"/>
        <v>0</v>
      </c>
      <c r="I198" s="96" t="str">
        <f t="shared" si="15"/>
        <v/>
      </c>
      <c r="J198" s="96" t="str">
        <f t="shared" si="16"/>
        <v/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7"/>
      <c r="V198" s="110" t="s">
        <v>25</v>
      </c>
      <c r="W198" s="110" t="s">
        <v>26</v>
      </c>
      <c r="X198" s="110" t="s">
        <v>27</v>
      </c>
      <c r="Y198" s="111" t="s">
        <v>28</v>
      </c>
      <c r="Z198" s="111" t="s">
        <v>29</v>
      </c>
      <c r="AA198" s="111" t="s">
        <v>25</v>
      </c>
      <c r="AB198" s="111" t="s">
        <v>30</v>
      </c>
      <c r="AC198" s="112" t="s">
        <v>31</v>
      </c>
    </row>
    <row r="199" spans="1:29" ht="25.5" customHeight="1" x14ac:dyDescent="0.35">
      <c r="A199" s="205"/>
      <c r="B199" s="207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3"/>
        <v/>
      </c>
      <c r="G199" s="106"/>
      <c r="H199" s="96">
        <f t="shared" si="14"/>
        <v>0</v>
      </c>
      <c r="I199" s="96" t="str">
        <f t="shared" si="15"/>
        <v/>
      </c>
      <c r="J199" s="96" t="str">
        <f t="shared" si="16"/>
        <v/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7"/>
      <c r="V199" s="110" t="s">
        <v>25</v>
      </c>
      <c r="W199" s="110" t="s">
        <v>26</v>
      </c>
      <c r="X199" s="110" t="s">
        <v>27</v>
      </c>
      <c r="Y199" s="111" t="s">
        <v>28</v>
      </c>
      <c r="Z199" s="111" t="s">
        <v>29</v>
      </c>
      <c r="AA199" s="111" t="s">
        <v>25</v>
      </c>
      <c r="AB199" s="111" t="s">
        <v>30</v>
      </c>
      <c r="AC199" s="112" t="s">
        <v>31</v>
      </c>
    </row>
    <row r="200" spans="1:29" ht="25.5" customHeight="1" x14ac:dyDescent="0.35">
      <c r="A200" s="205"/>
      <c r="B200" s="207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3"/>
        <v/>
      </c>
      <c r="G200" s="106"/>
      <c r="H200" s="96">
        <f t="shared" si="14"/>
        <v>0</v>
      </c>
      <c r="I200" s="96" t="str">
        <f t="shared" si="15"/>
        <v/>
      </c>
      <c r="J200" s="96" t="str">
        <f t="shared" si="16"/>
        <v/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7"/>
      <c r="V200" s="110" t="s">
        <v>25</v>
      </c>
      <c r="W200" s="110" t="s">
        <v>26</v>
      </c>
      <c r="X200" s="110" t="s">
        <v>27</v>
      </c>
      <c r="Y200" s="111" t="s">
        <v>28</v>
      </c>
      <c r="Z200" s="111" t="s">
        <v>29</v>
      </c>
      <c r="AA200" s="111" t="s">
        <v>25</v>
      </c>
      <c r="AB200" s="111" t="s">
        <v>30</v>
      </c>
      <c r="AC200" s="112" t="s">
        <v>31</v>
      </c>
    </row>
    <row r="201" spans="1:29" ht="25.5" customHeight="1" x14ac:dyDescent="0.35">
      <c r="A201" s="205"/>
      <c r="B201" s="207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3"/>
        <v/>
      </c>
      <c r="G201" s="106"/>
      <c r="H201" s="96">
        <f t="shared" si="14"/>
        <v>0</v>
      </c>
      <c r="I201" s="96" t="str">
        <f t="shared" si="15"/>
        <v/>
      </c>
      <c r="J201" s="96" t="str">
        <f t="shared" si="16"/>
        <v/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7"/>
      <c r="V201" s="110" t="s">
        <v>25</v>
      </c>
      <c r="W201" s="110" t="s">
        <v>26</v>
      </c>
      <c r="X201" s="110" t="s">
        <v>27</v>
      </c>
      <c r="Y201" s="111" t="s">
        <v>28</v>
      </c>
      <c r="Z201" s="111" t="s">
        <v>29</v>
      </c>
      <c r="AA201" s="111" t="s">
        <v>25</v>
      </c>
      <c r="AB201" s="111" t="s">
        <v>30</v>
      </c>
      <c r="AC201" s="112" t="s">
        <v>31</v>
      </c>
    </row>
    <row r="202" spans="1:29" ht="25.5" customHeight="1" x14ac:dyDescent="0.35">
      <c r="A202" s="205"/>
      <c r="B202" s="207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3"/>
        <v/>
      </c>
      <c r="G202" s="106"/>
      <c r="H202" s="96">
        <f t="shared" si="14"/>
        <v>0</v>
      </c>
      <c r="I202" s="96" t="str">
        <f t="shared" si="15"/>
        <v/>
      </c>
      <c r="J202" s="96" t="str">
        <f t="shared" si="16"/>
        <v/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7"/>
      <c r="V202" s="110" t="s">
        <v>25</v>
      </c>
      <c r="W202" s="110" t="s">
        <v>26</v>
      </c>
      <c r="X202" s="110" t="s">
        <v>27</v>
      </c>
      <c r="Y202" s="111" t="s">
        <v>28</v>
      </c>
      <c r="Z202" s="111" t="s">
        <v>29</v>
      </c>
      <c r="AA202" s="111" t="s">
        <v>25</v>
      </c>
      <c r="AB202" s="111" t="s">
        <v>30</v>
      </c>
      <c r="AC202" s="112" t="s">
        <v>31</v>
      </c>
    </row>
    <row r="203" spans="1:29" ht="25.5" customHeight="1" x14ac:dyDescent="0.35">
      <c r="A203" s="205"/>
      <c r="B203" s="207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3"/>
        <v/>
      </c>
      <c r="G203" s="106"/>
      <c r="H203" s="96">
        <f t="shared" si="14"/>
        <v>0</v>
      </c>
      <c r="I203" s="96" t="str">
        <f t="shared" si="15"/>
        <v/>
      </c>
      <c r="J203" s="96" t="str">
        <f t="shared" si="16"/>
        <v/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7"/>
      <c r="V203" s="110" t="s">
        <v>25</v>
      </c>
      <c r="W203" s="110" t="s">
        <v>26</v>
      </c>
      <c r="X203" s="110" t="s">
        <v>27</v>
      </c>
      <c r="Y203" s="111" t="s">
        <v>28</v>
      </c>
      <c r="Z203" s="111" t="s">
        <v>29</v>
      </c>
      <c r="AA203" s="111" t="s">
        <v>25</v>
      </c>
      <c r="AB203" s="111" t="s">
        <v>30</v>
      </c>
      <c r="AC203" s="112" t="s">
        <v>31</v>
      </c>
    </row>
    <row r="204" spans="1:29" ht="25.5" customHeight="1" x14ac:dyDescent="0.35">
      <c r="A204" s="205"/>
      <c r="B204" s="207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3"/>
        <v/>
      </c>
      <c r="G204" s="106"/>
      <c r="H204" s="96">
        <f t="shared" si="14"/>
        <v>0</v>
      </c>
      <c r="I204" s="96" t="str">
        <f t="shared" si="15"/>
        <v/>
      </c>
      <c r="J204" s="96" t="str">
        <f t="shared" si="16"/>
        <v/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7"/>
      <c r="V204" s="110" t="s">
        <v>25</v>
      </c>
      <c r="W204" s="110" t="s">
        <v>26</v>
      </c>
      <c r="X204" s="110" t="s">
        <v>27</v>
      </c>
      <c r="Y204" s="111" t="s">
        <v>28</v>
      </c>
      <c r="Z204" s="111" t="s">
        <v>29</v>
      </c>
      <c r="AA204" s="111" t="s">
        <v>25</v>
      </c>
      <c r="AB204" s="111" t="s">
        <v>30</v>
      </c>
      <c r="AC204" s="112" t="s">
        <v>31</v>
      </c>
    </row>
    <row r="205" spans="1:29" ht="25.5" customHeight="1" x14ac:dyDescent="0.35">
      <c r="A205" s="205"/>
      <c r="B205" s="207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3"/>
        <v/>
      </c>
      <c r="G205" s="106"/>
      <c r="H205" s="96">
        <f t="shared" si="14"/>
        <v>0</v>
      </c>
      <c r="I205" s="96" t="str">
        <f t="shared" si="15"/>
        <v/>
      </c>
      <c r="J205" s="96" t="str">
        <f t="shared" si="16"/>
        <v/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7"/>
      <c r="V205" s="110" t="s">
        <v>25</v>
      </c>
      <c r="W205" s="110" t="s">
        <v>26</v>
      </c>
      <c r="X205" s="110" t="s">
        <v>27</v>
      </c>
      <c r="Y205" s="111" t="s">
        <v>28</v>
      </c>
      <c r="Z205" s="111" t="s">
        <v>29</v>
      </c>
      <c r="AA205" s="111" t="s">
        <v>25</v>
      </c>
      <c r="AB205" s="111" t="s">
        <v>30</v>
      </c>
      <c r="AC205" s="112" t="s">
        <v>31</v>
      </c>
    </row>
    <row r="206" spans="1:29" ht="25.5" customHeight="1" x14ac:dyDescent="0.35">
      <c r="A206" s="205"/>
      <c r="B206" s="207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3"/>
        <v/>
      </c>
      <c r="G206" s="106"/>
      <c r="H206" s="96">
        <f t="shared" si="14"/>
        <v>0</v>
      </c>
      <c r="I206" s="96" t="str">
        <f t="shared" si="15"/>
        <v/>
      </c>
      <c r="J206" s="96" t="str">
        <f t="shared" si="16"/>
        <v/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7"/>
      <c r="V206" s="110" t="s">
        <v>25</v>
      </c>
      <c r="W206" s="110" t="s">
        <v>26</v>
      </c>
      <c r="X206" s="110" t="s">
        <v>27</v>
      </c>
      <c r="Y206" s="111" t="s">
        <v>28</v>
      </c>
      <c r="Z206" s="111" t="s">
        <v>29</v>
      </c>
      <c r="AA206" s="111" t="s">
        <v>25</v>
      </c>
      <c r="AB206" s="111" t="s">
        <v>30</v>
      </c>
      <c r="AC206" s="112" t="s">
        <v>31</v>
      </c>
    </row>
    <row r="207" spans="1:29" ht="25.5" customHeight="1" x14ac:dyDescent="0.35">
      <c r="A207" s="205"/>
      <c r="B207" s="207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3"/>
        <v/>
      </c>
      <c r="G207" s="106"/>
      <c r="H207" s="96">
        <f t="shared" si="14"/>
        <v>0</v>
      </c>
      <c r="I207" s="96" t="str">
        <f t="shared" si="15"/>
        <v/>
      </c>
      <c r="J207" s="96" t="str">
        <f t="shared" si="16"/>
        <v/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7"/>
      <c r="V207" s="110" t="s">
        <v>25</v>
      </c>
      <c r="W207" s="110" t="s">
        <v>26</v>
      </c>
      <c r="X207" s="110" t="s">
        <v>27</v>
      </c>
      <c r="Y207" s="111" t="s">
        <v>28</v>
      </c>
      <c r="Z207" s="111" t="s">
        <v>29</v>
      </c>
      <c r="AA207" s="111" t="s">
        <v>25</v>
      </c>
      <c r="AB207" s="111" t="s">
        <v>30</v>
      </c>
      <c r="AC207" s="112" t="s">
        <v>31</v>
      </c>
    </row>
    <row r="208" spans="1:29" ht="25.5" customHeight="1" x14ac:dyDescent="0.35">
      <c r="A208" s="205"/>
      <c r="B208" s="207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3"/>
        <v/>
      </c>
      <c r="G208" s="106"/>
      <c r="H208" s="96">
        <f t="shared" si="14"/>
        <v>0</v>
      </c>
      <c r="I208" s="96" t="str">
        <f t="shared" si="15"/>
        <v/>
      </c>
      <c r="J208" s="96" t="str">
        <f t="shared" si="16"/>
        <v/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7"/>
      <c r="V208" s="110" t="s">
        <v>25</v>
      </c>
      <c r="W208" s="110" t="s">
        <v>26</v>
      </c>
      <c r="X208" s="110" t="s">
        <v>27</v>
      </c>
      <c r="Y208" s="111" t="s">
        <v>28</v>
      </c>
      <c r="Z208" s="111" t="s">
        <v>29</v>
      </c>
      <c r="AA208" s="111" t="s">
        <v>25</v>
      </c>
      <c r="AB208" s="111" t="s">
        <v>30</v>
      </c>
      <c r="AC208" s="112" t="s">
        <v>31</v>
      </c>
    </row>
    <row r="209" spans="1:29" ht="25.5" customHeight="1" x14ac:dyDescent="0.35">
      <c r="A209" s="205"/>
      <c r="B209" s="207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3"/>
        <v/>
      </c>
      <c r="G209" s="106"/>
      <c r="H209" s="96">
        <f t="shared" si="14"/>
        <v>0</v>
      </c>
      <c r="I209" s="96" t="str">
        <f t="shared" si="15"/>
        <v/>
      </c>
      <c r="J209" s="96" t="str">
        <f t="shared" si="16"/>
        <v/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7"/>
      <c r="V209" s="110" t="s">
        <v>25</v>
      </c>
      <c r="W209" s="110" t="s">
        <v>26</v>
      </c>
      <c r="X209" s="110" t="s">
        <v>27</v>
      </c>
      <c r="Y209" s="111" t="s">
        <v>28</v>
      </c>
      <c r="Z209" s="111" t="s">
        <v>29</v>
      </c>
      <c r="AA209" s="111" t="s">
        <v>25</v>
      </c>
      <c r="AB209" s="111" t="s">
        <v>30</v>
      </c>
      <c r="AC209" s="112" t="s">
        <v>31</v>
      </c>
    </row>
    <row r="210" spans="1:29" ht="25.5" customHeight="1" x14ac:dyDescent="0.35">
      <c r="A210" s="205"/>
      <c r="B210" s="207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3"/>
        <v/>
      </c>
      <c r="G210" s="106"/>
      <c r="H210" s="96">
        <f t="shared" si="14"/>
        <v>0</v>
      </c>
      <c r="I210" s="96" t="str">
        <f t="shared" si="15"/>
        <v/>
      </c>
      <c r="J210" s="96" t="str">
        <f t="shared" si="16"/>
        <v/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7"/>
      <c r="V210" s="110" t="s">
        <v>25</v>
      </c>
      <c r="W210" s="110" t="s">
        <v>26</v>
      </c>
      <c r="X210" s="110" t="s">
        <v>27</v>
      </c>
      <c r="Y210" s="111" t="s">
        <v>28</v>
      </c>
      <c r="Z210" s="111" t="s">
        <v>29</v>
      </c>
      <c r="AA210" s="111" t="s">
        <v>25</v>
      </c>
      <c r="AB210" s="111" t="s">
        <v>30</v>
      </c>
      <c r="AC210" s="112" t="s">
        <v>31</v>
      </c>
    </row>
    <row r="211" spans="1:29" ht="25.5" customHeight="1" x14ac:dyDescent="0.35">
      <c r="A211" s="205"/>
      <c r="B211" s="207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3"/>
        <v/>
      </c>
      <c r="G211" s="106"/>
      <c r="H211" s="96">
        <f t="shared" si="14"/>
        <v>0</v>
      </c>
      <c r="I211" s="96" t="str">
        <f t="shared" si="15"/>
        <v/>
      </c>
      <c r="J211" s="96" t="str">
        <f t="shared" si="16"/>
        <v/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V211" s="110" t="s">
        <v>25</v>
      </c>
      <c r="W211" s="110" t="s">
        <v>26</v>
      </c>
      <c r="X211" s="110" t="s">
        <v>27</v>
      </c>
      <c r="Y211" s="111" t="s">
        <v>28</v>
      </c>
      <c r="Z211" s="111" t="s">
        <v>29</v>
      </c>
      <c r="AA211" s="111" t="s">
        <v>25</v>
      </c>
      <c r="AB211" s="111" t="s">
        <v>30</v>
      </c>
      <c r="AC211" s="112" t="s">
        <v>31</v>
      </c>
    </row>
    <row r="212" spans="1:29" ht="25.5" customHeight="1" x14ac:dyDescent="0.35">
      <c r="A212" s="205"/>
      <c r="B212" s="207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3"/>
        <v/>
      </c>
      <c r="G212" s="106"/>
      <c r="H212" s="96">
        <f t="shared" si="14"/>
        <v>0</v>
      </c>
      <c r="I212" s="96" t="str">
        <f t="shared" si="15"/>
        <v/>
      </c>
      <c r="J212" s="96" t="str">
        <f t="shared" si="16"/>
        <v/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V212" s="110" t="s">
        <v>25</v>
      </c>
      <c r="W212" s="110" t="s">
        <v>26</v>
      </c>
      <c r="X212" s="110" t="s">
        <v>27</v>
      </c>
      <c r="Y212" s="111" t="s">
        <v>28</v>
      </c>
      <c r="Z212" s="111" t="s">
        <v>29</v>
      </c>
      <c r="AA212" s="111" t="s">
        <v>25</v>
      </c>
      <c r="AB212" s="111" t="s">
        <v>30</v>
      </c>
      <c r="AC212" s="112" t="s">
        <v>31</v>
      </c>
    </row>
    <row r="213" spans="1:29" ht="25.5" customHeight="1" x14ac:dyDescent="0.35">
      <c r="A213" s="205"/>
      <c r="B213" s="207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3"/>
        <v/>
      </c>
      <c r="G213" s="106"/>
      <c r="H213" s="96">
        <f t="shared" si="14"/>
        <v>0</v>
      </c>
      <c r="I213" s="96" t="str">
        <f t="shared" si="15"/>
        <v/>
      </c>
      <c r="J213" s="96" t="str">
        <f t="shared" si="16"/>
        <v/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V213" s="110" t="s">
        <v>25</v>
      </c>
      <c r="W213" s="110" t="s">
        <v>26</v>
      </c>
      <c r="X213" s="110" t="s">
        <v>27</v>
      </c>
      <c r="Y213" s="111" t="s">
        <v>28</v>
      </c>
      <c r="Z213" s="111" t="s">
        <v>29</v>
      </c>
      <c r="AA213" s="111" t="s">
        <v>25</v>
      </c>
      <c r="AB213" s="111" t="s">
        <v>30</v>
      </c>
      <c r="AC213" s="112" t="s">
        <v>31</v>
      </c>
    </row>
    <row r="214" spans="1:29" ht="25.5" customHeight="1" x14ac:dyDescent="0.35">
      <c r="A214" s="205"/>
      <c r="B214" s="207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3"/>
        <v/>
      </c>
      <c r="G214" s="106"/>
      <c r="H214" s="96">
        <f t="shared" si="14"/>
        <v>0</v>
      </c>
      <c r="I214" s="96" t="str">
        <f t="shared" si="15"/>
        <v/>
      </c>
      <c r="J214" s="96" t="str">
        <f t="shared" si="16"/>
        <v/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V214" s="110" t="s">
        <v>25</v>
      </c>
      <c r="W214" s="110" t="s">
        <v>26</v>
      </c>
      <c r="X214" s="110" t="s">
        <v>27</v>
      </c>
      <c r="Y214" s="111" t="s">
        <v>28</v>
      </c>
      <c r="Z214" s="111" t="s">
        <v>29</v>
      </c>
      <c r="AA214" s="111" t="s">
        <v>25</v>
      </c>
      <c r="AB214" s="111" t="s">
        <v>30</v>
      </c>
      <c r="AC214" s="112" t="s">
        <v>31</v>
      </c>
    </row>
    <row r="215" spans="1:29" ht="25.5" customHeight="1" x14ac:dyDescent="0.35">
      <c r="A215" s="205"/>
      <c r="B215" s="207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3"/>
        <v/>
      </c>
      <c r="G215" s="106"/>
      <c r="H215" s="96">
        <f t="shared" si="14"/>
        <v>0</v>
      </c>
      <c r="I215" s="96" t="str">
        <f t="shared" si="15"/>
        <v/>
      </c>
      <c r="J215" s="96" t="str">
        <f t="shared" si="16"/>
        <v/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V215" s="110" t="s">
        <v>25</v>
      </c>
      <c r="W215" s="110" t="s">
        <v>26</v>
      </c>
      <c r="X215" s="110" t="s">
        <v>27</v>
      </c>
      <c r="Y215" s="111" t="s">
        <v>28</v>
      </c>
      <c r="Z215" s="111" t="s">
        <v>29</v>
      </c>
      <c r="AA215" s="111" t="s">
        <v>25</v>
      </c>
      <c r="AB215" s="111" t="s">
        <v>30</v>
      </c>
      <c r="AC215" s="112" t="s">
        <v>31</v>
      </c>
    </row>
    <row r="216" spans="1:29" ht="25.5" customHeight="1" x14ac:dyDescent="0.35">
      <c r="A216" s="205"/>
      <c r="B216" s="207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3"/>
        <v/>
      </c>
      <c r="G216" s="106"/>
      <c r="H216" s="96">
        <f t="shared" si="14"/>
        <v>0</v>
      </c>
      <c r="I216" s="96" t="str">
        <f t="shared" si="15"/>
        <v/>
      </c>
      <c r="J216" s="96" t="str">
        <f t="shared" si="16"/>
        <v/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V216" s="110" t="s">
        <v>25</v>
      </c>
      <c r="W216" s="110" t="s">
        <v>26</v>
      </c>
      <c r="X216" s="110" t="s">
        <v>27</v>
      </c>
      <c r="Y216" s="111" t="s">
        <v>28</v>
      </c>
      <c r="Z216" s="111" t="s">
        <v>29</v>
      </c>
      <c r="AA216" s="111" t="s">
        <v>25</v>
      </c>
      <c r="AB216" s="111" t="s">
        <v>30</v>
      </c>
      <c r="AC216" s="112" t="s">
        <v>31</v>
      </c>
    </row>
    <row r="217" spans="1:29" ht="25.5" customHeight="1" x14ac:dyDescent="0.35">
      <c r="A217" s="205"/>
      <c r="B217" s="207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3"/>
        <v/>
      </c>
      <c r="G217" s="106"/>
      <c r="H217" s="96">
        <f t="shared" si="14"/>
        <v>0</v>
      </c>
      <c r="I217" s="96" t="str">
        <f t="shared" si="15"/>
        <v/>
      </c>
      <c r="J217" s="96" t="str">
        <f t="shared" si="16"/>
        <v/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V217" s="110" t="s">
        <v>25</v>
      </c>
      <c r="W217" s="110" t="s">
        <v>26</v>
      </c>
      <c r="X217" s="110" t="s">
        <v>27</v>
      </c>
      <c r="Y217" s="111" t="s">
        <v>28</v>
      </c>
      <c r="Z217" s="111" t="s">
        <v>29</v>
      </c>
      <c r="AA217" s="111" t="s">
        <v>25</v>
      </c>
      <c r="AB217" s="111" t="s">
        <v>30</v>
      </c>
      <c r="AC217" s="112" t="s">
        <v>31</v>
      </c>
    </row>
    <row r="218" spans="1:29" ht="25.5" customHeight="1" x14ac:dyDescent="0.35">
      <c r="A218" s="205"/>
      <c r="B218" s="207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3"/>
        <v/>
      </c>
      <c r="G218" s="106"/>
      <c r="H218" s="96">
        <f t="shared" si="14"/>
        <v>0</v>
      </c>
      <c r="I218" s="96" t="str">
        <f t="shared" si="15"/>
        <v/>
      </c>
      <c r="J218" s="96" t="str">
        <f t="shared" si="16"/>
        <v/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V218" s="110" t="s">
        <v>25</v>
      </c>
      <c r="W218" s="110" t="s">
        <v>26</v>
      </c>
      <c r="X218" s="110" t="s">
        <v>27</v>
      </c>
      <c r="Y218" s="111" t="s">
        <v>28</v>
      </c>
      <c r="Z218" s="111" t="s">
        <v>29</v>
      </c>
      <c r="AA218" s="111" t="s">
        <v>25</v>
      </c>
      <c r="AB218" s="111" t="s">
        <v>30</v>
      </c>
      <c r="AC218" s="112" t="s">
        <v>31</v>
      </c>
    </row>
    <row r="219" spans="1:29" ht="25.5" customHeight="1" x14ac:dyDescent="0.35">
      <c r="A219" s="205"/>
      <c r="B219" s="207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3"/>
        <v/>
      </c>
      <c r="G219" s="106"/>
      <c r="H219" s="96">
        <f t="shared" si="14"/>
        <v>0</v>
      </c>
      <c r="I219" s="96" t="str">
        <f t="shared" si="15"/>
        <v/>
      </c>
      <c r="J219" s="96" t="str">
        <f t="shared" si="16"/>
        <v/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V219" s="110" t="s">
        <v>25</v>
      </c>
      <c r="W219" s="110" t="s">
        <v>26</v>
      </c>
      <c r="X219" s="110" t="s">
        <v>27</v>
      </c>
      <c r="Y219" s="111" t="s">
        <v>28</v>
      </c>
      <c r="Z219" s="111" t="s">
        <v>29</v>
      </c>
      <c r="AA219" s="111" t="s">
        <v>25</v>
      </c>
      <c r="AB219" s="111" t="s">
        <v>30</v>
      </c>
      <c r="AC219" s="112" t="s">
        <v>31</v>
      </c>
    </row>
    <row r="220" spans="1:29" ht="25.5" customHeight="1" x14ac:dyDescent="0.35">
      <c r="A220" s="205"/>
      <c r="B220" s="207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3"/>
        <v/>
      </c>
      <c r="G220" s="106"/>
      <c r="H220" s="96">
        <f t="shared" si="14"/>
        <v>0</v>
      </c>
      <c r="I220" s="96" t="str">
        <f t="shared" si="15"/>
        <v/>
      </c>
      <c r="J220" s="96" t="str">
        <f t="shared" si="16"/>
        <v/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V220" s="110" t="s">
        <v>25</v>
      </c>
      <c r="W220" s="110" t="s">
        <v>26</v>
      </c>
      <c r="X220" s="110" t="s">
        <v>27</v>
      </c>
      <c r="Y220" s="111" t="s">
        <v>28</v>
      </c>
      <c r="Z220" s="111" t="s">
        <v>29</v>
      </c>
      <c r="AA220" s="111" t="s">
        <v>25</v>
      </c>
      <c r="AB220" s="111" t="s">
        <v>30</v>
      </c>
      <c r="AC220" s="112" t="s">
        <v>31</v>
      </c>
    </row>
    <row r="221" spans="1:29" ht="25.5" customHeight="1" x14ac:dyDescent="0.35">
      <c r="A221" s="205"/>
      <c r="B221" s="207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3"/>
        <v/>
      </c>
      <c r="G221" s="106"/>
      <c r="H221" s="96">
        <f t="shared" si="14"/>
        <v>0</v>
      </c>
      <c r="I221" s="96" t="str">
        <f t="shared" si="15"/>
        <v/>
      </c>
      <c r="J221" s="96" t="str">
        <f t="shared" si="16"/>
        <v/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V221" s="110" t="s">
        <v>25</v>
      </c>
      <c r="W221" s="110" t="s">
        <v>26</v>
      </c>
      <c r="X221" s="110" t="s">
        <v>27</v>
      </c>
      <c r="Y221" s="111" t="s">
        <v>28</v>
      </c>
      <c r="Z221" s="111" t="s">
        <v>29</v>
      </c>
      <c r="AA221" s="111" t="s">
        <v>25</v>
      </c>
      <c r="AB221" s="111" t="s">
        <v>30</v>
      </c>
      <c r="AC221" s="112" t="s">
        <v>31</v>
      </c>
    </row>
    <row r="222" spans="1:29" ht="25.5" customHeight="1" x14ac:dyDescent="0.35">
      <c r="A222" s="205"/>
      <c r="B222" s="207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3"/>
        <v/>
      </c>
      <c r="G222" s="106"/>
      <c r="H222" s="96">
        <f t="shared" si="14"/>
        <v>0</v>
      </c>
      <c r="I222" s="96" t="str">
        <f t="shared" si="15"/>
        <v/>
      </c>
      <c r="J222" s="96" t="str">
        <f t="shared" si="16"/>
        <v/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V222" s="110" t="s">
        <v>25</v>
      </c>
      <c r="W222" s="110" t="s">
        <v>26</v>
      </c>
      <c r="X222" s="110" t="s">
        <v>27</v>
      </c>
      <c r="Y222" s="111" t="s">
        <v>28</v>
      </c>
      <c r="Z222" s="111" t="s">
        <v>29</v>
      </c>
      <c r="AA222" s="111" t="s">
        <v>25</v>
      </c>
      <c r="AB222" s="111" t="s">
        <v>30</v>
      </c>
      <c r="AC222" s="112" t="s">
        <v>31</v>
      </c>
    </row>
    <row r="223" spans="1:29" ht="25.5" customHeight="1" x14ac:dyDescent="0.35">
      <c r="A223" s="205"/>
      <c r="B223" s="207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3"/>
        <v/>
      </c>
      <c r="G223" s="106"/>
      <c r="H223" s="96">
        <f t="shared" si="14"/>
        <v>0</v>
      </c>
      <c r="I223" s="96" t="str">
        <f t="shared" si="15"/>
        <v/>
      </c>
      <c r="J223" s="96" t="str">
        <f t="shared" si="16"/>
        <v/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V223" s="110" t="s">
        <v>25</v>
      </c>
      <c r="W223" s="110" t="s">
        <v>26</v>
      </c>
      <c r="X223" s="110" t="s">
        <v>27</v>
      </c>
      <c r="Y223" s="111" t="s">
        <v>28</v>
      </c>
      <c r="Z223" s="111" t="s">
        <v>29</v>
      </c>
      <c r="AA223" s="111" t="s">
        <v>25</v>
      </c>
      <c r="AB223" s="111" t="s">
        <v>30</v>
      </c>
      <c r="AC223" s="112" t="s">
        <v>31</v>
      </c>
    </row>
    <row r="224" spans="1:29" ht="25.5" customHeight="1" x14ac:dyDescent="0.35">
      <c r="A224" s="205"/>
      <c r="B224" s="207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3"/>
        <v/>
      </c>
      <c r="G224" s="106"/>
      <c r="H224" s="96">
        <f t="shared" si="14"/>
        <v>0</v>
      </c>
      <c r="I224" s="96" t="str">
        <f t="shared" si="15"/>
        <v/>
      </c>
      <c r="J224" s="96" t="str">
        <f t="shared" si="16"/>
        <v/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V224" s="110" t="s">
        <v>25</v>
      </c>
      <c r="W224" s="110" t="s">
        <v>26</v>
      </c>
      <c r="X224" s="110" t="s">
        <v>27</v>
      </c>
      <c r="Y224" s="111" t="s">
        <v>28</v>
      </c>
      <c r="Z224" s="111" t="s">
        <v>29</v>
      </c>
      <c r="AA224" s="111" t="s">
        <v>25</v>
      </c>
      <c r="AB224" s="111" t="s">
        <v>30</v>
      </c>
      <c r="AC224" s="112" t="s">
        <v>31</v>
      </c>
    </row>
    <row r="225" spans="1:29" ht="25.5" customHeight="1" x14ac:dyDescent="0.35">
      <c r="A225" s="205"/>
      <c r="B225" s="207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3"/>
        <v/>
      </c>
      <c r="G225" s="106"/>
      <c r="H225" s="96">
        <f t="shared" si="14"/>
        <v>0</v>
      </c>
      <c r="I225" s="96" t="str">
        <f t="shared" si="15"/>
        <v/>
      </c>
      <c r="J225" s="96" t="str">
        <f t="shared" si="16"/>
        <v/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V225" s="110" t="s">
        <v>25</v>
      </c>
      <c r="W225" s="110" t="s">
        <v>26</v>
      </c>
      <c r="X225" s="110" t="s">
        <v>27</v>
      </c>
      <c r="Y225" s="111" t="s">
        <v>28</v>
      </c>
      <c r="Z225" s="111" t="s">
        <v>29</v>
      </c>
      <c r="AA225" s="111" t="s">
        <v>25</v>
      </c>
      <c r="AB225" s="111" t="s">
        <v>30</v>
      </c>
      <c r="AC225" s="112" t="s">
        <v>31</v>
      </c>
    </row>
    <row r="226" spans="1:29" ht="25.5" customHeight="1" x14ac:dyDescent="0.35">
      <c r="A226" s="205"/>
      <c r="B226" s="207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3"/>
        <v/>
      </c>
      <c r="G226" s="106"/>
      <c r="H226" s="96">
        <f t="shared" si="14"/>
        <v>0</v>
      </c>
      <c r="I226" s="96" t="str">
        <f t="shared" si="15"/>
        <v/>
      </c>
      <c r="J226" s="96" t="str">
        <f t="shared" si="16"/>
        <v/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V226" s="110" t="s">
        <v>25</v>
      </c>
      <c r="W226" s="110" t="s">
        <v>26</v>
      </c>
      <c r="X226" s="110" t="s">
        <v>27</v>
      </c>
      <c r="Y226" s="111" t="s">
        <v>28</v>
      </c>
      <c r="Z226" s="111" t="s">
        <v>29</v>
      </c>
      <c r="AA226" s="111" t="s">
        <v>25</v>
      </c>
      <c r="AB226" s="111" t="s">
        <v>30</v>
      </c>
      <c r="AC226" s="112" t="s">
        <v>31</v>
      </c>
    </row>
    <row r="227" spans="1:29" ht="25.5" customHeight="1" x14ac:dyDescent="0.35">
      <c r="A227" s="205"/>
      <c r="B227" s="207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3"/>
        <v/>
      </c>
      <c r="G227" s="106"/>
      <c r="H227" s="96">
        <f t="shared" si="14"/>
        <v>0</v>
      </c>
      <c r="I227" s="96" t="str">
        <f t="shared" si="15"/>
        <v/>
      </c>
      <c r="J227" s="96" t="str">
        <f t="shared" si="16"/>
        <v/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V227" s="110" t="s">
        <v>25</v>
      </c>
      <c r="W227" s="110" t="s">
        <v>26</v>
      </c>
      <c r="X227" s="110" t="s">
        <v>27</v>
      </c>
      <c r="Y227" s="111" t="s">
        <v>28</v>
      </c>
      <c r="Z227" s="111" t="s">
        <v>29</v>
      </c>
      <c r="AA227" s="111" t="s">
        <v>25</v>
      </c>
      <c r="AB227" s="111" t="s">
        <v>30</v>
      </c>
      <c r="AC227" s="112" t="s">
        <v>31</v>
      </c>
    </row>
    <row r="228" spans="1:29" ht="25.5" customHeight="1" x14ac:dyDescent="0.35">
      <c r="A228" s="205"/>
      <c r="B228" s="207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3"/>
        <v/>
      </c>
      <c r="G228" s="106"/>
      <c r="H228" s="96">
        <f t="shared" si="14"/>
        <v>0</v>
      </c>
      <c r="I228" s="96" t="str">
        <f t="shared" si="15"/>
        <v/>
      </c>
      <c r="J228" s="96" t="str">
        <f t="shared" si="16"/>
        <v/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V228" s="110" t="s">
        <v>25</v>
      </c>
      <c r="W228" s="110" t="s">
        <v>26</v>
      </c>
      <c r="X228" s="110" t="s">
        <v>27</v>
      </c>
      <c r="Y228" s="111" t="s">
        <v>28</v>
      </c>
      <c r="Z228" s="111" t="s">
        <v>29</v>
      </c>
      <c r="AA228" s="111" t="s">
        <v>25</v>
      </c>
      <c r="AB228" s="111" t="s">
        <v>30</v>
      </c>
      <c r="AC228" s="112" t="s">
        <v>31</v>
      </c>
    </row>
    <row r="229" spans="1:29" ht="25.5" customHeight="1" x14ac:dyDescent="0.35">
      <c r="A229" s="205"/>
      <c r="B229" s="207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3"/>
        <v/>
      </c>
      <c r="G229" s="106"/>
      <c r="H229" s="96">
        <f t="shared" si="14"/>
        <v>0</v>
      </c>
      <c r="I229" s="96" t="str">
        <f t="shared" si="15"/>
        <v/>
      </c>
      <c r="J229" s="96" t="str">
        <f t="shared" si="16"/>
        <v/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V229" s="110" t="s">
        <v>25</v>
      </c>
      <c r="W229" s="110" t="s">
        <v>26</v>
      </c>
      <c r="X229" s="110" t="s">
        <v>27</v>
      </c>
      <c r="Y229" s="111" t="s">
        <v>28</v>
      </c>
      <c r="Z229" s="111" t="s">
        <v>29</v>
      </c>
      <c r="AA229" s="111" t="s">
        <v>25</v>
      </c>
      <c r="AB229" s="111" t="s">
        <v>30</v>
      </c>
      <c r="AC229" s="112" t="s">
        <v>31</v>
      </c>
    </row>
    <row r="230" spans="1:29" ht="25.5" customHeight="1" x14ac:dyDescent="0.35">
      <c r="A230" s="205"/>
      <c r="B230" s="207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3"/>
        <v/>
      </c>
      <c r="G230" s="106"/>
      <c r="H230" s="96">
        <f t="shared" si="14"/>
        <v>0</v>
      </c>
      <c r="I230" s="96" t="str">
        <f t="shared" si="15"/>
        <v/>
      </c>
      <c r="J230" s="96" t="str">
        <f t="shared" si="16"/>
        <v/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V230" s="110" t="s">
        <v>25</v>
      </c>
      <c r="W230" s="110" t="s">
        <v>26</v>
      </c>
      <c r="X230" s="110" t="s">
        <v>27</v>
      </c>
      <c r="Y230" s="111" t="s">
        <v>28</v>
      </c>
      <c r="Z230" s="111" t="s">
        <v>29</v>
      </c>
      <c r="AA230" s="111" t="s">
        <v>25</v>
      </c>
      <c r="AB230" s="111" t="s">
        <v>30</v>
      </c>
      <c r="AC230" s="112" t="s">
        <v>31</v>
      </c>
    </row>
    <row r="231" spans="1:29" ht="25.5" customHeight="1" x14ac:dyDescent="0.35">
      <c r="A231" s="205"/>
      <c r="B231" s="207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3"/>
        <v/>
      </c>
      <c r="G231" s="106"/>
      <c r="H231" s="96">
        <f t="shared" si="14"/>
        <v>0</v>
      </c>
      <c r="I231" s="96" t="str">
        <f t="shared" si="15"/>
        <v/>
      </c>
      <c r="J231" s="96" t="str">
        <f t="shared" si="16"/>
        <v/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V231" s="110" t="s">
        <v>25</v>
      </c>
      <c r="W231" s="110" t="s">
        <v>26</v>
      </c>
      <c r="X231" s="110" t="s">
        <v>27</v>
      </c>
      <c r="Y231" s="111" t="s">
        <v>28</v>
      </c>
      <c r="Z231" s="111" t="s">
        <v>29</v>
      </c>
      <c r="AA231" s="111" t="s">
        <v>25</v>
      </c>
      <c r="AB231" s="111" t="s">
        <v>30</v>
      </c>
      <c r="AC231" s="112" t="s">
        <v>31</v>
      </c>
    </row>
    <row r="232" spans="1:29" ht="25.5" customHeight="1" x14ac:dyDescent="0.35">
      <c r="A232" s="205"/>
      <c r="B232" s="207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3"/>
        <v/>
      </c>
      <c r="G232" s="106"/>
      <c r="H232" s="96">
        <f t="shared" si="14"/>
        <v>0</v>
      </c>
      <c r="I232" s="96" t="str">
        <f t="shared" si="15"/>
        <v/>
      </c>
      <c r="J232" s="96" t="str">
        <f t="shared" si="16"/>
        <v/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V232" s="110" t="s">
        <v>25</v>
      </c>
      <c r="W232" s="110" t="s">
        <v>26</v>
      </c>
      <c r="X232" s="110" t="s">
        <v>27</v>
      </c>
      <c r="Y232" s="111" t="s">
        <v>28</v>
      </c>
      <c r="Z232" s="111" t="s">
        <v>29</v>
      </c>
      <c r="AA232" s="111" t="s">
        <v>25</v>
      </c>
      <c r="AB232" s="111" t="s">
        <v>30</v>
      </c>
      <c r="AC232" s="112" t="s">
        <v>31</v>
      </c>
    </row>
    <row r="233" spans="1:29" ht="25.5" customHeight="1" x14ac:dyDescent="0.35">
      <c r="A233" s="205"/>
      <c r="B233" s="207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3"/>
        <v/>
      </c>
      <c r="G233" s="106"/>
      <c r="H233" s="96">
        <f t="shared" si="14"/>
        <v>0</v>
      </c>
      <c r="I233" s="96" t="str">
        <f t="shared" si="15"/>
        <v/>
      </c>
      <c r="J233" s="96" t="str">
        <f t="shared" si="16"/>
        <v/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V233" s="110" t="s">
        <v>25</v>
      </c>
      <c r="W233" s="110" t="s">
        <v>26</v>
      </c>
      <c r="X233" s="110" t="s">
        <v>27</v>
      </c>
      <c r="Y233" s="111" t="s">
        <v>28</v>
      </c>
      <c r="Z233" s="111" t="s">
        <v>29</v>
      </c>
      <c r="AA233" s="111" t="s">
        <v>25</v>
      </c>
      <c r="AB233" s="111" t="s">
        <v>30</v>
      </c>
      <c r="AC233" s="112" t="s">
        <v>31</v>
      </c>
    </row>
    <row r="234" spans="1:29" ht="25.5" customHeight="1" x14ac:dyDescent="0.35">
      <c r="A234" s="205"/>
      <c r="B234" s="207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3"/>
        <v/>
      </c>
      <c r="G234" s="106"/>
      <c r="H234" s="96">
        <f t="shared" si="14"/>
        <v>0</v>
      </c>
      <c r="I234" s="96" t="str">
        <f t="shared" si="15"/>
        <v/>
      </c>
      <c r="J234" s="96" t="str">
        <f t="shared" si="16"/>
        <v/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V234" s="110" t="s">
        <v>25</v>
      </c>
      <c r="W234" s="110" t="s">
        <v>26</v>
      </c>
      <c r="X234" s="110" t="s">
        <v>27</v>
      </c>
      <c r="Y234" s="111" t="s">
        <v>28</v>
      </c>
      <c r="Z234" s="111" t="s">
        <v>29</v>
      </c>
      <c r="AA234" s="111" t="s">
        <v>25</v>
      </c>
      <c r="AB234" s="111" t="s">
        <v>30</v>
      </c>
      <c r="AC234" s="112" t="s">
        <v>31</v>
      </c>
    </row>
    <row r="235" spans="1:29" ht="25.5" customHeight="1" x14ac:dyDescent="0.35">
      <c r="A235" s="205"/>
      <c r="B235" s="207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3"/>
        <v/>
      </c>
      <c r="G235" s="106"/>
      <c r="H235" s="96">
        <f t="shared" si="14"/>
        <v>0</v>
      </c>
      <c r="I235" s="96" t="str">
        <f t="shared" si="15"/>
        <v/>
      </c>
      <c r="J235" s="96" t="str">
        <f t="shared" si="16"/>
        <v/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V235" s="110" t="s">
        <v>25</v>
      </c>
      <c r="W235" s="110" t="s">
        <v>26</v>
      </c>
      <c r="X235" s="110" t="s">
        <v>27</v>
      </c>
      <c r="Y235" s="111" t="s">
        <v>28</v>
      </c>
      <c r="Z235" s="111" t="s">
        <v>29</v>
      </c>
      <c r="AA235" s="111" t="s">
        <v>25</v>
      </c>
      <c r="AB235" s="111" t="s">
        <v>30</v>
      </c>
      <c r="AC235" s="112" t="s">
        <v>31</v>
      </c>
    </row>
    <row r="236" spans="1:29" ht="25.5" customHeight="1" x14ac:dyDescent="0.35">
      <c r="A236" s="205"/>
      <c r="B236" s="207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3"/>
        <v/>
      </c>
      <c r="G236" s="106"/>
      <c r="H236" s="96">
        <f t="shared" si="14"/>
        <v>0</v>
      </c>
      <c r="I236" s="96" t="str">
        <f t="shared" si="15"/>
        <v/>
      </c>
      <c r="J236" s="96" t="str">
        <f t="shared" si="16"/>
        <v/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V236" s="110" t="s">
        <v>25</v>
      </c>
      <c r="W236" s="110" t="s">
        <v>26</v>
      </c>
      <c r="X236" s="110" t="s">
        <v>27</v>
      </c>
      <c r="Y236" s="111" t="s">
        <v>28</v>
      </c>
      <c r="Z236" s="111" t="s">
        <v>29</v>
      </c>
      <c r="AA236" s="111" t="s">
        <v>25</v>
      </c>
      <c r="AB236" s="111" t="s">
        <v>30</v>
      </c>
      <c r="AC236" s="112" t="s">
        <v>31</v>
      </c>
    </row>
    <row r="237" spans="1:29" ht="25.5" customHeight="1" x14ac:dyDescent="0.35">
      <c r="A237" s="205"/>
      <c r="B237" s="207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3"/>
        <v/>
      </c>
      <c r="G237" s="106"/>
      <c r="H237" s="96">
        <f t="shared" si="14"/>
        <v>0</v>
      </c>
      <c r="I237" s="96" t="str">
        <f t="shared" si="15"/>
        <v/>
      </c>
      <c r="J237" s="96" t="str">
        <f t="shared" si="16"/>
        <v/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V237" s="110" t="s">
        <v>25</v>
      </c>
      <c r="W237" s="110" t="s">
        <v>26</v>
      </c>
      <c r="X237" s="110" t="s">
        <v>27</v>
      </c>
      <c r="Y237" s="111" t="s">
        <v>28</v>
      </c>
      <c r="Z237" s="111" t="s">
        <v>29</v>
      </c>
      <c r="AA237" s="111" t="s">
        <v>25</v>
      </c>
      <c r="AB237" s="111" t="s">
        <v>30</v>
      </c>
      <c r="AC237" s="112" t="s">
        <v>31</v>
      </c>
    </row>
    <row r="238" spans="1:29" ht="25.5" customHeight="1" x14ac:dyDescent="0.35">
      <c r="A238" s="205"/>
      <c r="B238" s="207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3"/>
        <v/>
      </c>
      <c r="G238" s="106"/>
      <c r="H238" s="96">
        <f t="shared" si="14"/>
        <v>0</v>
      </c>
      <c r="I238" s="96" t="str">
        <f t="shared" si="15"/>
        <v/>
      </c>
      <c r="J238" s="96" t="str">
        <f t="shared" si="16"/>
        <v/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V238" s="110" t="s">
        <v>25</v>
      </c>
      <c r="W238" s="110" t="s">
        <v>26</v>
      </c>
      <c r="X238" s="110" t="s">
        <v>27</v>
      </c>
      <c r="Y238" s="111" t="s">
        <v>28</v>
      </c>
      <c r="Z238" s="111" t="s">
        <v>29</v>
      </c>
      <c r="AA238" s="111" t="s">
        <v>25</v>
      </c>
      <c r="AB238" s="111" t="s">
        <v>30</v>
      </c>
      <c r="AC238" s="112" t="s">
        <v>31</v>
      </c>
    </row>
    <row r="239" spans="1:29" ht="25.5" customHeight="1" x14ac:dyDescent="0.35">
      <c r="A239" s="205"/>
      <c r="B239" s="207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3"/>
        <v/>
      </c>
      <c r="G239" s="106"/>
      <c r="H239" s="96">
        <f t="shared" si="14"/>
        <v>0</v>
      </c>
      <c r="I239" s="96" t="str">
        <f t="shared" si="15"/>
        <v/>
      </c>
      <c r="J239" s="96" t="str">
        <f t="shared" si="16"/>
        <v/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V239" s="110" t="s">
        <v>25</v>
      </c>
      <c r="W239" s="110" t="s">
        <v>26</v>
      </c>
      <c r="X239" s="110" t="s">
        <v>27</v>
      </c>
      <c r="Y239" s="111" t="s">
        <v>28</v>
      </c>
      <c r="Z239" s="111" t="s">
        <v>29</v>
      </c>
      <c r="AA239" s="111" t="s">
        <v>25</v>
      </c>
      <c r="AB239" s="111" t="s">
        <v>30</v>
      </c>
      <c r="AC239" s="112" t="s">
        <v>31</v>
      </c>
    </row>
    <row r="240" spans="1:29" ht="25.5" customHeight="1" x14ac:dyDescent="0.35">
      <c r="A240" s="205"/>
      <c r="B240" s="207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3"/>
        <v/>
      </c>
      <c r="G240" s="106"/>
      <c r="H240" s="96">
        <f t="shared" si="14"/>
        <v>0</v>
      </c>
      <c r="I240" s="96" t="str">
        <f t="shared" si="15"/>
        <v/>
      </c>
      <c r="J240" s="96" t="str">
        <f t="shared" si="16"/>
        <v/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V240" s="110" t="s">
        <v>25</v>
      </c>
      <c r="W240" s="110" t="s">
        <v>26</v>
      </c>
      <c r="X240" s="110" t="s">
        <v>27</v>
      </c>
      <c r="Y240" s="111" t="s">
        <v>28</v>
      </c>
      <c r="Z240" s="111" t="s">
        <v>29</v>
      </c>
      <c r="AA240" s="111" t="s">
        <v>25</v>
      </c>
      <c r="AB240" s="111" t="s">
        <v>30</v>
      </c>
      <c r="AC240" s="112" t="s">
        <v>31</v>
      </c>
    </row>
    <row r="241" spans="1:29" ht="25.5" customHeight="1" x14ac:dyDescent="0.35">
      <c r="A241" s="205"/>
      <c r="B241" s="207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3"/>
        <v/>
      </c>
      <c r="G241" s="106"/>
      <c r="H241" s="96">
        <f t="shared" si="14"/>
        <v>0</v>
      </c>
      <c r="I241" s="96" t="str">
        <f t="shared" si="15"/>
        <v/>
      </c>
      <c r="J241" s="96" t="str">
        <f t="shared" si="16"/>
        <v/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V241" s="110" t="s">
        <v>25</v>
      </c>
      <c r="W241" s="110" t="s">
        <v>26</v>
      </c>
      <c r="X241" s="110" t="s">
        <v>27</v>
      </c>
      <c r="Y241" s="111" t="s">
        <v>28</v>
      </c>
      <c r="Z241" s="111" t="s">
        <v>29</v>
      </c>
      <c r="AA241" s="111" t="s">
        <v>25</v>
      </c>
      <c r="AB241" s="111" t="s">
        <v>30</v>
      </c>
      <c r="AC241" s="112" t="s">
        <v>31</v>
      </c>
    </row>
    <row r="242" spans="1:29" ht="25.5" customHeight="1" x14ac:dyDescent="0.35">
      <c r="A242" s="205"/>
      <c r="B242" s="207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3"/>
        <v/>
      </c>
      <c r="G242" s="106"/>
      <c r="H242" s="96">
        <f t="shared" si="14"/>
        <v>0</v>
      </c>
      <c r="I242" s="96" t="str">
        <f t="shared" si="15"/>
        <v/>
      </c>
      <c r="J242" s="96" t="str">
        <f t="shared" si="16"/>
        <v/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V242" s="110" t="s">
        <v>25</v>
      </c>
      <c r="W242" s="110" t="s">
        <v>26</v>
      </c>
      <c r="X242" s="110" t="s">
        <v>27</v>
      </c>
      <c r="Y242" s="111" t="s">
        <v>28</v>
      </c>
      <c r="Z242" s="111" t="s">
        <v>29</v>
      </c>
      <c r="AA242" s="111" t="s">
        <v>25</v>
      </c>
      <c r="AB242" s="111" t="s">
        <v>30</v>
      </c>
      <c r="AC242" s="112" t="s">
        <v>31</v>
      </c>
    </row>
    <row r="243" spans="1:29" ht="25.5" customHeight="1" x14ac:dyDescent="0.35">
      <c r="A243" s="205"/>
      <c r="B243" s="207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3"/>
        <v/>
      </c>
      <c r="G243" s="106"/>
      <c r="H243" s="96">
        <f t="shared" si="14"/>
        <v>0</v>
      </c>
      <c r="I243" s="96" t="str">
        <f t="shared" si="15"/>
        <v/>
      </c>
      <c r="J243" s="96" t="str">
        <f t="shared" si="16"/>
        <v/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V243" s="110" t="s">
        <v>25</v>
      </c>
      <c r="W243" s="110" t="s">
        <v>26</v>
      </c>
      <c r="X243" s="110" t="s">
        <v>27</v>
      </c>
      <c r="Y243" s="111" t="s">
        <v>28</v>
      </c>
      <c r="Z243" s="111" t="s">
        <v>29</v>
      </c>
      <c r="AA243" s="111" t="s">
        <v>25</v>
      </c>
      <c r="AB243" s="111" t="s">
        <v>30</v>
      </c>
      <c r="AC243" s="112" t="s">
        <v>31</v>
      </c>
    </row>
    <row r="244" spans="1:29" ht="25.5" customHeight="1" x14ac:dyDescent="0.35">
      <c r="A244" s="205"/>
      <c r="B244" s="207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3"/>
        <v/>
      </c>
      <c r="G244" s="106"/>
      <c r="H244" s="96">
        <f t="shared" si="14"/>
        <v>0</v>
      </c>
      <c r="I244" s="96" t="str">
        <f t="shared" si="15"/>
        <v/>
      </c>
      <c r="J244" s="96" t="str">
        <f t="shared" si="16"/>
        <v/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V244" s="110" t="s">
        <v>25</v>
      </c>
      <c r="W244" s="110" t="s">
        <v>26</v>
      </c>
      <c r="X244" s="110" t="s">
        <v>27</v>
      </c>
      <c r="Y244" s="111" t="s">
        <v>28</v>
      </c>
      <c r="Z244" s="111" t="s">
        <v>29</v>
      </c>
      <c r="AA244" s="111" t="s">
        <v>25</v>
      </c>
      <c r="AB244" s="111" t="s">
        <v>30</v>
      </c>
      <c r="AC244" s="112" t="s">
        <v>31</v>
      </c>
    </row>
    <row r="245" spans="1:29" ht="25.5" customHeight="1" x14ac:dyDescent="0.35">
      <c r="A245" s="205"/>
      <c r="B245" s="207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3"/>
        <v/>
      </c>
      <c r="G245" s="106"/>
      <c r="H245" s="96">
        <f t="shared" si="14"/>
        <v>0</v>
      </c>
      <c r="I245" s="96" t="str">
        <f t="shared" si="15"/>
        <v/>
      </c>
      <c r="J245" s="96" t="str">
        <f t="shared" si="16"/>
        <v/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V245" s="110" t="s">
        <v>25</v>
      </c>
      <c r="W245" s="110" t="s">
        <v>26</v>
      </c>
      <c r="X245" s="110" t="s">
        <v>27</v>
      </c>
      <c r="Y245" s="111" t="s">
        <v>28</v>
      </c>
      <c r="Z245" s="111" t="s">
        <v>29</v>
      </c>
      <c r="AA245" s="111" t="s">
        <v>25</v>
      </c>
      <c r="AB245" s="111" t="s">
        <v>30</v>
      </c>
      <c r="AC245" s="112" t="s">
        <v>31</v>
      </c>
    </row>
    <row r="246" spans="1:29" ht="25.5" customHeight="1" x14ac:dyDescent="0.35">
      <c r="A246" s="205"/>
      <c r="B246" s="207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3"/>
        <v/>
      </c>
      <c r="G246" s="106"/>
      <c r="H246" s="96">
        <f t="shared" si="14"/>
        <v>0</v>
      </c>
      <c r="I246" s="96" t="str">
        <f t="shared" si="15"/>
        <v/>
      </c>
      <c r="J246" s="96" t="str">
        <f t="shared" si="16"/>
        <v/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V246" s="110" t="s">
        <v>25</v>
      </c>
      <c r="W246" s="110" t="s">
        <v>26</v>
      </c>
      <c r="X246" s="110" t="s">
        <v>27</v>
      </c>
      <c r="Y246" s="111" t="s">
        <v>28</v>
      </c>
      <c r="Z246" s="111" t="s">
        <v>29</v>
      </c>
      <c r="AA246" s="111" t="s">
        <v>25</v>
      </c>
      <c r="AB246" s="111" t="s">
        <v>30</v>
      </c>
      <c r="AC246" s="112" t="s">
        <v>31</v>
      </c>
    </row>
    <row r="247" spans="1:29" ht="25.5" customHeight="1" x14ac:dyDescent="0.35">
      <c r="A247" s="205"/>
      <c r="B247" s="207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3"/>
        <v/>
      </c>
      <c r="G247" s="106"/>
      <c r="H247" s="96">
        <f t="shared" si="14"/>
        <v>0</v>
      </c>
      <c r="I247" s="96" t="str">
        <f t="shared" si="15"/>
        <v/>
      </c>
      <c r="J247" s="96" t="str">
        <f t="shared" si="16"/>
        <v/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V247" s="110" t="s">
        <v>25</v>
      </c>
      <c r="W247" s="110" t="s">
        <v>26</v>
      </c>
      <c r="X247" s="110" t="s">
        <v>27</v>
      </c>
      <c r="Y247" s="111" t="s">
        <v>28</v>
      </c>
      <c r="Z247" s="111" t="s">
        <v>29</v>
      </c>
      <c r="AA247" s="111" t="s">
        <v>25</v>
      </c>
      <c r="AB247" s="111" t="s">
        <v>30</v>
      </c>
      <c r="AC247" s="112" t="s">
        <v>31</v>
      </c>
    </row>
    <row r="248" spans="1:29" ht="25.5" customHeight="1" x14ac:dyDescent="0.35">
      <c r="A248" s="205"/>
      <c r="B248" s="207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3"/>
        <v/>
      </c>
      <c r="G248" s="106"/>
      <c r="H248" s="96">
        <f t="shared" si="14"/>
        <v>0</v>
      </c>
      <c r="I248" s="96" t="str">
        <f t="shared" si="15"/>
        <v/>
      </c>
      <c r="J248" s="96" t="str">
        <f t="shared" si="16"/>
        <v/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V248" s="110" t="s">
        <v>25</v>
      </c>
      <c r="W248" s="110" t="s">
        <v>26</v>
      </c>
      <c r="X248" s="110" t="s">
        <v>27</v>
      </c>
      <c r="Y248" s="111" t="s">
        <v>28</v>
      </c>
      <c r="Z248" s="111" t="s">
        <v>29</v>
      </c>
      <c r="AA248" s="111" t="s">
        <v>25</v>
      </c>
      <c r="AB248" s="111" t="s">
        <v>30</v>
      </c>
      <c r="AC248" s="112" t="s">
        <v>31</v>
      </c>
    </row>
    <row r="249" spans="1:29" ht="25.5" customHeight="1" x14ac:dyDescent="0.35">
      <c r="A249" s="205"/>
      <c r="B249" s="207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3"/>
        <v/>
      </c>
      <c r="G249" s="106"/>
      <c r="H249" s="96">
        <f t="shared" si="14"/>
        <v>0</v>
      </c>
      <c r="I249" s="96" t="str">
        <f t="shared" si="15"/>
        <v/>
      </c>
      <c r="J249" s="96" t="str">
        <f t="shared" si="16"/>
        <v/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V249" s="110" t="s">
        <v>25</v>
      </c>
      <c r="W249" s="110" t="s">
        <v>26</v>
      </c>
      <c r="X249" s="110" t="s">
        <v>27</v>
      </c>
      <c r="Y249" s="111" t="s">
        <v>28</v>
      </c>
      <c r="Z249" s="111" t="s">
        <v>29</v>
      </c>
      <c r="AA249" s="111" t="s">
        <v>25</v>
      </c>
      <c r="AB249" s="111" t="s">
        <v>30</v>
      </c>
      <c r="AC249" s="112" t="s">
        <v>31</v>
      </c>
    </row>
    <row r="250" spans="1:29" ht="25.5" customHeight="1" x14ac:dyDescent="0.35">
      <c r="A250" s="205"/>
      <c r="B250" s="207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3"/>
        <v/>
      </c>
      <c r="G250" s="106"/>
      <c r="H250" s="96">
        <f t="shared" si="14"/>
        <v>0</v>
      </c>
      <c r="I250" s="96" t="str">
        <f t="shared" si="15"/>
        <v/>
      </c>
      <c r="J250" s="96" t="str">
        <f t="shared" si="16"/>
        <v/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V250" s="110" t="s">
        <v>25</v>
      </c>
      <c r="W250" s="110" t="s">
        <v>26</v>
      </c>
      <c r="X250" s="110" t="s">
        <v>27</v>
      </c>
      <c r="Y250" s="111" t="s">
        <v>28</v>
      </c>
      <c r="Z250" s="111" t="s">
        <v>29</v>
      </c>
      <c r="AA250" s="111" t="s">
        <v>25</v>
      </c>
      <c r="AB250" s="111" t="s">
        <v>30</v>
      </c>
      <c r="AC250" s="112" t="s">
        <v>31</v>
      </c>
    </row>
    <row r="251" spans="1:29" ht="25.5" customHeight="1" x14ac:dyDescent="0.35">
      <c r="A251" s="205"/>
      <c r="B251" s="207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3"/>
        <v/>
      </c>
      <c r="G251" s="106"/>
      <c r="H251" s="96">
        <f t="shared" si="14"/>
        <v>0</v>
      </c>
      <c r="I251" s="96" t="str">
        <f t="shared" si="15"/>
        <v/>
      </c>
      <c r="J251" s="96" t="str">
        <f t="shared" si="16"/>
        <v/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V251" s="110" t="s">
        <v>25</v>
      </c>
      <c r="W251" s="110" t="s">
        <v>26</v>
      </c>
      <c r="X251" s="110" t="s">
        <v>27</v>
      </c>
      <c r="Y251" s="111" t="s">
        <v>28</v>
      </c>
      <c r="Z251" s="111" t="s">
        <v>29</v>
      </c>
      <c r="AA251" s="111" t="s">
        <v>25</v>
      </c>
      <c r="AB251" s="111" t="s">
        <v>30</v>
      </c>
      <c r="AC251" s="112" t="s">
        <v>31</v>
      </c>
    </row>
    <row r="252" spans="1:29" ht="25.5" customHeight="1" x14ac:dyDescent="0.35">
      <c r="A252" s="205"/>
      <c r="B252" s="207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3"/>
        <v/>
      </c>
      <c r="G252" s="106"/>
      <c r="H252" s="96">
        <f t="shared" si="14"/>
        <v>0</v>
      </c>
      <c r="I252" s="96" t="str">
        <f t="shared" si="15"/>
        <v/>
      </c>
      <c r="J252" s="96" t="str">
        <f t="shared" si="16"/>
        <v/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V252" s="110" t="s">
        <v>25</v>
      </c>
      <c r="W252" s="110" t="s">
        <v>26</v>
      </c>
      <c r="X252" s="110" t="s">
        <v>27</v>
      </c>
      <c r="Y252" s="111" t="s">
        <v>28</v>
      </c>
      <c r="Z252" s="111" t="s">
        <v>29</v>
      </c>
      <c r="AA252" s="111" t="s">
        <v>25</v>
      </c>
      <c r="AB252" s="111" t="s">
        <v>30</v>
      </c>
      <c r="AC252" s="112" t="s">
        <v>31</v>
      </c>
    </row>
    <row r="253" spans="1:29" ht="25.5" customHeight="1" x14ac:dyDescent="0.35">
      <c r="A253" s="205"/>
      <c r="B253" s="207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3"/>
        <v/>
      </c>
      <c r="G253" s="106"/>
      <c r="H253" s="96">
        <f t="shared" si="14"/>
        <v>0</v>
      </c>
      <c r="I253" s="96" t="str">
        <f t="shared" si="15"/>
        <v/>
      </c>
      <c r="J253" s="96" t="str">
        <f t="shared" si="16"/>
        <v/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V253" s="110" t="s">
        <v>25</v>
      </c>
      <c r="W253" s="110" t="s">
        <v>26</v>
      </c>
      <c r="X253" s="110" t="s">
        <v>27</v>
      </c>
      <c r="Y253" s="111" t="s">
        <v>28</v>
      </c>
      <c r="Z253" s="111" t="s">
        <v>29</v>
      </c>
      <c r="AA253" s="111" t="s">
        <v>25</v>
      </c>
      <c r="AB253" s="111" t="s">
        <v>30</v>
      </c>
      <c r="AC253" s="112" t="s">
        <v>31</v>
      </c>
    </row>
    <row r="254" spans="1:29" ht="25.5" customHeight="1" x14ac:dyDescent="0.35">
      <c r="A254" s="205"/>
      <c r="B254" s="207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3"/>
        <v/>
      </c>
      <c r="G254" s="106"/>
      <c r="H254" s="96">
        <f t="shared" si="14"/>
        <v>0</v>
      </c>
      <c r="I254" s="96" t="str">
        <f t="shared" si="15"/>
        <v/>
      </c>
      <c r="J254" s="96" t="str">
        <f t="shared" si="16"/>
        <v/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V254" s="110" t="s">
        <v>25</v>
      </c>
      <c r="W254" s="110" t="s">
        <v>26</v>
      </c>
      <c r="X254" s="110" t="s">
        <v>27</v>
      </c>
      <c r="Y254" s="111" t="s">
        <v>28</v>
      </c>
      <c r="Z254" s="111" t="s">
        <v>29</v>
      </c>
      <c r="AA254" s="111" t="s">
        <v>25</v>
      </c>
      <c r="AB254" s="111" t="s">
        <v>30</v>
      </c>
      <c r="AC254" s="112" t="s">
        <v>31</v>
      </c>
    </row>
    <row r="255" spans="1:29" ht="25.5" customHeight="1" x14ac:dyDescent="0.35">
      <c r="A255" s="205"/>
      <c r="B255" s="207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3"/>
        <v/>
      </c>
      <c r="G255" s="106"/>
      <c r="H255" s="96">
        <f t="shared" si="14"/>
        <v>0</v>
      </c>
      <c r="I255" s="96" t="str">
        <f t="shared" si="15"/>
        <v/>
      </c>
      <c r="J255" s="96" t="str">
        <f t="shared" si="16"/>
        <v/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V255" s="110" t="s">
        <v>25</v>
      </c>
      <c r="W255" s="110" t="s">
        <v>26</v>
      </c>
      <c r="X255" s="110" t="s">
        <v>27</v>
      </c>
      <c r="Y255" s="111" t="s">
        <v>28</v>
      </c>
      <c r="Z255" s="111" t="s">
        <v>29</v>
      </c>
      <c r="AA255" s="111" t="s">
        <v>25</v>
      </c>
      <c r="AB255" s="111" t="s">
        <v>30</v>
      </c>
      <c r="AC255" s="112" t="s">
        <v>31</v>
      </c>
    </row>
    <row r="256" spans="1:29" ht="25.5" customHeight="1" x14ac:dyDescent="0.35">
      <c r="A256" s="205"/>
      <c r="B256" s="207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3"/>
        <v/>
      </c>
      <c r="G256" s="106"/>
      <c r="H256" s="96">
        <f t="shared" si="14"/>
        <v>0</v>
      </c>
      <c r="I256" s="96" t="str">
        <f t="shared" si="15"/>
        <v/>
      </c>
      <c r="J256" s="96" t="str">
        <f t="shared" si="16"/>
        <v/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V256" s="110" t="s">
        <v>25</v>
      </c>
      <c r="W256" s="110" t="s">
        <v>26</v>
      </c>
      <c r="X256" s="110" t="s">
        <v>27</v>
      </c>
      <c r="Y256" s="111" t="s">
        <v>28</v>
      </c>
      <c r="Z256" s="111" t="s">
        <v>29</v>
      </c>
      <c r="AA256" s="111" t="s">
        <v>25</v>
      </c>
      <c r="AB256" s="111" t="s">
        <v>30</v>
      </c>
      <c r="AC256" s="112" t="s">
        <v>31</v>
      </c>
    </row>
    <row r="257" spans="1:29" ht="25.5" customHeight="1" x14ac:dyDescent="0.35">
      <c r="A257" s="205"/>
      <c r="B257" s="207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3"/>
        <v/>
      </c>
      <c r="G257" s="106"/>
      <c r="H257" s="96">
        <f t="shared" si="14"/>
        <v>0</v>
      </c>
      <c r="I257" s="96" t="str">
        <f t="shared" si="15"/>
        <v/>
      </c>
      <c r="J257" s="96" t="str">
        <f t="shared" si="16"/>
        <v/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V257" s="110" t="s">
        <v>25</v>
      </c>
      <c r="W257" s="110" t="s">
        <v>26</v>
      </c>
      <c r="X257" s="110" t="s">
        <v>27</v>
      </c>
      <c r="Y257" s="111" t="s">
        <v>28</v>
      </c>
      <c r="Z257" s="111" t="s">
        <v>29</v>
      </c>
      <c r="AA257" s="111" t="s">
        <v>25</v>
      </c>
      <c r="AB257" s="111" t="s">
        <v>30</v>
      </c>
      <c r="AC257" s="112" t="s">
        <v>31</v>
      </c>
    </row>
    <row r="258" spans="1:29" ht="25.5" customHeight="1" x14ac:dyDescent="0.35">
      <c r="A258" s="205"/>
      <c r="B258" s="207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17">IF(OR(D258="",E258=""),"",ROUND(D258*E258,2))</f>
        <v/>
      </c>
      <c r="G258" s="106"/>
      <c r="H258" s="96">
        <f t="shared" ref="H258:H321" si="18">IF(G258="Sim",IF(OR(F258="",D258="",L258=""),"",IF(L258="Sim",ROUND(F258-D258,2),0)),0)</f>
        <v>0</v>
      </c>
      <c r="I258" s="96" t="str">
        <f t="shared" ref="I258:I321" si="19">IF(G258="Sim",0,IF(OR(F258="",L258=""),"",F258))</f>
        <v/>
      </c>
      <c r="J258" s="96" t="str">
        <f t="shared" ref="J258:J321" si="20">IF(G258="Sim",0,IF(OR(F258="",D258="",L258=""),"",IF(L258="Sim",ROUND(F258-D258,2),0)))</f>
        <v/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V258" s="110" t="s">
        <v>25</v>
      </c>
      <c r="W258" s="110" t="s">
        <v>26</v>
      </c>
      <c r="X258" s="110" t="s">
        <v>27</v>
      </c>
      <c r="Y258" s="111" t="s">
        <v>28</v>
      </c>
      <c r="Z258" s="111" t="s">
        <v>29</v>
      </c>
      <c r="AA258" s="111" t="s">
        <v>25</v>
      </c>
      <c r="AB258" s="111" t="s">
        <v>30</v>
      </c>
      <c r="AC258" s="112" t="s">
        <v>31</v>
      </c>
    </row>
    <row r="259" spans="1:29" ht="25.5" customHeight="1" x14ac:dyDescent="0.35">
      <c r="A259" s="205"/>
      <c r="B259" s="207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17"/>
        <v/>
      </c>
      <c r="G259" s="106"/>
      <c r="H259" s="96">
        <f t="shared" si="18"/>
        <v>0</v>
      </c>
      <c r="I259" s="96" t="str">
        <f t="shared" si="19"/>
        <v/>
      </c>
      <c r="J259" s="96" t="str">
        <f t="shared" si="20"/>
        <v/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V259" s="110" t="s">
        <v>25</v>
      </c>
      <c r="W259" s="110" t="s">
        <v>26</v>
      </c>
      <c r="X259" s="110" t="s">
        <v>27</v>
      </c>
      <c r="Y259" s="111" t="s">
        <v>28</v>
      </c>
      <c r="Z259" s="111" t="s">
        <v>29</v>
      </c>
      <c r="AA259" s="111" t="s">
        <v>25</v>
      </c>
      <c r="AB259" s="111" t="s">
        <v>30</v>
      </c>
      <c r="AC259" s="112" t="s">
        <v>31</v>
      </c>
    </row>
    <row r="260" spans="1:29" ht="25.5" customHeight="1" x14ac:dyDescent="0.35">
      <c r="A260" s="205"/>
      <c r="B260" s="207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17"/>
        <v/>
      </c>
      <c r="G260" s="106"/>
      <c r="H260" s="96">
        <f t="shared" si="18"/>
        <v>0</v>
      </c>
      <c r="I260" s="96" t="str">
        <f t="shared" si="19"/>
        <v/>
      </c>
      <c r="J260" s="96" t="str">
        <f t="shared" si="20"/>
        <v/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V260" s="110" t="s">
        <v>25</v>
      </c>
      <c r="W260" s="110" t="s">
        <v>26</v>
      </c>
      <c r="X260" s="110" t="s">
        <v>27</v>
      </c>
      <c r="Y260" s="111" t="s">
        <v>28</v>
      </c>
      <c r="Z260" s="111" t="s">
        <v>29</v>
      </c>
      <c r="AA260" s="111" t="s">
        <v>25</v>
      </c>
      <c r="AB260" s="111" t="s">
        <v>30</v>
      </c>
      <c r="AC260" s="112" t="s">
        <v>31</v>
      </c>
    </row>
    <row r="261" spans="1:29" ht="25.5" customHeight="1" x14ac:dyDescent="0.35">
      <c r="A261" s="205"/>
      <c r="B261" s="207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17"/>
        <v/>
      </c>
      <c r="G261" s="106"/>
      <c r="H261" s="96">
        <f t="shared" si="18"/>
        <v>0</v>
      </c>
      <c r="I261" s="96" t="str">
        <f t="shared" si="19"/>
        <v/>
      </c>
      <c r="J261" s="96" t="str">
        <f t="shared" si="20"/>
        <v/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V261" s="110" t="s">
        <v>25</v>
      </c>
      <c r="W261" s="110" t="s">
        <v>26</v>
      </c>
      <c r="X261" s="110" t="s">
        <v>27</v>
      </c>
      <c r="Y261" s="111" t="s">
        <v>28</v>
      </c>
      <c r="Z261" s="111" t="s">
        <v>29</v>
      </c>
      <c r="AA261" s="111" t="s">
        <v>25</v>
      </c>
      <c r="AB261" s="111" t="s">
        <v>30</v>
      </c>
      <c r="AC261" s="112" t="s">
        <v>31</v>
      </c>
    </row>
    <row r="262" spans="1:29" ht="25.5" customHeight="1" x14ac:dyDescent="0.35">
      <c r="A262" s="205"/>
      <c r="B262" s="207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17"/>
        <v/>
      </c>
      <c r="G262" s="106"/>
      <c r="H262" s="96">
        <f t="shared" si="18"/>
        <v>0</v>
      </c>
      <c r="I262" s="96" t="str">
        <f t="shared" si="19"/>
        <v/>
      </c>
      <c r="J262" s="96" t="str">
        <f t="shared" si="20"/>
        <v/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V262" s="110" t="s">
        <v>25</v>
      </c>
      <c r="W262" s="110" t="s">
        <v>26</v>
      </c>
      <c r="X262" s="110" t="s">
        <v>27</v>
      </c>
      <c r="Y262" s="111" t="s">
        <v>28</v>
      </c>
      <c r="Z262" s="111" t="s">
        <v>29</v>
      </c>
      <c r="AA262" s="111" t="s">
        <v>25</v>
      </c>
      <c r="AB262" s="111" t="s">
        <v>30</v>
      </c>
      <c r="AC262" s="112" t="s">
        <v>31</v>
      </c>
    </row>
    <row r="263" spans="1:29" ht="25.5" customHeight="1" x14ac:dyDescent="0.35">
      <c r="A263" s="205"/>
      <c r="B263" s="207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17"/>
        <v/>
      </c>
      <c r="G263" s="106"/>
      <c r="H263" s="96">
        <f t="shared" si="18"/>
        <v>0</v>
      </c>
      <c r="I263" s="96" t="str">
        <f t="shared" si="19"/>
        <v/>
      </c>
      <c r="J263" s="96" t="str">
        <f t="shared" si="20"/>
        <v/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V263" s="110" t="s">
        <v>25</v>
      </c>
      <c r="W263" s="110" t="s">
        <v>26</v>
      </c>
      <c r="X263" s="110" t="s">
        <v>27</v>
      </c>
      <c r="Y263" s="111" t="s">
        <v>28</v>
      </c>
      <c r="Z263" s="111" t="s">
        <v>29</v>
      </c>
      <c r="AA263" s="111" t="s">
        <v>25</v>
      </c>
      <c r="AB263" s="111" t="s">
        <v>30</v>
      </c>
      <c r="AC263" s="112" t="s">
        <v>31</v>
      </c>
    </row>
    <row r="264" spans="1:29" ht="25.5" customHeight="1" x14ac:dyDescent="0.35">
      <c r="A264" s="205"/>
      <c r="B264" s="207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17"/>
        <v/>
      </c>
      <c r="G264" s="106"/>
      <c r="H264" s="96">
        <f t="shared" si="18"/>
        <v>0</v>
      </c>
      <c r="I264" s="96" t="str">
        <f t="shared" si="19"/>
        <v/>
      </c>
      <c r="J264" s="96" t="str">
        <f t="shared" si="20"/>
        <v/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V264" s="110" t="s">
        <v>25</v>
      </c>
      <c r="W264" s="110" t="s">
        <v>26</v>
      </c>
      <c r="X264" s="110" t="s">
        <v>27</v>
      </c>
      <c r="Y264" s="111" t="s">
        <v>28</v>
      </c>
      <c r="Z264" s="111" t="s">
        <v>29</v>
      </c>
      <c r="AA264" s="111" t="s">
        <v>25</v>
      </c>
      <c r="AB264" s="111" t="s">
        <v>30</v>
      </c>
      <c r="AC264" s="112" t="s">
        <v>31</v>
      </c>
    </row>
    <row r="265" spans="1:29" ht="25.5" customHeight="1" x14ac:dyDescent="0.35">
      <c r="A265" s="205"/>
      <c r="B265" s="207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17"/>
        <v/>
      </c>
      <c r="G265" s="106"/>
      <c r="H265" s="96">
        <f t="shared" si="18"/>
        <v>0</v>
      </c>
      <c r="I265" s="96" t="str">
        <f t="shared" si="19"/>
        <v/>
      </c>
      <c r="J265" s="96" t="str">
        <f t="shared" si="20"/>
        <v/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V265" s="110" t="s">
        <v>25</v>
      </c>
      <c r="W265" s="110" t="s">
        <v>26</v>
      </c>
      <c r="X265" s="110" t="s">
        <v>27</v>
      </c>
      <c r="Y265" s="111" t="s">
        <v>28</v>
      </c>
      <c r="Z265" s="111" t="s">
        <v>29</v>
      </c>
      <c r="AA265" s="111" t="s">
        <v>25</v>
      </c>
      <c r="AB265" s="111" t="s">
        <v>30</v>
      </c>
      <c r="AC265" s="112" t="s">
        <v>31</v>
      </c>
    </row>
    <row r="266" spans="1:29" ht="25.5" customHeight="1" x14ac:dyDescent="0.35">
      <c r="A266" s="205"/>
      <c r="B266" s="207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17"/>
        <v/>
      </c>
      <c r="G266" s="106"/>
      <c r="H266" s="96">
        <f t="shared" si="18"/>
        <v>0</v>
      </c>
      <c r="I266" s="96" t="str">
        <f t="shared" si="19"/>
        <v/>
      </c>
      <c r="J266" s="96" t="str">
        <f t="shared" si="20"/>
        <v/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V266" s="110" t="s">
        <v>25</v>
      </c>
      <c r="W266" s="110" t="s">
        <v>26</v>
      </c>
      <c r="X266" s="110" t="s">
        <v>27</v>
      </c>
      <c r="Y266" s="111" t="s">
        <v>28</v>
      </c>
      <c r="Z266" s="111" t="s">
        <v>29</v>
      </c>
      <c r="AA266" s="111" t="s">
        <v>25</v>
      </c>
      <c r="AB266" s="111" t="s">
        <v>30</v>
      </c>
      <c r="AC266" s="112" t="s">
        <v>31</v>
      </c>
    </row>
    <row r="267" spans="1:29" ht="25.5" customHeight="1" x14ac:dyDescent="0.35">
      <c r="A267" s="205"/>
      <c r="B267" s="207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17"/>
        <v/>
      </c>
      <c r="G267" s="106"/>
      <c r="H267" s="96">
        <f t="shared" si="18"/>
        <v>0</v>
      </c>
      <c r="I267" s="96" t="str">
        <f t="shared" si="19"/>
        <v/>
      </c>
      <c r="J267" s="96" t="str">
        <f t="shared" si="20"/>
        <v/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V267" s="110" t="s">
        <v>25</v>
      </c>
      <c r="W267" s="110" t="s">
        <v>26</v>
      </c>
      <c r="X267" s="110" t="s">
        <v>27</v>
      </c>
      <c r="Y267" s="111" t="s">
        <v>28</v>
      </c>
      <c r="Z267" s="111" t="s">
        <v>29</v>
      </c>
      <c r="AA267" s="111" t="s">
        <v>25</v>
      </c>
      <c r="AB267" s="111" t="s">
        <v>30</v>
      </c>
      <c r="AC267" s="112" t="s">
        <v>31</v>
      </c>
    </row>
    <row r="268" spans="1:29" ht="25.5" customHeight="1" x14ac:dyDescent="0.35">
      <c r="A268" s="205"/>
      <c r="B268" s="207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17"/>
        <v/>
      </c>
      <c r="G268" s="106"/>
      <c r="H268" s="96">
        <f t="shared" si="18"/>
        <v>0</v>
      </c>
      <c r="I268" s="96" t="str">
        <f t="shared" si="19"/>
        <v/>
      </c>
      <c r="J268" s="96" t="str">
        <f t="shared" si="20"/>
        <v/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V268" s="110" t="s">
        <v>25</v>
      </c>
      <c r="W268" s="110" t="s">
        <v>26</v>
      </c>
      <c r="X268" s="110" t="s">
        <v>27</v>
      </c>
      <c r="Y268" s="111" t="s">
        <v>28</v>
      </c>
      <c r="Z268" s="111" t="s">
        <v>29</v>
      </c>
      <c r="AA268" s="111" t="s">
        <v>25</v>
      </c>
      <c r="AB268" s="111" t="s">
        <v>30</v>
      </c>
      <c r="AC268" s="112" t="s">
        <v>31</v>
      </c>
    </row>
    <row r="269" spans="1:29" ht="25.5" customHeight="1" x14ac:dyDescent="0.35">
      <c r="A269" s="205"/>
      <c r="B269" s="207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17"/>
        <v/>
      </c>
      <c r="G269" s="106"/>
      <c r="H269" s="96">
        <f t="shared" si="18"/>
        <v>0</v>
      </c>
      <c r="I269" s="96" t="str">
        <f t="shared" si="19"/>
        <v/>
      </c>
      <c r="J269" s="96" t="str">
        <f t="shared" si="20"/>
        <v/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V269" s="110" t="s">
        <v>25</v>
      </c>
      <c r="W269" s="110" t="s">
        <v>26</v>
      </c>
      <c r="X269" s="110" t="s">
        <v>27</v>
      </c>
      <c r="Y269" s="111" t="s">
        <v>28</v>
      </c>
      <c r="Z269" s="111" t="s">
        <v>29</v>
      </c>
      <c r="AA269" s="111" t="s">
        <v>25</v>
      </c>
      <c r="AB269" s="111" t="s">
        <v>30</v>
      </c>
      <c r="AC269" s="112" t="s">
        <v>31</v>
      </c>
    </row>
    <row r="270" spans="1:29" ht="25.5" customHeight="1" x14ac:dyDescent="0.35">
      <c r="A270" s="205"/>
      <c r="B270" s="207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17"/>
        <v/>
      </c>
      <c r="G270" s="106"/>
      <c r="H270" s="96">
        <f t="shared" si="18"/>
        <v>0</v>
      </c>
      <c r="I270" s="96" t="str">
        <f t="shared" si="19"/>
        <v/>
      </c>
      <c r="J270" s="96" t="str">
        <f t="shared" si="20"/>
        <v/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V270" s="110" t="s">
        <v>25</v>
      </c>
      <c r="W270" s="110" t="s">
        <v>26</v>
      </c>
      <c r="X270" s="110" t="s">
        <v>27</v>
      </c>
      <c r="Y270" s="111" t="s">
        <v>28</v>
      </c>
      <c r="Z270" s="111" t="s">
        <v>29</v>
      </c>
      <c r="AA270" s="111" t="s">
        <v>25</v>
      </c>
      <c r="AB270" s="111" t="s">
        <v>30</v>
      </c>
      <c r="AC270" s="112" t="s">
        <v>31</v>
      </c>
    </row>
    <row r="271" spans="1:29" ht="25.5" customHeight="1" x14ac:dyDescent="0.35">
      <c r="A271" s="205"/>
      <c r="B271" s="207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17"/>
        <v/>
      </c>
      <c r="G271" s="106"/>
      <c r="H271" s="96">
        <f t="shared" si="18"/>
        <v>0</v>
      </c>
      <c r="I271" s="96" t="str">
        <f t="shared" si="19"/>
        <v/>
      </c>
      <c r="J271" s="96" t="str">
        <f t="shared" si="20"/>
        <v/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V271" s="110" t="s">
        <v>25</v>
      </c>
      <c r="W271" s="110" t="s">
        <v>26</v>
      </c>
      <c r="X271" s="110" t="s">
        <v>27</v>
      </c>
      <c r="Y271" s="111" t="s">
        <v>28</v>
      </c>
      <c r="Z271" s="111" t="s">
        <v>29</v>
      </c>
      <c r="AA271" s="111" t="s">
        <v>25</v>
      </c>
      <c r="AB271" s="111" t="s">
        <v>30</v>
      </c>
      <c r="AC271" s="112" t="s">
        <v>31</v>
      </c>
    </row>
    <row r="272" spans="1:29" ht="25.5" customHeight="1" x14ac:dyDescent="0.35">
      <c r="A272" s="205"/>
      <c r="B272" s="207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17"/>
        <v/>
      </c>
      <c r="G272" s="106"/>
      <c r="H272" s="96">
        <f t="shared" si="18"/>
        <v>0</v>
      </c>
      <c r="I272" s="96" t="str">
        <f t="shared" si="19"/>
        <v/>
      </c>
      <c r="J272" s="96" t="str">
        <f t="shared" si="20"/>
        <v/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V272" s="110" t="s">
        <v>25</v>
      </c>
      <c r="W272" s="110" t="s">
        <v>26</v>
      </c>
      <c r="X272" s="110" t="s">
        <v>27</v>
      </c>
      <c r="Y272" s="111" t="s">
        <v>28</v>
      </c>
      <c r="Z272" s="111" t="s">
        <v>29</v>
      </c>
      <c r="AA272" s="111" t="s">
        <v>25</v>
      </c>
      <c r="AB272" s="111" t="s">
        <v>30</v>
      </c>
      <c r="AC272" s="112" t="s">
        <v>31</v>
      </c>
    </row>
    <row r="273" spans="1:29" ht="25.5" customHeight="1" x14ac:dyDescent="0.35">
      <c r="A273" s="205"/>
      <c r="B273" s="207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17"/>
        <v/>
      </c>
      <c r="G273" s="106"/>
      <c r="H273" s="96">
        <f t="shared" si="18"/>
        <v>0</v>
      </c>
      <c r="I273" s="96" t="str">
        <f t="shared" si="19"/>
        <v/>
      </c>
      <c r="J273" s="96" t="str">
        <f t="shared" si="20"/>
        <v/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V273" s="110" t="s">
        <v>25</v>
      </c>
      <c r="W273" s="110" t="s">
        <v>26</v>
      </c>
      <c r="X273" s="110" t="s">
        <v>27</v>
      </c>
      <c r="Y273" s="111" t="s">
        <v>28</v>
      </c>
      <c r="Z273" s="111" t="s">
        <v>29</v>
      </c>
      <c r="AA273" s="111" t="s">
        <v>25</v>
      </c>
      <c r="AB273" s="111" t="s">
        <v>30</v>
      </c>
      <c r="AC273" s="112" t="s">
        <v>31</v>
      </c>
    </row>
    <row r="274" spans="1:29" ht="25.5" customHeight="1" x14ac:dyDescent="0.35">
      <c r="A274" s="205"/>
      <c r="B274" s="207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17"/>
        <v/>
      </c>
      <c r="G274" s="106"/>
      <c r="H274" s="96">
        <f t="shared" si="18"/>
        <v>0</v>
      </c>
      <c r="I274" s="96" t="str">
        <f t="shared" si="19"/>
        <v/>
      </c>
      <c r="J274" s="96" t="str">
        <f t="shared" si="20"/>
        <v/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V274" s="110" t="s">
        <v>25</v>
      </c>
      <c r="W274" s="110" t="s">
        <v>26</v>
      </c>
      <c r="X274" s="110" t="s">
        <v>27</v>
      </c>
      <c r="Y274" s="111" t="s">
        <v>28</v>
      </c>
      <c r="Z274" s="111" t="s">
        <v>29</v>
      </c>
      <c r="AA274" s="111" t="s">
        <v>25</v>
      </c>
      <c r="AB274" s="111" t="s">
        <v>30</v>
      </c>
      <c r="AC274" s="112" t="s">
        <v>31</v>
      </c>
    </row>
    <row r="275" spans="1:29" ht="25.5" customHeight="1" x14ac:dyDescent="0.35">
      <c r="A275" s="205"/>
      <c r="B275" s="207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17"/>
        <v/>
      </c>
      <c r="G275" s="106"/>
      <c r="H275" s="96">
        <f t="shared" si="18"/>
        <v>0</v>
      </c>
      <c r="I275" s="96" t="str">
        <f t="shared" si="19"/>
        <v/>
      </c>
      <c r="J275" s="96" t="str">
        <f t="shared" si="20"/>
        <v/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V275" s="110" t="s">
        <v>25</v>
      </c>
      <c r="W275" s="110" t="s">
        <v>26</v>
      </c>
      <c r="X275" s="110" t="s">
        <v>27</v>
      </c>
      <c r="Y275" s="111" t="s">
        <v>28</v>
      </c>
      <c r="Z275" s="111" t="s">
        <v>29</v>
      </c>
      <c r="AA275" s="111" t="s">
        <v>25</v>
      </c>
      <c r="AB275" s="111" t="s">
        <v>30</v>
      </c>
      <c r="AC275" s="112" t="s">
        <v>31</v>
      </c>
    </row>
    <row r="276" spans="1:29" ht="25.5" customHeight="1" x14ac:dyDescent="0.35">
      <c r="A276" s="205"/>
      <c r="B276" s="207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17"/>
        <v/>
      </c>
      <c r="G276" s="106"/>
      <c r="H276" s="96">
        <f t="shared" si="18"/>
        <v>0</v>
      </c>
      <c r="I276" s="96" t="str">
        <f t="shared" si="19"/>
        <v/>
      </c>
      <c r="J276" s="96" t="str">
        <f t="shared" si="20"/>
        <v/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V276" s="110" t="s">
        <v>25</v>
      </c>
      <c r="W276" s="110" t="s">
        <v>26</v>
      </c>
      <c r="X276" s="110" t="s">
        <v>27</v>
      </c>
      <c r="Y276" s="111" t="s">
        <v>28</v>
      </c>
      <c r="Z276" s="111" t="s">
        <v>29</v>
      </c>
      <c r="AA276" s="111" t="s">
        <v>25</v>
      </c>
      <c r="AB276" s="111" t="s">
        <v>30</v>
      </c>
      <c r="AC276" s="112" t="s">
        <v>31</v>
      </c>
    </row>
    <row r="277" spans="1:29" ht="25.5" customHeight="1" x14ac:dyDescent="0.35">
      <c r="A277" s="205"/>
      <c r="B277" s="207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17"/>
        <v/>
      </c>
      <c r="G277" s="106"/>
      <c r="H277" s="96">
        <f t="shared" si="18"/>
        <v>0</v>
      </c>
      <c r="I277" s="96" t="str">
        <f t="shared" si="19"/>
        <v/>
      </c>
      <c r="J277" s="96" t="str">
        <f t="shared" si="20"/>
        <v/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V277" s="110" t="s">
        <v>25</v>
      </c>
      <c r="W277" s="110" t="s">
        <v>26</v>
      </c>
      <c r="X277" s="110" t="s">
        <v>27</v>
      </c>
      <c r="Y277" s="111" t="s">
        <v>28</v>
      </c>
      <c r="Z277" s="111" t="s">
        <v>29</v>
      </c>
      <c r="AA277" s="111" t="s">
        <v>25</v>
      </c>
      <c r="AB277" s="111" t="s">
        <v>30</v>
      </c>
      <c r="AC277" s="112" t="s">
        <v>31</v>
      </c>
    </row>
    <row r="278" spans="1:29" ht="25.5" customHeight="1" x14ac:dyDescent="0.35">
      <c r="A278" s="205"/>
      <c r="B278" s="207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17"/>
        <v/>
      </c>
      <c r="G278" s="106"/>
      <c r="H278" s="96">
        <f t="shared" si="18"/>
        <v>0</v>
      </c>
      <c r="I278" s="96" t="str">
        <f t="shared" si="19"/>
        <v/>
      </c>
      <c r="J278" s="96" t="str">
        <f t="shared" si="20"/>
        <v/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V278" s="110" t="s">
        <v>25</v>
      </c>
      <c r="W278" s="110" t="s">
        <v>26</v>
      </c>
      <c r="X278" s="110" t="s">
        <v>27</v>
      </c>
      <c r="Y278" s="111" t="s">
        <v>28</v>
      </c>
      <c r="Z278" s="111" t="s">
        <v>29</v>
      </c>
      <c r="AA278" s="111" t="s">
        <v>25</v>
      </c>
      <c r="AB278" s="111" t="s">
        <v>30</v>
      </c>
      <c r="AC278" s="112" t="s">
        <v>31</v>
      </c>
    </row>
    <row r="279" spans="1:29" ht="25.5" customHeight="1" x14ac:dyDescent="0.35">
      <c r="A279" s="205"/>
      <c r="B279" s="207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17"/>
        <v/>
      </c>
      <c r="G279" s="106"/>
      <c r="H279" s="96">
        <f t="shared" si="18"/>
        <v>0</v>
      </c>
      <c r="I279" s="96" t="str">
        <f t="shared" si="19"/>
        <v/>
      </c>
      <c r="J279" s="96" t="str">
        <f t="shared" si="20"/>
        <v/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V279" s="110" t="s">
        <v>25</v>
      </c>
      <c r="W279" s="110" t="s">
        <v>26</v>
      </c>
      <c r="X279" s="110" t="s">
        <v>27</v>
      </c>
      <c r="Y279" s="111" t="s">
        <v>28</v>
      </c>
      <c r="Z279" s="111" t="s">
        <v>29</v>
      </c>
      <c r="AA279" s="111" t="s">
        <v>25</v>
      </c>
      <c r="AB279" s="111" t="s">
        <v>30</v>
      </c>
      <c r="AC279" s="112" t="s">
        <v>31</v>
      </c>
    </row>
    <row r="280" spans="1:29" ht="25.5" customHeight="1" x14ac:dyDescent="0.35">
      <c r="A280" s="205"/>
      <c r="B280" s="207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17"/>
        <v/>
      </c>
      <c r="G280" s="106"/>
      <c r="H280" s="96">
        <f t="shared" si="18"/>
        <v>0</v>
      </c>
      <c r="I280" s="96" t="str">
        <f t="shared" si="19"/>
        <v/>
      </c>
      <c r="J280" s="96" t="str">
        <f t="shared" si="20"/>
        <v/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V280" s="110" t="s">
        <v>25</v>
      </c>
      <c r="W280" s="110" t="s">
        <v>26</v>
      </c>
      <c r="X280" s="110" t="s">
        <v>27</v>
      </c>
      <c r="Y280" s="111" t="s">
        <v>28</v>
      </c>
      <c r="Z280" s="111" t="s">
        <v>29</v>
      </c>
      <c r="AA280" s="111" t="s">
        <v>25</v>
      </c>
      <c r="AB280" s="111" t="s">
        <v>30</v>
      </c>
      <c r="AC280" s="112" t="s">
        <v>31</v>
      </c>
    </row>
    <row r="281" spans="1:29" ht="25.5" customHeight="1" x14ac:dyDescent="0.35">
      <c r="A281" s="205"/>
      <c r="B281" s="207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17"/>
        <v/>
      </c>
      <c r="G281" s="106"/>
      <c r="H281" s="96">
        <f t="shared" si="18"/>
        <v>0</v>
      </c>
      <c r="I281" s="96" t="str">
        <f t="shared" si="19"/>
        <v/>
      </c>
      <c r="J281" s="96" t="str">
        <f t="shared" si="20"/>
        <v/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V281" s="110" t="s">
        <v>25</v>
      </c>
      <c r="W281" s="110" t="s">
        <v>26</v>
      </c>
      <c r="X281" s="110" t="s">
        <v>27</v>
      </c>
      <c r="Y281" s="111" t="s">
        <v>28</v>
      </c>
      <c r="Z281" s="111" t="s">
        <v>29</v>
      </c>
      <c r="AA281" s="111" t="s">
        <v>25</v>
      </c>
      <c r="AB281" s="111" t="s">
        <v>30</v>
      </c>
      <c r="AC281" s="112" t="s">
        <v>31</v>
      </c>
    </row>
    <row r="282" spans="1:29" ht="25.5" customHeight="1" x14ac:dyDescent="0.35">
      <c r="A282" s="205"/>
      <c r="B282" s="207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17"/>
        <v/>
      </c>
      <c r="G282" s="106"/>
      <c r="H282" s="96">
        <f t="shared" si="18"/>
        <v>0</v>
      </c>
      <c r="I282" s="96" t="str">
        <f t="shared" si="19"/>
        <v/>
      </c>
      <c r="J282" s="96" t="str">
        <f t="shared" si="20"/>
        <v/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V282" s="110" t="s">
        <v>25</v>
      </c>
      <c r="W282" s="110" t="s">
        <v>26</v>
      </c>
      <c r="X282" s="110" t="s">
        <v>27</v>
      </c>
      <c r="Y282" s="111" t="s">
        <v>28</v>
      </c>
      <c r="Z282" s="111" t="s">
        <v>29</v>
      </c>
      <c r="AA282" s="111" t="s">
        <v>25</v>
      </c>
      <c r="AB282" s="111" t="s">
        <v>30</v>
      </c>
      <c r="AC282" s="112" t="s">
        <v>31</v>
      </c>
    </row>
    <row r="283" spans="1:29" ht="25.5" customHeight="1" x14ac:dyDescent="0.35">
      <c r="A283" s="205"/>
      <c r="B283" s="207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17"/>
        <v/>
      </c>
      <c r="G283" s="106"/>
      <c r="H283" s="96">
        <f t="shared" si="18"/>
        <v>0</v>
      </c>
      <c r="I283" s="96" t="str">
        <f t="shared" si="19"/>
        <v/>
      </c>
      <c r="J283" s="96" t="str">
        <f t="shared" si="20"/>
        <v/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V283" s="110" t="s">
        <v>25</v>
      </c>
      <c r="W283" s="110" t="s">
        <v>26</v>
      </c>
      <c r="X283" s="110" t="s">
        <v>27</v>
      </c>
      <c r="Y283" s="111" t="s">
        <v>28</v>
      </c>
      <c r="Z283" s="111" t="s">
        <v>29</v>
      </c>
      <c r="AA283" s="111" t="s">
        <v>25</v>
      </c>
      <c r="AB283" s="111" t="s">
        <v>30</v>
      </c>
      <c r="AC283" s="112" t="s">
        <v>31</v>
      </c>
    </row>
    <row r="284" spans="1:29" ht="25.5" customHeight="1" x14ac:dyDescent="0.35">
      <c r="A284" s="205"/>
      <c r="B284" s="207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17"/>
        <v/>
      </c>
      <c r="G284" s="106"/>
      <c r="H284" s="96">
        <f t="shared" si="18"/>
        <v>0</v>
      </c>
      <c r="I284" s="96" t="str">
        <f t="shared" si="19"/>
        <v/>
      </c>
      <c r="J284" s="96" t="str">
        <f t="shared" si="20"/>
        <v/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V284" s="110" t="s">
        <v>25</v>
      </c>
      <c r="W284" s="110" t="s">
        <v>26</v>
      </c>
      <c r="X284" s="110" t="s">
        <v>27</v>
      </c>
      <c r="Y284" s="111" t="s">
        <v>28</v>
      </c>
      <c r="Z284" s="111" t="s">
        <v>29</v>
      </c>
      <c r="AA284" s="111" t="s">
        <v>25</v>
      </c>
      <c r="AB284" s="111" t="s">
        <v>30</v>
      </c>
      <c r="AC284" s="112" t="s">
        <v>31</v>
      </c>
    </row>
    <row r="285" spans="1:29" ht="25.5" customHeight="1" x14ac:dyDescent="0.35">
      <c r="A285" s="205"/>
      <c r="B285" s="207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17"/>
        <v/>
      </c>
      <c r="G285" s="106"/>
      <c r="H285" s="96">
        <f t="shared" si="18"/>
        <v>0</v>
      </c>
      <c r="I285" s="96" t="str">
        <f t="shared" si="19"/>
        <v/>
      </c>
      <c r="J285" s="96" t="str">
        <f t="shared" si="20"/>
        <v/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V285" s="110" t="s">
        <v>25</v>
      </c>
      <c r="W285" s="110" t="s">
        <v>26</v>
      </c>
      <c r="X285" s="110" t="s">
        <v>27</v>
      </c>
      <c r="Y285" s="111" t="s">
        <v>28</v>
      </c>
      <c r="Z285" s="111" t="s">
        <v>29</v>
      </c>
      <c r="AA285" s="111" t="s">
        <v>25</v>
      </c>
      <c r="AB285" s="111" t="s">
        <v>30</v>
      </c>
      <c r="AC285" s="112" t="s">
        <v>31</v>
      </c>
    </row>
    <row r="286" spans="1:29" ht="25.5" customHeight="1" x14ac:dyDescent="0.35">
      <c r="A286" s="205"/>
      <c r="B286" s="207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17"/>
        <v/>
      </c>
      <c r="G286" s="106"/>
      <c r="H286" s="96">
        <f t="shared" si="18"/>
        <v>0</v>
      </c>
      <c r="I286" s="96" t="str">
        <f t="shared" si="19"/>
        <v/>
      </c>
      <c r="J286" s="96" t="str">
        <f t="shared" si="20"/>
        <v/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V286" s="110" t="s">
        <v>25</v>
      </c>
      <c r="W286" s="110" t="s">
        <v>26</v>
      </c>
      <c r="X286" s="110" t="s">
        <v>27</v>
      </c>
      <c r="Y286" s="111" t="s">
        <v>28</v>
      </c>
      <c r="Z286" s="111" t="s">
        <v>29</v>
      </c>
      <c r="AA286" s="111" t="s">
        <v>25</v>
      </c>
      <c r="AB286" s="111" t="s">
        <v>30</v>
      </c>
      <c r="AC286" s="112" t="s">
        <v>31</v>
      </c>
    </row>
    <row r="287" spans="1:29" ht="25.5" customHeight="1" x14ac:dyDescent="0.35">
      <c r="A287" s="205"/>
      <c r="B287" s="207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17"/>
        <v/>
      </c>
      <c r="G287" s="106"/>
      <c r="H287" s="96">
        <f t="shared" si="18"/>
        <v>0</v>
      </c>
      <c r="I287" s="96" t="str">
        <f t="shared" si="19"/>
        <v/>
      </c>
      <c r="J287" s="96" t="str">
        <f t="shared" si="20"/>
        <v/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V287" s="110" t="s">
        <v>25</v>
      </c>
      <c r="W287" s="110" t="s">
        <v>26</v>
      </c>
      <c r="X287" s="110" t="s">
        <v>27</v>
      </c>
      <c r="Y287" s="111" t="s">
        <v>28</v>
      </c>
      <c r="Z287" s="111" t="s">
        <v>29</v>
      </c>
      <c r="AA287" s="111" t="s">
        <v>25</v>
      </c>
      <c r="AB287" s="111" t="s">
        <v>30</v>
      </c>
      <c r="AC287" s="112" t="s">
        <v>31</v>
      </c>
    </row>
    <row r="288" spans="1:29" ht="25.5" customHeight="1" x14ac:dyDescent="0.35">
      <c r="A288" s="205"/>
      <c r="B288" s="207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17"/>
        <v/>
      </c>
      <c r="G288" s="106"/>
      <c r="H288" s="96">
        <f t="shared" si="18"/>
        <v>0</v>
      </c>
      <c r="I288" s="96" t="str">
        <f t="shared" si="19"/>
        <v/>
      </c>
      <c r="J288" s="96" t="str">
        <f t="shared" si="20"/>
        <v/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V288" s="110" t="s">
        <v>25</v>
      </c>
      <c r="W288" s="110" t="s">
        <v>26</v>
      </c>
      <c r="X288" s="110" t="s">
        <v>27</v>
      </c>
      <c r="Y288" s="111" t="s">
        <v>28</v>
      </c>
      <c r="Z288" s="111" t="s">
        <v>29</v>
      </c>
      <c r="AA288" s="111" t="s">
        <v>25</v>
      </c>
      <c r="AB288" s="111" t="s">
        <v>30</v>
      </c>
      <c r="AC288" s="112" t="s">
        <v>31</v>
      </c>
    </row>
    <row r="289" spans="1:29" ht="25.5" customHeight="1" x14ac:dyDescent="0.35">
      <c r="A289" s="205"/>
      <c r="B289" s="207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17"/>
        <v/>
      </c>
      <c r="G289" s="106"/>
      <c r="H289" s="96">
        <f t="shared" si="18"/>
        <v>0</v>
      </c>
      <c r="I289" s="96" t="str">
        <f t="shared" si="19"/>
        <v/>
      </c>
      <c r="J289" s="96" t="str">
        <f t="shared" si="20"/>
        <v/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V289" s="110" t="s">
        <v>25</v>
      </c>
      <c r="W289" s="110" t="s">
        <v>26</v>
      </c>
      <c r="X289" s="110" t="s">
        <v>27</v>
      </c>
      <c r="Y289" s="111" t="s">
        <v>28</v>
      </c>
      <c r="Z289" s="111" t="s">
        <v>29</v>
      </c>
      <c r="AA289" s="111" t="s">
        <v>25</v>
      </c>
      <c r="AB289" s="111" t="s">
        <v>30</v>
      </c>
      <c r="AC289" s="112" t="s">
        <v>31</v>
      </c>
    </row>
    <row r="290" spans="1:29" ht="25.5" customHeight="1" x14ac:dyDescent="0.35">
      <c r="A290" s="205"/>
      <c r="B290" s="207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17"/>
        <v/>
      </c>
      <c r="G290" s="106"/>
      <c r="H290" s="96">
        <f t="shared" si="18"/>
        <v>0</v>
      </c>
      <c r="I290" s="96" t="str">
        <f t="shared" si="19"/>
        <v/>
      </c>
      <c r="J290" s="96" t="str">
        <f t="shared" si="20"/>
        <v/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V290" s="110" t="s">
        <v>25</v>
      </c>
      <c r="W290" s="110" t="s">
        <v>26</v>
      </c>
      <c r="X290" s="110" t="s">
        <v>27</v>
      </c>
      <c r="Y290" s="111" t="s">
        <v>28</v>
      </c>
      <c r="Z290" s="111" t="s">
        <v>29</v>
      </c>
      <c r="AA290" s="111" t="s">
        <v>25</v>
      </c>
      <c r="AB290" s="111" t="s">
        <v>30</v>
      </c>
      <c r="AC290" s="112" t="s">
        <v>31</v>
      </c>
    </row>
    <row r="291" spans="1:29" ht="25.5" customHeight="1" x14ac:dyDescent="0.35">
      <c r="A291" s="205"/>
      <c r="B291" s="207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17"/>
        <v/>
      </c>
      <c r="G291" s="106"/>
      <c r="H291" s="96">
        <f t="shared" si="18"/>
        <v>0</v>
      </c>
      <c r="I291" s="96" t="str">
        <f t="shared" si="19"/>
        <v/>
      </c>
      <c r="J291" s="96" t="str">
        <f t="shared" si="20"/>
        <v/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V291" s="110" t="s">
        <v>25</v>
      </c>
      <c r="W291" s="110" t="s">
        <v>26</v>
      </c>
      <c r="X291" s="110" t="s">
        <v>27</v>
      </c>
      <c r="Y291" s="111" t="s">
        <v>28</v>
      </c>
      <c r="Z291" s="111" t="s">
        <v>29</v>
      </c>
      <c r="AA291" s="111" t="s">
        <v>25</v>
      </c>
      <c r="AB291" s="111" t="s">
        <v>30</v>
      </c>
      <c r="AC291" s="112" t="s">
        <v>31</v>
      </c>
    </row>
    <row r="292" spans="1:29" ht="25.5" customHeight="1" x14ac:dyDescent="0.35">
      <c r="A292" s="205"/>
      <c r="B292" s="207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17"/>
        <v/>
      </c>
      <c r="G292" s="106"/>
      <c r="H292" s="96">
        <f t="shared" si="18"/>
        <v>0</v>
      </c>
      <c r="I292" s="96" t="str">
        <f t="shared" si="19"/>
        <v/>
      </c>
      <c r="J292" s="96" t="str">
        <f t="shared" si="20"/>
        <v/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V292" s="110" t="s">
        <v>25</v>
      </c>
      <c r="W292" s="110" t="s">
        <v>26</v>
      </c>
      <c r="X292" s="110" t="s">
        <v>27</v>
      </c>
      <c r="Y292" s="111" t="s">
        <v>28</v>
      </c>
      <c r="Z292" s="111" t="s">
        <v>29</v>
      </c>
      <c r="AA292" s="111" t="s">
        <v>25</v>
      </c>
      <c r="AB292" s="111" t="s">
        <v>30</v>
      </c>
      <c r="AC292" s="112" t="s">
        <v>31</v>
      </c>
    </row>
    <row r="293" spans="1:29" ht="25.5" customHeight="1" x14ac:dyDescent="0.35">
      <c r="A293" s="205"/>
      <c r="B293" s="207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17"/>
        <v/>
      </c>
      <c r="G293" s="106"/>
      <c r="H293" s="96">
        <f t="shared" si="18"/>
        <v>0</v>
      </c>
      <c r="I293" s="96" t="str">
        <f t="shared" si="19"/>
        <v/>
      </c>
      <c r="J293" s="96" t="str">
        <f t="shared" si="20"/>
        <v/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V293" s="110" t="s">
        <v>25</v>
      </c>
      <c r="W293" s="110" t="s">
        <v>26</v>
      </c>
      <c r="X293" s="110" t="s">
        <v>27</v>
      </c>
      <c r="Y293" s="111" t="s">
        <v>28</v>
      </c>
      <c r="Z293" s="111" t="s">
        <v>29</v>
      </c>
      <c r="AA293" s="111" t="s">
        <v>25</v>
      </c>
      <c r="AB293" s="111" t="s">
        <v>30</v>
      </c>
      <c r="AC293" s="112" t="s">
        <v>31</v>
      </c>
    </row>
    <row r="294" spans="1:29" ht="25.5" customHeight="1" x14ac:dyDescent="0.35">
      <c r="A294" s="205"/>
      <c r="B294" s="207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17"/>
        <v/>
      </c>
      <c r="G294" s="106"/>
      <c r="H294" s="96">
        <f t="shared" si="18"/>
        <v>0</v>
      </c>
      <c r="I294" s="96" t="str">
        <f t="shared" si="19"/>
        <v/>
      </c>
      <c r="J294" s="96" t="str">
        <f t="shared" si="20"/>
        <v/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V294" s="110" t="s">
        <v>25</v>
      </c>
      <c r="W294" s="110" t="s">
        <v>26</v>
      </c>
      <c r="X294" s="110" t="s">
        <v>27</v>
      </c>
      <c r="Y294" s="111" t="s">
        <v>28</v>
      </c>
      <c r="Z294" s="111" t="s">
        <v>29</v>
      </c>
      <c r="AA294" s="111" t="s">
        <v>25</v>
      </c>
      <c r="AB294" s="111" t="s">
        <v>30</v>
      </c>
      <c r="AC294" s="112" t="s">
        <v>31</v>
      </c>
    </row>
    <row r="295" spans="1:29" ht="25.5" customHeight="1" x14ac:dyDescent="0.35">
      <c r="A295" s="205"/>
      <c r="B295" s="207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17"/>
        <v/>
      </c>
      <c r="G295" s="106"/>
      <c r="H295" s="96">
        <f t="shared" si="18"/>
        <v>0</v>
      </c>
      <c r="I295" s="96" t="str">
        <f t="shared" si="19"/>
        <v/>
      </c>
      <c r="J295" s="96" t="str">
        <f t="shared" si="20"/>
        <v/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V295" s="110" t="s">
        <v>25</v>
      </c>
      <c r="W295" s="110" t="s">
        <v>26</v>
      </c>
      <c r="X295" s="110" t="s">
        <v>27</v>
      </c>
      <c r="Y295" s="111" t="s">
        <v>28</v>
      </c>
      <c r="Z295" s="111" t="s">
        <v>29</v>
      </c>
      <c r="AA295" s="111" t="s">
        <v>25</v>
      </c>
      <c r="AB295" s="111" t="s">
        <v>30</v>
      </c>
      <c r="AC295" s="112" t="s">
        <v>31</v>
      </c>
    </row>
    <row r="296" spans="1:29" ht="25.5" customHeight="1" x14ac:dyDescent="0.35">
      <c r="A296" s="205"/>
      <c r="B296" s="207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17"/>
        <v/>
      </c>
      <c r="G296" s="106"/>
      <c r="H296" s="96">
        <f t="shared" si="18"/>
        <v>0</v>
      </c>
      <c r="I296" s="96" t="str">
        <f t="shared" si="19"/>
        <v/>
      </c>
      <c r="J296" s="96" t="str">
        <f t="shared" si="20"/>
        <v/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V296" s="110" t="s">
        <v>25</v>
      </c>
      <c r="W296" s="110" t="s">
        <v>26</v>
      </c>
      <c r="X296" s="110" t="s">
        <v>27</v>
      </c>
      <c r="Y296" s="111" t="s">
        <v>28</v>
      </c>
      <c r="Z296" s="111" t="s">
        <v>29</v>
      </c>
      <c r="AA296" s="111" t="s">
        <v>25</v>
      </c>
      <c r="AB296" s="111" t="s">
        <v>30</v>
      </c>
      <c r="AC296" s="112" t="s">
        <v>31</v>
      </c>
    </row>
    <row r="297" spans="1:29" ht="25.5" customHeight="1" x14ac:dyDescent="0.35">
      <c r="A297" s="205"/>
      <c r="B297" s="207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17"/>
        <v/>
      </c>
      <c r="G297" s="106"/>
      <c r="H297" s="96">
        <f t="shared" si="18"/>
        <v>0</v>
      </c>
      <c r="I297" s="96" t="str">
        <f t="shared" si="19"/>
        <v/>
      </c>
      <c r="J297" s="96" t="str">
        <f t="shared" si="20"/>
        <v/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V297" s="110" t="s">
        <v>25</v>
      </c>
      <c r="W297" s="110" t="s">
        <v>26</v>
      </c>
      <c r="X297" s="110" t="s">
        <v>27</v>
      </c>
      <c r="Y297" s="111" t="s">
        <v>28</v>
      </c>
      <c r="Z297" s="111" t="s">
        <v>29</v>
      </c>
      <c r="AA297" s="111" t="s">
        <v>25</v>
      </c>
      <c r="AB297" s="111" t="s">
        <v>30</v>
      </c>
      <c r="AC297" s="112" t="s">
        <v>31</v>
      </c>
    </row>
    <row r="298" spans="1:29" ht="25.5" customHeight="1" x14ac:dyDescent="0.35">
      <c r="A298" s="205"/>
      <c r="B298" s="207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17"/>
        <v/>
      </c>
      <c r="G298" s="106"/>
      <c r="H298" s="96">
        <f t="shared" si="18"/>
        <v>0</v>
      </c>
      <c r="I298" s="96" t="str">
        <f t="shared" si="19"/>
        <v/>
      </c>
      <c r="J298" s="96" t="str">
        <f t="shared" si="20"/>
        <v/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V298" s="110" t="s">
        <v>25</v>
      </c>
      <c r="W298" s="110" t="s">
        <v>26</v>
      </c>
      <c r="X298" s="110" t="s">
        <v>27</v>
      </c>
      <c r="Y298" s="111" t="s">
        <v>28</v>
      </c>
      <c r="Z298" s="111" t="s">
        <v>29</v>
      </c>
      <c r="AA298" s="111" t="s">
        <v>25</v>
      </c>
      <c r="AB298" s="111" t="s">
        <v>30</v>
      </c>
      <c r="AC298" s="112" t="s">
        <v>31</v>
      </c>
    </row>
    <row r="299" spans="1:29" ht="25.5" customHeight="1" x14ac:dyDescent="0.35">
      <c r="A299" s="205"/>
      <c r="B299" s="207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17"/>
        <v/>
      </c>
      <c r="G299" s="106"/>
      <c r="H299" s="96">
        <f t="shared" si="18"/>
        <v>0</v>
      </c>
      <c r="I299" s="96" t="str">
        <f t="shared" si="19"/>
        <v/>
      </c>
      <c r="J299" s="96" t="str">
        <f t="shared" si="20"/>
        <v/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V299" s="110" t="s">
        <v>25</v>
      </c>
      <c r="W299" s="110" t="s">
        <v>26</v>
      </c>
      <c r="X299" s="110" t="s">
        <v>27</v>
      </c>
      <c r="Y299" s="111" t="s">
        <v>28</v>
      </c>
      <c r="Z299" s="111" t="s">
        <v>29</v>
      </c>
      <c r="AA299" s="111" t="s">
        <v>25</v>
      </c>
      <c r="AB299" s="111" t="s">
        <v>30</v>
      </c>
      <c r="AC299" s="112" t="s">
        <v>31</v>
      </c>
    </row>
    <row r="300" spans="1:29" ht="25.5" customHeight="1" x14ac:dyDescent="0.35">
      <c r="A300" s="205"/>
      <c r="B300" s="207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17"/>
        <v/>
      </c>
      <c r="G300" s="106"/>
      <c r="H300" s="96">
        <f t="shared" si="18"/>
        <v>0</v>
      </c>
      <c r="I300" s="96" t="str">
        <f t="shared" si="19"/>
        <v/>
      </c>
      <c r="J300" s="96" t="str">
        <f t="shared" si="20"/>
        <v/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V300" s="110" t="s">
        <v>25</v>
      </c>
      <c r="W300" s="110" t="s">
        <v>26</v>
      </c>
      <c r="X300" s="110" t="s">
        <v>27</v>
      </c>
      <c r="Y300" s="111" t="s">
        <v>28</v>
      </c>
      <c r="Z300" s="111" t="s">
        <v>29</v>
      </c>
      <c r="AA300" s="111" t="s">
        <v>25</v>
      </c>
      <c r="AB300" s="111" t="s">
        <v>30</v>
      </c>
      <c r="AC300" s="112" t="s">
        <v>31</v>
      </c>
    </row>
    <row r="301" spans="1:29" ht="25.5" customHeight="1" x14ac:dyDescent="0.35">
      <c r="A301" s="205"/>
      <c r="B301" s="207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17"/>
        <v/>
      </c>
      <c r="G301" s="106"/>
      <c r="H301" s="96">
        <f t="shared" si="18"/>
        <v>0</v>
      </c>
      <c r="I301" s="96" t="str">
        <f t="shared" si="19"/>
        <v/>
      </c>
      <c r="J301" s="96" t="str">
        <f t="shared" si="20"/>
        <v/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V301" s="110" t="s">
        <v>25</v>
      </c>
      <c r="W301" s="110" t="s">
        <v>26</v>
      </c>
      <c r="X301" s="110" t="s">
        <v>27</v>
      </c>
      <c r="Y301" s="111" t="s">
        <v>28</v>
      </c>
      <c r="Z301" s="111" t="s">
        <v>29</v>
      </c>
      <c r="AA301" s="111" t="s">
        <v>25</v>
      </c>
      <c r="AB301" s="111" t="s">
        <v>30</v>
      </c>
      <c r="AC301" s="112" t="s">
        <v>31</v>
      </c>
    </row>
    <row r="302" spans="1:29" ht="25.5" customHeight="1" x14ac:dyDescent="0.35">
      <c r="A302" s="205"/>
      <c r="B302" s="207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17"/>
        <v/>
      </c>
      <c r="G302" s="106"/>
      <c r="H302" s="96">
        <f t="shared" si="18"/>
        <v>0</v>
      </c>
      <c r="I302" s="96" t="str">
        <f t="shared" si="19"/>
        <v/>
      </c>
      <c r="J302" s="96" t="str">
        <f t="shared" si="20"/>
        <v/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V302" s="110" t="s">
        <v>25</v>
      </c>
      <c r="W302" s="110" t="s">
        <v>26</v>
      </c>
      <c r="X302" s="110" t="s">
        <v>27</v>
      </c>
      <c r="Y302" s="111" t="s">
        <v>28</v>
      </c>
      <c r="Z302" s="111" t="s">
        <v>29</v>
      </c>
      <c r="AA302" s="111" t="s">
        <v>25</v>
      </c>
      <c r="AB302" s="111" t="s">
        <v>30</v>
      </c>
      <c r="AC302" s="112" t="s">
        <v>31</v>
      </c>
    </row>
    <row r="303" spans="1:29" ht="25.5" customHeight="1" x14ac:dyDescent="0.35">
      <c r="A303" s="205"/>
      <c r="B303" s="207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17"/>
        <v/>
      </c>
      <c r="G303" s="106"/>
      <c r="H303" s="96">
        <f t="shared" si="18"/>
        <v>0</v>
      </c>
      <c r="I303" s="96" t="str">
        <f t="shared" si="19"/>
        <v/>
      </c>
      <c r="J303" s="96" t="str">
        <f t="shared" si="20"/>
        <v/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V303" s="110" t="s">
        <v>25</v>
      </c>
      <c r="W303" s="110" t="s">
        <v>26</v>
      </c>
      <c r="X303" s="110" t="s">
        <v>27</v>
      </c>
      <c r="Y303" s="111" t="s">
        <v>28</v>
      </c>
      <c r="Z303" s="111" t="s">
        <v>29</v>
      </c>
      <c r="AA303" s="111" t="s">
        <v>25</v>
      </c>
      <c r="AB303" s="111" t="s">
        <v>30</v>
      </c>
      <c r="AC303" s="112" t="s">
        <v>31</v>
      </c>
    </row>
    <row r="304" spans="1:29" ht="25.5" customHeight="1" x14ac:dyDescent="0.35">
      <c r="A304" s="205"/>
      <c r="B304" s="207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17"/>
        <v/>
      </c>
      <c r="G304" s="106"/>
      <c r="H304" s="96">
        <f t="shared" si="18"/>
        <v>0</v>
      </c>
      <c r="I304" s="96" t="str">
        <f t="shared" si="19"/>
        <v/>
      </c>
      <c r="J304" s="96" t="str">
        <f t="shared" si="20"/>
        <v/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V304" s="110" t="s">
        <v>25</v>
      </c>
      <c r="W304" s="110" t="s">
        <v>26</v>
      </c>
      <c r="X304" s="110" t="s">
        <v>27</v>
      </c>
      <c r="Y304" s="111" t="s">
        <v>28</v>
      </c>
      <c r="Z304" s="111" t="s">
        <v>29</v>
      </c>
      <c r="AA304" s="111" t="s">
        <v>25</v>
      </c>
      <c r="AB304" s="111" t="s">
        <v>30</v>
      </c>
      <c r="AC304" s="112" t="s">
        <v>31</v>
      </c>
    </row>
    <row r="305" spans="1:29" ht="25.5" customHeight="1" x14ac:dyDescent="0.35">
      <c r="A305" s="205"/>
      <c r="B305" s="207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17"/>
        <v/>
      </c>
      <c r="G305" s="106"/>
      <c r="H305" s="96">
        <f t="shared" si="18"/>
        <v>0</v>
      </c>
      <c r="I305" s="96" t="str">
        <f t="shared" si="19"/>
        <v/>
      </c>
      <c r="J305" s="96" t="str">
        <f t="shared" si="20"/>
        <v/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V305" s="110" t="s">
        <v>25</v>
      </c>
      <c r="W305" s="110" t="s">
        <v>26</v>
      </c>
      <c r="X305" s="110" t="s">
        <v>27</v>
      </c>
      <c r="Y305" s="111" t="s">
        <v>28</v>
      </c>
      <c r="Z305" s="111" t="s">
        <v>29</v>
      </c>
      <c r="AA305" s="111" t="s">
        <v>25</v>
      </c>
      <c r="AB305" s="111" t="s">
        <v>30</v>
      </c>
      <c r="AC305" s="112" t="s">
        <v>31</v>
      </c>
    </row>
    <row r="306" spans="1:29" ht="25.5" customHeight="1" x14ac:dyDescent="0.35">
      <c r="A306" s="205"/>
      <c r="B306" s="207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17"/>
        <v/>
      </c>
      <c r="G306" s="106"/>
      <c r="H306" s="96">
        <f t="shared" si="18"/>
        <v>0</v>
      </c>
      <c r="I306" s="96" t="str">
        <f t="shared" si="19"/>
        <v/>
      </c>
      <c r="J306" s="96" t="str">
        <f t="shared" si="20"/>
        <v/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V306" s="110" t="s">
        <v>25</v>
      </c>
      <c r="W306" s="110" t="s">
        <v>26</v>
      </c>
      <c r="X306" s="110" t="s">
        <v>27</v>
      </c>
      <c r="Y306" s="111" t="s">
        <v>28</v>
      </c>
      <c r="Z306" s="111" t="s">
        <v>29</v>
      </c>
      <c r="AA306" s="111" t="s">
        <v>25</v>
      </c>
      <c r="AB306" s="111" t="s">
        <v>30</v>
      </c>
      <c r="AC306" s="112" t="s">
        <v>31</v>
      </c>
    </row>
    <row r="307" spans="1:29" ht="25.5" customHeight="1" x14ac:dyDescent="0.35">
      <c r="A307" s="205"/>
      <c r="B307" s="207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17"/>
        <v/>
      </c>
      <c r="G307" s="106"/>
      <c r="H307" s="96">
        <f t="shared" si="18"/>
        <v>0</v>
      </c>
      <c r="I307" s="96" t="str">
        <f t="shared" si="19"/>
        <v/>
      </c>
      <c r="J307" s="96" t="str">
        <f t="shared" si="20"/>
        <v/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V307" s="110" t="s">
        <v>25</v>
      </c>
      <c r="W307" s="110" t="s">
        <v>26</v>
      </c>
      <c r="X307" s="110" t="s">
        <v>27</v>
      </c>
      <c r="Y307" s="111" t="s">
        <v>28</v>
      </c>
      <c r="Z307" s="111" t="s">
        <v>29</v>
      </c>
      <c r="AA307" s="111" t="s">
        <v>25</v>
      </c>
      <c r="AB307" s="111" t="s">
        <v>30</v>
      </c>
      <c r="AC307" s="112" t="s">
        <v>31</v>
      </c>
    </row>
    <row r="308" spans="1:29" ht="25.5" customHeight="1" x14ac:dyDescent="0.35">
      <c r="A308" s="205"/>
      <c r="B308" s="207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17"/>
        <v/>
      </c>
      <c r="G308" s="106"/>
      <c r="H308" s="96">
        <f t="shared" si="18"/>
        <v>0</v>
      </c>
      <c r="I308" s="96" t="str">
        <f t="shared" si="19"/>
        <v/>
      </c>
      <c r="J308" s="96" t="str">
        <f t="shared" si="20"/>
        <v/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V308" s="110" t="s">
        <v>25</v>
      </c>
      <c r="W308" s="110" t="s">
        <v>26</v>
      </c>
      <c r="X308" s="110" t="s">
        <v>27</v>
      </c>
      <c r="Y308" s="111" t="s">
        <v>28</v>
      </c>
      <c r="Z308" s="111" t="s">
        <v>29</v>
      </c>
      <c r="AA308" s="111" t="s">
        <v>25</v>
      </c>
      <c r="AB308" s="111" t="s">
        <v>30</v>
      </c>
      <c r="AC308" s="112" t="s">
        <v>31</v>
      </c>
    </row>
    <row r="309" spans="1:29" ht="25.5" customHeight="1" x14ac:dyDescent="0.35">
      <c r="A309" s="205"/>
      <c r="B309" s="207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17"/>
        <v/>
      </c>
      <c r="G309" s="106"/>
      <c r="H309" s="96">
        <f t="shared" si="18"/>
        <v>0</v>
      </c>
      <c r="I309" s="96" t="str">
        <f t="shared" si="19"/>
        <v/>
      </c>
      <c r="J309" s="96" t="str">
        <f t="shared" si="20"/>
        <v/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V309" s="110" t="s">
        <v>25</v>
      </c>
      <c r="W309" s="110" t="s">
        <v>26</v>
      </c>
      <c r="X309" s="110" t="s">
        <v>27</v>
      </c>
      <c r="Y309" s="111" t="s">
        <v>28</v>
      </c>
      <c r="Z309" s="111" t="s">
        <v>29</v>
      </c>
      <c r="AA309" s="111" t="s">
        <v>25</v>
      </c>
      <c r="AB309" s="111" t="s">
        <v>30</v>
      </c>
      <c r="AC309" s="112" t="s">
        <v>31</v>
      </c>
    </row>
    <row r="310" spans="1:29" ht="25.5" customHeight="1" x14ac:dyDescent="0.35">
      <c r="A310" s="205"/>
      <c r="B310" s="207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17"/>
        <v/>
      </c>
      <c r="G310" s="106"/>
      <c r="H310" s="96">
        <f t="shared" si="18"/>
        <v>0</v>
      </c>
      <c r="I310" s="96" t="str">
        <f t="shared" si="19"/>
        <v/>
      </c>
      <c r="J310" s="96" t="str">
        <f t="shared" si="20"/>
        <v/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V310" s="110" t="s">
        <v>25</v>
      </c>
      <c r="W310" s="110" t="s">
        <v>26</v>
      </c>
      <c r="X310" s="110" t="s">
        <v>27</v>
      </c>
      <c r="Y310" s="111" t="s">
        <v>28</v>
      </c>
      <c r="Z310" s="111" t="s">
        <v>29</v>
      </c>
      <c r="AA310" s="111" t="s">
        <v>25</v>
      </c>
      <c r="AB310" s="111" t="s">
        <v>30</v>
      </c>
      <c r="AC310" s="112" t="s">
        <v>31</v>
      </c>
    </row>
    <row r="311" spans="1:29" ht="25.5" customHeight="1" x14ac:dyDescent="0.35">
      <c r="A311" s="205"/>
      <c r="B311" s="207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17"/>
        <v/>
      </c>
      <c r="G311" s="106"/>
      <c r="H311" s="96">
        <f t="shared" si="18"/>
        <v>0</v>
      </c>
      <c r="I311" s="96" t="str">
        <f t="shared" si="19"/>
        <v/>
      </c>
      <c r="J311" s="96" t="str">
        <f t="shared" si="20"/>
        <v/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V311" s="110" t="s">
        <v>25</v>
      </c>
      <c r="W311" s="110" t="s">
        <v>26</v>
      </c>
      <c r="X311" s="110" t="s">
        <v>27</v>
      </c>
      <c r="Y311" s="111" t="s">
        <v>28</v>
      </c>
      <c r="Z311" s="111" t="s">
        <v>29</v>
      </c>
      <c r="AA311" s="111" t="s">
        <v>25</v>
      </c>
      <c r="AB311" s="111" t="s">
        <v>30</v>
      </c>
      <c r="AC311" s="112" t="s">
        <v>31</v>
      </c>
    </row>
    <row r="312" spans="1:29" ht="25.5" customHeight="1" x14ac:dyDescent="0.35">
      <c r="A312" s="205"/>
      <c r="B312" s="207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17"/>
        <v/>
      </c>
      <c r="G312" s="106"/>
      <c r="H312" s="96">
        <f t="shared" si="18"/>
        <v>0</v>
      </c>
      <c r="I312" s="96" t="str">
        <f t="shared" si="19"/>
        <v/>
      </c>
      <c r="J312" s="96" t="str">
        <f t="shared" si="20"/>
        <v/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V312" s="110" t="s">
        <v>25</v>
      </c>
      <c r="W312" s="110" t="s">
        <v>26</v>
      </c>
      <c r="X312" s="110" t="s">
        <v>27</v>
      </c>
      <c r="Y312" s="111" t="s">
        <v>28</v>
      </c>
      <c r="Z312" s="111" t="s">
        <v>29</v>
      </c>
      <c r="AA312" s="111" t="s">
        <v>25</v>
      </c>
      <c r="AB312" s="111" t="s">
        <v>30</v>
      </c>
      <c r="AC312" s="112" t="s">
        <v>31</v>
      </c>
    </row>
    <row r="313" spans="1:29" ht="25.5" customHeight="1" x14ac:dyDescent="0.35">
      <c r="A313" s="205"/>
      <c r="B313" s="207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17"/>
        <v/>
      </c>
      <c r="G313" s="106"/>
      <c r="H313" s="96">
        <f t="shared" si="18"/>
        <v>0</v>
      </c>
      <c r="I313" s="96" t="str">
        <f t="shared" si="19"/>
        <v/>
      </c>
      <c r="J313" s="96" t="str">
        <f t="shared" si="20"/>
        <v/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V313" s="110" t="s">
        <v>25</v>
      </c>
      <c r="W313" s="110" t="s">
        <v>26</v>
      </c>
      <c r="X313" s="110" t="s">
        <v>27</v>
      </c>
      <c r="Y313" s="111" t="s">
        <v>28</v>
      </c>
      <c r="Z313" s="111" t="s">
        <v>29</v>
      </c>
      <c r="AA313" s="111" t="s">
        <v>25</v>
      </c>
      <c r="AB313" s="111" t="s">
        <v>30</v>
      </c>
      <c r="AC313" s="112" t="s">
        <v>31</v>
      </c>
    </row>
    <row r="314" spans="1:29" ht="25.5" customHeight="1" x14ac:dyDescent="0.35">
      <c r="A314" s="205"/>
      <c r="B314" s="207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17"/>
        <v/>
      </c>
      <c r="G314" s="106"/>
      <c r="H314" s="96">
        <f t="shared" si="18"/>
        <v>0</v>
      </c>
      <c r="I314" s="96" t="str">
        <f t="shared" si="19"/>
        <v/>
      </c>
      <c r="J314" s="96" t="str">
        <f t="shared" si="20"/>
        <v/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V314" s="110" t="s">
        <v>25</v>
      </c>
      <c r="W314" s="110" t="s">
        <v>26</v>
      </c>
      <c r="X314" s="110" t="s">
        <v>27</v>
      </c>
      <c r="Y314" s="111" t="s">
        <v>28</v>
      </c>
      <c r="Z314" s="111" t="s">
        <v>29</v>
      </c>
      <c r="AA314" s="111" t="s">
        <v>25</v>
      </c>
      <c r="AB314" s="111" t="s">
        <v>30</v>
      </c>
      <c r="AC314" s="112" t="s">
        <v>31</v>
      </c>
    </row>
    <row r="315" spans="1:29" ht="25.5" customHeight="1" x14ac:dyDescent="0.35">
      <c r="A315" s="205"/>
      <c r="B315" s="207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17"/>
        <v/>
      </c>
      <c r="G315" s="106"/>
      <c r="H315" s="96">
        <f t="shared" si="18"/>
        <v>0</v>
      </c>
      <c r="I315" s="96" t="str">
        <f t="shared" si="19"/>
        <v/>
      </c>
      <c r="J315" s="96" t="str">
        <f t="shared" si="20"/>
        <v/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V315" s="110" t="s">
        <v>25</v>
      </c>
      <c r="W315" s="110" t="s">
        <v>26</v>
      </c>
      <c r="X315" s="110" t="s">
        <v>27</v>
      </c>
      <c r="Y315" s="111" t="s">
        <v>28</v>
      </c>
      <c r="Z315" s="111" t="s">
        <v>29</v>
      </c>
      <c r="AA315" s="111" t="s">
        <v>25</v>
      </c>
      <c r="AB315" s="111" t="s">
        <v>30</v>
      </c>
      <c r="AC315" s="112" t="s">
        <v>31</v>
      </c>
    </row>
    <row r="316" spans="1:29" ht="25.5" customHeight="1" x14ac:dyDescent="0.35">
      <c r="A316" s="205"/>
      <c r="B316" s="207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17"/>
        <v/>
      </c>
      <c r="G316" s="106"/>
      <c r="H316" s="96">
        <f t="shared" si="18"/>
        <v>0</v>
      </c>
      <c r="I316" s="96" t="str">
        <f t="shared" si="19"/>
        <v/>
      </c>
      <c r="J316" s="96" t="str">
        <f t="shared" si="20"/>
        <v/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V316" s="110" t="s">
        <v>25</v>
      </c>
      <c r="W316" s="110" t="s">
        <v>26</v>
      </c>
      <c r="X316" s="110" t="s">
        <v>27</v>
      </c>
      <c r="Y316" s="111" t="s">
        <v>28</v>
      </c>
      <c r="Z316" s="111" t="s">
        <v>29</v>
      </c>
      <c r="AA316" s="111" t="s">
        <v>25</v>
      </c>
      <c r="AB316" s="111" t="s">
        <v>30</v>
      </c>
      <c r="AC316" s="112" t="s">
        <v>31</v>
      </c>
    </row>
    <row r="317" spans="1:29" ht="25.5" customHeight="1" x14ac:dyDescent="0.35">
      <c r="A317" s="205"/>
      <c r="B317" s="207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17"/>
        <v/>
      </c>
      <c r="G317" s="106"/>
      <c r="H317" s="96">
        <f t="shared" si="18"/>
        <v>0</v>
      </c>
      <c r="I317" s="96" t="str">
        <f t="shared" si="19"/>
        <v/>
      </c>
      <c r="J317" s="96" t="str">
        <f t="shared" si="20"/>
        <v/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V317" s="110" t="s">
        <v>25</v>
      </c>
      <c r="W317" s="110" t="s">
        <v>26</v>
      </c>
      <c r="X317" s="110" t="s">
        <v>27</v>
      </c>
      <c r="Y317" s="111" t="s">
        <v>28</v>
      </c>
      <c r="Z317" s="111" t="s">
        <v>29</v>
      </c>
      <c r="AA317" s="111" t="s">
        <v>25</v>
      </c>
      <c r="AB317" s="111" t="s">
        <v>30</v>
      </c>
      <c r="AC317" s="112" t="s">
        <v>31</v>
      </c>
    </row>
    <row r="318" spans="1:29" ht="25.5" customHeight="1" x14ac:dyDescent="0.35">
      <c r="A318" s="205"/>
      <c r="B318" s="207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17"/>
        <v/>
      </c>
      <c r="G318" s="106"/>
      <c r="H318" s="96">
        <f t="shared" si="18"/>
        <v>0</v>
      </c>
      <c r="I318" s="96" t="str">
        <f t="shared" si="19"/>
        <v/>
      </c>
      <c r="J318" s="96" t="str">
        <f t="shared" si="20"/>
        <v/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V318" s="110" t="s">
        <v>25</v>
      </c>
      <c r="W318" s="110" t="s">
        <v>26</v>
      </c>
      <c r="X318" s="110" t="s">
        <v>27</v>
      </c>
      <c r="Y318" s="111" t="s">
        <v>28</v>
      </c>
      <c r="Z318" s="111" t="s">
        <v>29</v>
      </c>
      <c r="AA318" s="111" t="s">
        <v>25</v>
      </c>
      <c r="AB318" s="111" t="s">
        <v>30</v>
      </c>
      <c r="AC318" s="112" t="s">
        <v>31</v>
      </c>
    </row>
    <row r="319" spans="1:29" ht="25.5" customHeight="1" x14ac:dyDescent="0.35">
      <c r="A319" s="205"/>
      <c r="B319" s="207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17"/>
        <v/>
      </c>
      <c r="G319" s="106"/>
      <c r="H319" s="96">
        <f t="shared" si="18"/>
        <v>0</v>
      </c>
      <c r="I319" s="96" t="str">
        <f t="shared" si="19"/>
        <v/>
      </c>
      <c r="J319" s="96" t="str">
        <f t="shared" si="20"/>
        <v/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V319" s="110" t="s">
        <v>25</v>
      </c>
      <c r="W319" s="110" t="s">
        <v>26</v>
      </c>
      <c r="X319" s="110" t="s">
        <v>27</v>
      </c>
      <c r="Y319" s="111" t="s">
        <v>28</v>
      </c>
      <c r="Z319" s="111" t="s">
        <v>29</v>
      </c>
      <c r="AA319" s="111" t="s">
        <v>25</v>
      </c>
      <c r="AB319" s="111" t="s">
        <v>30</v>
      </c>
      <c r="AC319" s="112" t="s">
        <v>31</v>
      </c>
    </row>
    <row r="320" spans="1:29" ht="25.5" customHeight="1" x14ac:dyDescent="0.35">
      <c r="A320" s="205"/>
      <c r="B320" s="207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17"/>
        <v/>
      </c>
      <c r="G320" s="106"/>
      <c r="H320" s="96">
        <f t="shared" si="18"/>
        <v>0</v>
      </c>
      <c r="I320" s="96" t="str">
        <f t="shared" si="19"/>
        <v/>
      </c>
      <c r="J320" s="96" t="str">
        <f t="shared" si="20"/>
        <v/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V320" s="110" t="s">
        <v>25</v>
      </c>
      <c r="W320" s="110" t="s">
        <v>26</v>
      </c>
      <c r="X320" s="110" t="s">
        <v>27</v>
      </c>
      <c r="Y320" s="111" t="s">
        <v>28</v>
      </c>
      <c r="Z320" s="111" t="s">
        <v>29</v>
      </c>
      <c r="AA320" s="111" t="s">
        <v>25</v>
      </c>
      <c r="AB320" s="111" t="s">
        <v>30</v>
      </c>
      <c r="AC320" s="112" t="s">
        <v>31</v>
      </c>
    </row>
    <row r="321" spans="1:29" ht="25.5" customHeight="1" x14ac:dyDescent="0.35">
      <c r="A321" s="205"/>
      <c r="B321" s="207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17"/>
        <v/>
      </c>
      <c r="G321" s="106"/>
      <c r="H321" s="96">
        <f t="shared" si="18"/>
        <v>0</v>
      </c>
      <c r="I321" s="96" t="str">
        <f t="shared" si="19"/>
        <v/>
      </c>
      <c r="J321" s="96" t="str">
        <f t="shared" si="20"/>
        <v/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V321" s="110" t="s">
        <v>25</v>
      </c>
      <c r="W321" s="110" t="s">
        <v>26</v>
      </c>
      <c r="X321" s="110" t="s">
        <v>27</v>
      </c>
      <c r="Y321" s="111" t="s">
        <v>28</v>
      </c>
      <c r="Z321" s="111" t="s">
        <v>29</v>
      </c>
      <c r="AA321" s="111" t="s">
        <v>25</v>
      </c>
      <c r="AB321" s="111" t="s">
        <v>30</v>
      </c>
      <c r="AC321" s="112" t="s">
        <v>31</v>
      </c>
    </row>
    <row r="322" spans="1:29" ht="25.5" customHeight="1" x14ac:dyDescent="0.35">
      <c r="A322" s="205"/>
      <c r="B322" s="207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1">IF(OR(D322="",E322=""),"",ROUND(D322*E322,2))</f>
        <v/>
      </c>
      <c r="G322" s="106"/>
      <c r="H322" s="96">
        <f t="shared" ref="H322:H385" si="22">IF(G322="Sim",IF(OR(F322="",D322="",L322=""),"",IF(L322="Sim",ROUND(F322-D322,2),0)),0)</f>
        <v>0</v>
      </c>
      <c r="I322" s="96" t="str">
        <f t="shared" ref="I322:I385" si="23">IF(G322="Sim",0,IF(OR(F322="",L322=""),"",F322))</f>
        <v/>
      </c>
      <c r="J322" s="96" t="str">
        <f t="shared" ref="J322:J385" si="24">IF(G322="Sim",0,IF(OR(F322="",D322="",L322=""),"",IF(L322="Sim",ROUND(F322-D322,2),0)))</f>
        <v/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V322" s="110" t="s">
        <v>25</v>
      </c>
      <c r="W322" s="110" t="s">
        <v>26</v>
      </c>
      <c r="X322" s="110" t="s">
        <v>27</v>
      </c>
      <c r="Y322" s="111" t="s">
        <v>28</v>
      </c>
      <c r="Z322" s="111" t="s">
        <v>29</v>
      </c>
      <c r="AA322" s="111" t="s">
        <v>25</v>
      </c>
      <c r="AB322" s="111" t="s">
        <v>30</v>
      </c>
      <c r="AC322" s="112" t="s">
        <v>31</v>
      </c>
    </row>
    <row r="323" spans="1:29" ht="25.5" customHeight="1" x14ac:dyDescent="0.35">
      <c r="A323" s="205"/>
      <c r="B323" s="207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1"/>
        <v/>
      </c>
      <c r="G323" s="106"/>
      <c r="H323" s="96">
        <f t="shared" si="22"/>
        <v>0</v>
      </c>
      <c r="I323" s="96" t="str">
        <f t="shared" si="23"/>
        <v/>
      </c>
      <c r="J323" s="96" t="str">
        <f t="shared" si="24"/>
        <v/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V323" s="110" t="s">
        <v>25</v>
      </c>
      <c r="W323" s="110" t="s">
        <v>26</v>
      </c>
      <c r="X323" s="110" t="s">
        <v>27</v>
      </c>
      <c r="Y323" s="111" t="s">
        <v>28</v>
      </c>
      <c r="Z323" s="111" t="s">
        <v>29</v>
      </c>
      <c r="AA323" s="111" t="s">
        <v>25</v>
      </c>
      <c r="AB323" s="111" t="s">
        <v>30</v>
      </c>
      <c r="AC323" s="112" t="s">
        <v>31</v>
      </c>
    </row>
    <row r="324" spans="1:29" ht="25.5" customHeight="1" x14ac:dyDescent="0.35">
      <c r="A324" s="205"/>
      <c r="B324" s="207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1"/>
        <v/>
      </c>
      <c r="G324" s="106"/>
      <c r="H324" s="96">
        <f t="shared" si="22"/>
        <v>0</v>
      </c>
      <c r="I324" s="96" t="str">
        <f t="shared" si="23"/>
        <v/>
      </c>
      <c r="J324" s="96" t="str">
        <f t="shared" si="24"/>
        <v/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V324" s="110" t="s">
        <v>25</v>
      </c>
      <c r="W324" s="110" t="s">
        <v>26</v>
      </c>
      <c r="X324" s="110" t="s">
        <v>27</v>
      </c>
      <c r="Y324" s="111" t="s">
        <v>28</v>
      </c>
      <c r="Z324" s="111" t="s">
        <v>29</v>
      </c>
      <c r="AA324" s="111" t="s">
        <v>25</v>
      </c>
      <c r="AB324" s="111" t="s">
        <v>30</v>
      </c>
      <c r="AC324" s="112" t="s">
        <v>31</v>
      </c>
    </row>
    <row r="325" spans="1:29" ht="25.5" customHeight="1" x14ac:dyDescent="0.35">
      <c r="A325" s="205"/>
      <c r="B325" s="207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1"/>
        <v/>
      </c>
      <c r="G325" s="106"/>
      <c r="H325" s="96">
        <f t="shared" si="22"/>
        <v>0</v>
      </c>
      <c r="I325" s="96" t="str">
        <f t="shared" si="23"/>
        <v/>
      </c>
      <c r="J325" s="96" t="str">
        <f t="shared" si="24"/>
        <v/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V325" s="110" t="s">
        <v>25</v>
      </c>
      <c r="W325" s="110" t="s">
        <v>26</v>
      </c>
      <c r="X325" s="110" t="s">
        <v>27</v>
      </c>
      <c r="Y325" s="111" t="s">
        <v>28</v>
      </c>
      <c r="Z325" s="111" t="s">
        <v>29</v>
      </c>
      <c r="AA325" s="111" t="s">
        <v>25</v>
      </c>
      <c r="AB325" s="111" t="s">
        <v>30</v>
      </c>
      <c r="AC325" s="112" t="s">
        <v>31</v>
      </c>
    </row>
    <row r="326" spans="1:29" ht="25.5" customHeight="1" x14ac:dyDescent="0.35">
      <c r="A326" s="205"/>
      <c r="B326" s="207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1"/>
        <v/>
      </c>
      <c r="G326" s="106"/>
      <c r="H326" s="96">
        <f t="shared" si="22"/>
        <v>0</v>
      </c>
      <c r="I326" s="96" t="str">
        <f t="shared" si="23"/>
        <v/>
      </c>
      <c r="J326" s="96" t="str">
        <f t="shared" si="24"/>
        <v/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V326" s="110" t="s">
        <v>25</v>
      </c>
      <c r="W326" s="110" t="s">
        <v>26</v>
      </c>
      <c r="X326" s="110" t="s">
        <v>27</v>
      </c>
      <c r="Y326" s="111" t="s">
        <v>28</v>
      </c>
      <c r="Z326" s="111" t="s">
        <v>29</v>
      </c>
      <c r="AA326" s="111" t="s">
        <v>25</v>
      </c>
      <c r="AB326" s="111" t="s">
        <v>30</v>
      </c>
      <c r="AC326" s="112" t="s">
        <v>31</v>
      </c>
    </row>
    <row r="327" spans="1:29" ht="25.5" customHeight="1" x14ac:dyDescent="0.35">
      <c r="A327" s="205"/>
      <c r="B327" s="207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1"/>
        <v/>
      </c>
      <c r="G327" s="106"/>
      <c r="H327" s="96">
        <f t="shared" si="22"/>
        <v>0</v>
      </c>
      <c r="I327" s="96" t="str">
        <f t="shared" si="23"/>
        <v/>
      </c>
      <c r="J327" s="96" t="str">
        <f t="shared" si="24"/>
        <v/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V327" s="110" t="s">
        <v>25</v>
      </c>
      <c r="W327" s="110" t="s">
        <v>26</v>
      </c>
      <c r="X327" s="110" t="s">
        <v>27</v>
      </c>
      <c r="Y327" s="111" t="s">
        <v>28</v>
      </c>
      <c r="Z327" s="111" t="s">
        <v>29</v>
      </c>
      <c r="AA327" s="111" t="s">
        <v>25</v>
      </c>
      <c r="AB327" s="111" t="s">
        <v>30</v>
      </c>
      <c r="AC327" s="112" t="s">
        <v>31</v>
      </c>
    </row>
    <row r="328" spans="1:29" ht="25.5" customHeight="1" x14ac:dyDescent="0.35">
      <c r="A328" s="205"/>
      <c r="B328" s="207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1"/>
        <v/>
      </c>
      <c r="G328" s="106"/>
      <c r="H328" s="96">
        <f t="shared" si="22"/>
        <v>0</v>
      </c>
      <c r="I328" s="96" t="str">
        <f t="shared" si="23"/>
        <v/>
      </c>
      <c r="J328" s="96" t="str">
        <f t="shared" si="24"/>
        <v/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V328" s="110" t="s">
        <v>25</v>
      </c>
      <c r="W328" s="110" t="s">
        <v>26</v>
      </c>
      <c r="X328" s="110" t="s">
        <v>27</v>
      </c>
      <c r="Y328" s="111" t="s">
        <v>28</v>
      </c>
      <c r="Z328" s="111" t="s">
        <v>29</v>
      </c>
      <c r="AA328" s="111" t="s">
        <v>25</v>
      </c>
      <c r="AB328" s="111" t="s">
        <v>30</v>
      </c>
      <c r="AC328" s="112" t="s">
        <v>31</v>
      </c>
    </row>
    <row r="329" spans="1:29" ht="25.5" customHeight="1" x14ac:dyDescent="0.35">
      <c r="A329" s="205"/>
      <c r="B329" s="207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1"/>
        <v/>
      </c>
      <c r="G329" s="106"/>
      <c r="H329" s="96">
        <f t="shared" si="22"/>
        <v>0</v>
      </c>
      <c r="I329" s="96" t="str">
        <f t="shared" si="23"/>
        <v/>
      </c>
      <c r="J329" s="96" t="str">
        <f t="shared" si="24"/>
        <v/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V329" s="110" t="s">
        <v>25</v>
      </c>
      <c r="W329" s="110" t="s">
        <v>26</v>
      </c>
      <c r="X329" s="110" t="s">
        <v>27</v>
      </c>
      <c r="Y329" s="111" t="s">
        <v>28</v>
      </c>
      <c r="Z329" s="111" t="s">
        <v>29</v>
      </c>
      <c r="AA329" s="111" t="s">
        <v>25</v>
      </c>
      <c r="AB329" s="111" t="s">
        <v>30</v>
      </c>
      <c r="AC329" s="112" t="s">
        <v>31</v>
      </c>
    </row>
    <row r="330" spans="1:29" ht="25.5" customHeight="1" x14ac:dyDescent="0.35">
      <c r="A330" s="205"/>
      <c r="B330" s="207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1"/>
        <v/>
      </c>
      <c r="G330" s="106"/>
      <c r="H330" s="96">
        <f t="shared" si="22"/>
        <v>0</v>
      </c>
      <c r="I330" s="96" t="str">
        <f t="shared" si="23"/>
        <v/>
      </c>
      <c r="J330" s="96" t="str">
        <f t="shared" si="24"/>
        <v/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V330" s="110" t="s">
        <v>25</v>
      </c>
      <c r="W330" s="110" t="s">
        <v>26</v>
      </c>
      <c r="X330" s="110" t="s">
        <v>27</v>
      </c>
      <c r="Y330" s="111" t="s">
        <v>28</v>
      </c>
      <c r="Z330" s="111" t="s">
        <v>29</v>
      </c>
      <c r="AA330" s="111" t="s">
        <v>25</v>
      </c>
      <c r="AB330" s="111" t="s">
        <v>30</v>
      </c>
      <c r="AC330" s="112" t="s">
        <v>31</v>
      </c>
    </row>
    <row r="331" spans="1:29" ht="25.5" customHeight="1" x14ac:dyDescent="0.35">
      <c r="A331" s="205"/>
      <c r="B331" s="207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1"/>
        <v/>
      </c>
      <c r="G331" s="106"/>
      <c r="H331" s="96">
        <f t="shared" si="22"/>
        <v>0</v>
      </c>
      <c r="I331" s="96" t="str">
        <f t="shared" si="23"/>
        <v/>
      </c>
      <c r="J331" s="96" t="str">
        <f t="shared" si="24"/>
        <v/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V331" s="110" t="s">
        <v>25</v>
      </c>
      <c r="W331" s="110" t="s">
        <v>26</v>
      </c>
      <c r="X331" s="110" t="s">
        <v>27</v>
      </c>
      <c r="Y331" s="111" t="s">
        <v>28</v>
      </c>
      <c r="Z331" s="111" t="s">
        <v>29</v>
      </c>
      <c r="AA331" s="111" t="s">
        <v>25</v>
      </c>
      <c r="AB331" s="111" t="s">
        <v>30</v>
      </c>
      <c r="AC331" s="112" t="s">
        <v>31</v>
      </c>
    </row>
    <row r="332" spans="1:29" ht="25.5" customHeight="1" x14ac:dyDescent="0.35">
      <c r="A332" s="205"/>
      <c r="B332" s="207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1"/>
        <v/>
      </c>
      <c r="G332" s="106"/>
      <c r="H332" s="96">
        <f t="shared" si="22"/>
        <v>0</v>
      </c>
      <c r="I332" s="96" t="str">
        <f t="shared" si="23"/>
        <v/>
      </c>
      <c r="J332" s="96" t="str">
        <f t="shared" si="24"/>
        <v/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V332" s="110" t="s">
        <v>25</v>
      </c>
      <c r="W332" s="110" t="s">
        <v>26</v>
      </c>
      <c r="X332" s="110" t="s">
        <v>27</v>
      </c>
      <c r="Y332" s="111" t="s">
        <v>28</v>
      </c>
      <c r="Z332" s="111" t="s">
        <v>29</v>
      </c>
      <c r="AA332" s="111" t="s">
        <v>25</v>
      </c>
      <c r="AB332" s="111" t="s">
        <v>30</v>
      </c>
      <c r="AC332" s="112" t="s">
        <v>31</v>
      </c>
    </row>
    <row r="333" spans="1:29" ht="25.5" customHeight="1" x14ac:dyDescent="0.35">
      <c r="A333" s="205"/>
      <c r="B333" s="207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1"/>
        <v/>
      </c>
      <c r="G333" s="106"/>
      <c r="H333" s="96">
        <f t="shared" si="22"/>
        <v>0</v>
      </c>
      <c r="I333" s="96" t="str">
        <f t="shared" si="23"/>
        <v/>
      </c>
      <c r="J333" s="96" t="str">
        <f t="shared" si="24"/>
        <v/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V333" s="110" t="s">
        <v>25</v>
      </c>
      <c r="W333" s="110" t="s">
        <v>26</v>
      </c>
      <c r="X333" s="110" t="s">
        <v>27</v>
      </c>
      <c r="Y333" s="111" t="s">
        <v>28</v>
      </c>
      <c r="Z333" s="111" t="s">
        <v>29</v>
      </c>
      <c r="AA333" s="111" t="s">
        <v>25</v>
      </c>
      <c r="AB333" s="111" t="s">
        <v>30</v>
      </c>
      <c r="AC333" s="112" t="s">
        <v>31</v>
      </c>
    </row>
    <row r="334" spans="1:29" ht="25.5" customHeight="1" x14ac:dyDescent="0.35">
      <c r="A334" s="205"/>
      <c r="B334" s="207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1"/>
        <v/>
      </c>
      <c r="G334" s="106"/>
      <c r="H334" s="96">
        <f t="shared" si="22"/>
        <v>0</v>
      </c>
      <c r="I334" s="96" t="str">
        <f t="shared" si="23"/>
        <v/>
      </c>
      <c r="J334" s="96" t="str">
        <f t="shared" si="24"/>
        <v/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V334" s="110" t="s">
        <v>25</v>
      </c>
      <c r="W334" s="110" t="s">
        <v>26</v>
      </c>
      <c r="X334" s="110" t="s">
        <v>27</v>
      </c>
      <c r="Y334" s="111" t="s">
        <v>28</v>
      </c>
      <c r="Z334" s="111" t="s">
        <v>29</v>
      </c>
      <c r="AA334" s="111" t="s">
        <v>25</v>
      </c>
      <c r="AB334" s="111" t="s">
        <v>30</v>
      </c>
      <c r="AC334" s="112" t="s">
        <v>31</v>
      </c>
    </row>
    <row r="335" spans="1:29" ht="25.5" customHeight="1" x14ac:dyDescent="0.35">
      <c r="A335" s="205"/>
      <c r="B335" s="207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1"/>
        <v/>
      </c>
      <c r="G335" s="106"/>
      <c r="H335" s="96">
        <f t="shared" si="22"/>
        <v>0</v>
      </c>
      <c r="I335" s="96" t="str">
        <f t="shared" si="23"/>
        <v/>
      </c>
      <c r="J335" s="96" t="str">
        <f t="shared" si="24"/>
        <v/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V335" s="110" t="s">
        <v>25</v>
      </c>
      <c r="W335" s="110" t="s">
        <v>26</v>
      </c>
      <c r="X335" s="110" t="s">
        <v>27</v>
      </c>
      <c r="Y335" s="111" t="s">
        <v>28</v>
      </c>
      <c r="Z335" s="111" t="s">
        <v>29</v>
      </c>
      <c r="AA335" s="111" t="s">
        <v>25</v>
      </c>
      <c r="AB335" s="111" t="s">
        <v>30</v>
      </c>
      <c r="AC335" s="112" t="s">
        <v>31</v>
      </c>
    </row>
    <row r="336" spans="1:29" ht="25.5" customHeight="1" x14ac:dyDescent="0.35">
      <c r="A336" s="205"/>
      <c r="B336" s="207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1"/>
        <v/>
      </c>
      <c r="G336" s="106"/>
      <c r="H336" s="96">
        <f t="shared" si="22"/>
        <v>0</v>
      </c>
      <c r="I336" s="96" t="str">
        <f t="shared" si="23"/>
        <v/>
      </c>
      <c r="J336" s="96" t="str">
        <f t="shared" si="24"/>
        <v/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V336" s="110" t="s">
        <v>25</v>
      </c>
      <c r="W336" s="110" t="s">
        <v>26</v>
      </c>
      <c r="X336" s="110" t="s">
        <v>27</v>
      </c>
      <c r="Y336" s="111" t="s">
        <v>28</v>
      </c>
      <c r="Z336" s="111" t="s">
        <v>29</v>
      </c>
      <c r="AA336" s="111" t="s">
        <v>25</v>
      </c>
      <c r="AB336" s="111" t="s">
        <v>30</v>
      </c>
      <c r="AC336" s="112" t="s">
        <v>31</v>
      </c>
    </row>
    <row r="337" spans="1:29" ht="25.5" customHeight="1" x14ac:dyDescent="0.35">
      <c r="A337" s="205"/>
      <c r="B337" s="207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1"/>
        <v/>
      </c>
      <c r="G337" s="106"/>
      <c r="H337" s="96">
        <f t="shared" si="22"/>
        <v>0</v>
      </c>
      <c r="I337" s="96" t="str">
        <f t="shared" si="23"/>
        <v/>
      </c>
      <c r="J337" s="96" t="str">
        <f t="shared" si="24"/>
        <v/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V337" s="110" t="s">
        <v>25</v>
      </c>
      <c r="W337" s="110" t="s">
        <v>26</v>
      </c>
      <c r="X337" s="110" t="s">
        <v>27</v>
      </c>
      <c r="Y337" s="111" t="s">
        <v>28</v>
      </c>
      <c r="Z337" s="111" t="s">
        <v>29</v>
      </c>
      <c r="AA337" s="111" t="s">
        <v>25</v>
      </c>
      <c r="AB337" s="111" t="s">
        <v>30</v>
      </c>
      <c r="AC337" s="112" t="s">
        <v>31</v>
      </c>
    </row>
    <row r="338" spans="1:29" ht="25.5" customHeight="1" x14ac:dyDescent="0.35">
      <c r="A338" s="205"/>
      <c r="B338" s="207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1"/>
        <v/>
      </c>
      <c r="G338" s="106"/>
      <c r="H338" s="96">
        <f t="shared" si="22"/>
        <v>0</v>
      </c>
      <c r="I338" s="96" t="str">
        <f t="shared" si="23"/>
        <v/>
      </c>
      <c r="J338" s="96" t="str">
        <f t="shared" si="24"/>
        <v/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V338" s="110" t="s">
        <v>25</v>
      </c>
      <c r="W338" s="110" t="s">
        <v>26</v>
      </c>
      <c r="X338" s="110" t="s">
        <v>27</v>
      </c>
      <c r="Y338" s="111" t="s">
        <v>28</v>
      </c>
      <c r="Z338" s="111" t="s">
        <v>29</v>
      </c>
      <c r="AA338" s="111" t="s">
        <v>25</v>
      </c>
      <c r="AB338" s="111" t="s">
        <v>30</v>
      </c>
      <c r="AC338" s="112" t="s">
        <v>31</v>
      </c>
    </row>
    <row r="339" spans="1:29" ht="25.5" customHeight="1" x14ac:dyDescent="0.35">
      <c r="A339" s="205"/>
      <c r="B339" s="207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1"/>
        <v/>
      </c>
      <c r="G339" s="106"/>
      <c r="H339" s="96">
        <f t="shared" si="22"/>
        <v>0</v>
      </c>
      <c r="I339" s="96" t="str">
        <f t="shared" si="23"/>
        <v/>
      </c>
      <c r="J339" s="96" t="str">
        <f t="shared" si="24"/>
        <v/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V339" s="110" t="s">
        <v>25</v>
      </c>
      <c r="W339" s="110" t="s">
        <v>26</v>
      </c>
      <c r="X339" s="110" t="s">
        <v>27</v>
      </c>
      <c r="Y339" s="111" t="s">
        <v>28</v>
      </c>
      <c r="Z339" s="111" t="s">
        <v>29</v>
      </c>
      <c r="AA339" s="111" t="s">
        <v>25</v>
      </c>
      <c r="AB339" s="111" t="s">
        <v>30</v>
      </c>
      <c r="AC339" s="112" t="s">
        <v>31</v>
      </c>
    </row>
    <row r="340" spans="1:29" ht="25.5" customHeight="1" x14ac:dyDescent="0.35">
      <c r="A340" s="205"/>
      <c r="B340" s="207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1"/>
        <v/>
      </c>
      <c r="G340" s="106"/>
      <c r="H340" s="96">
        <f t="shared" si="22"/>
        <v>0</v>
      </c>
      <c r="I340" s="96" t="str">
        <f t="shared" si="23"/>
        <v/>
      </c>
      <c r="J340" s="96" t="str">
        <f t="shared" si="24"/>
        <v/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V340" s="110" t="s">
        <v>25</v>
      </c>
      <c r="W340" s="110" t="s">
        <v>26</v>
      </c>
      <c r="X340" s="110" t="s">
        <v>27</v>
      </c>
      <c r="Y340" s="111" t="s">
        <v>28</v>
      </c>
      <c r="Z340" s="111" t="s">
        <v>29</v>
      </c>
      <c r="AA340" s="111" t="s">
        <v>25</v>
      </c>
      <c r="AB340" s="111" t="s">
        <v>30</v>
      </c>
      <c r="AC340" s="112" t="s">
        <v>31</v>
      </c>
    </row>
    <row r="341" spans="1:29" ht="25.5" customHeight="1" x14ac:dyDescent="0.35">
      <c r="A341" s="205"/>
      <c r="B341" s="207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1"/>
        <v/>
      </c>
      <c r="G341" s="106"/>
      <c r="H341" s="96">
        <f t="shared" si="22"/>
        <v>0</v>
      </c>
      <c r="I341" s="96" t="str">
        <f t="shared" si="23"/>
        <v/>
      </c>
      <c r="J341" s="96" t="str">
        <f t="shared" si="24"/>
        <v/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V341" s="110" t="s">
        <v>25</v>
      </c>
      <c r="W341" s="110" t="s">
        <v>26</v>
      </c>
      <c r="X341" s="110" t="s">
        <v>27</v>
      </c>
      <c r="Y341" s="111" t="s">
        <v>28</v>
      </c>
      <c r="Z341" s="111" t="s">
        <v>29</v>
      </c>
      <c r="AA341" s="111" t="s">
        <v>25</v>
      </c>
      <c r="AB341" s="111" t="s">
        <v>30</v>
      </c>
      <c r="AC341" s="112" t="s">
        <v>31</v>
      </c>
    </row>
    <row r="342" spans="1:29" ht="25.5" customHeight="1" x14ac:dyDescent="0.35">
      <c r="A342" s="205"/>
      <c r="B342" s="207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1"/>
        <v/>
      </c>
      <c r="G342" s="106"/>
      <c r="H342" s="96">
        <f t="shared" si="22"/>
        <v>0</v>
      </c>
      <c r="I342" s="96" t="str">
        <f t="shared" si="23"/>
        <v/>
      </c>
      <c r="J342" s="96" t="str">
        <f t="shared" si="24"/>
        <v/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V342" s="110" t="s">
        <v>25</v>
      </c>
      <c r="W342" s="110" t="s">
        <v>26</v>
      </c>
      <c r="X342" s="110" t="s">
        <v>27</v>
      </c>
      <c r="Y342" s="111" t="s">
        <v>28</v>
      </c>
      <c r="Z342" s="111" t="s">
        <v>29</v>
      </c>
      <c r="AA342" s="111" t="s">
        <v>25</v>
      </c>
      <c r="AB342" s="111" t="s">
        <v>30</v>
      </c>
      <c r="AC342" s="112" t="s">
        <v>31</v>
      </c>
    </row>
    <row r="343" spans="1:29" ht="25.5" customHeight="1" x14ac:dyDescent="0.35">
      <c r="A343" s="205"/>
      <c r="B343" s="207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1"/>
        <v/>
      </c>
      <c r="G343" s="106"/>
      <c r="H343" s="96">
        <f t="shared" si="22"/>
        <v>0</v>
      </c>
      <c r="I343" s="96" t="str">
        <f t="shared" si="23"/>
        <v/>
      </c>
      <c r="J343" s="96" t="str">
        <f t="shared" si="24"/>
        <v/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V343" s="110" t="s">
        <v>25</v>
      </c>
      <c r="W343" s="110" t="s">
        <v>26</v>
      </c>
      <c r="X343" s="110" t="s">
        <v>27</v>
      </c>
      <c r="Y343" s="111" t="s">
        <v>28</v>
      </c>
      <c r="Z343" s="111" t="s">
        <v>29</v>
      </c>
      <c r="AA343" s="111" t="s">
        <v>25</v>
      </c>
      <c r="AB343" s="111" t="s">
        <v>30</v>
      </c>
      <c r="AC343" s="112" t="s">
        <v>31</v>
      </c>
    </row>
    <row r="344" spans="1:29" ht="25.5" customHeight="1" x14ac:dyDescent="0.35">
      <c r="A344" s="205"/>
      <c r="B344" s="207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1"/>
        <v/>
      </c>
      <c r="G344" s="106"/>
      <c r="H344" s="96">
        <f t="shared" si="22"/>
        <v>0</v>
      </c>
      <c r="I344" s="96" t="str">
        <f t="shared" si="23"/>
        <v/>
      </c>
      <c r="J344" s="96" t="str">
        <f t="shared" si="24"/>
        <v/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V344" s="110" t="s">
        <v>25</v>
      </c>
      <c r="W344" s="110" t="s">
        <v>26</v>
      </c>
      <c r="X344" s="110" t="s">
        <v>27</v>
      </c>
      <c r="Y344" s="111" t="s">
        <v>28</v>
      </c>
      <c r="Z344" s="111" t="s">
        <v>29</v>
      </c>
      <c r="AA344" s="111" t="s">
        <v>25</v>
      </c>
      <c r="AB344" s="111" t="s">
        <v>30</v>
      </c>
      <c r="AC344" s="112" t="s">
        <v>31</v>
      </c>
    </row>
    <row r="345" spans="1:29" ht="25.5" customHeight="1" x14ac:dyDescent="0.35">
      <c r="A345" s="205"/>
      <c r="B345" s="207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1"/>
        <v/>
      </c>
      <c r="G345" s="106"/>
      <c r="H345" s="96">
        <f t="shared" si="22"/>
        <v>0</v>
      </c>
      <c r="I345" s="96" t="str">
        <f t="shared" si="23"/>
        <v/>
      </c>
      <c r="J345" s="96" t="str">
        <f t="shared" si="24"/>
        <v/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V345" s="110" t="s">
        <v>25</v>
      </c>
      <c r="W345" s="110" t="s">
        <v>26</v>
      </c>
      <c r="X345" s="110" t="s">
        <v>27</v>
      </c>
      <c r="Y345" s="111" t="s">
        <v>28</v>
      </c>
      <c r="Z345" s="111" t="s">
        <v>29</v>
      </c>
      <c r="AA345" s="111" t="s">
        <v>25</v>
      </c>
      <c r="AB345" s="111" t="s">
        <v>30</v>
      </c>
      <c r="AC345" s="112" t="s">
        <v>31</v>
      </c>
    </row>
    <row r="346" spans="1:29" ht="25.5" customHeight="1" x14ac:dyDescent="0.35">
      <c r="A346" s="205"/>
      <c r="B346" s="207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1"/>
        <v/>
      </c>
      <c r="G346" s="106"/>
      <c r="H346" s="96">
        <f t="shared" si="22"/>
        <v>0</v>
      </c>
      <c r="I346" s="96" t="str">
        <f t="shared" si="23"/>
        <v/>
      </c>
      <c r="J346" s="96" t="str">
        <f t="shared" si="24"/>
        <v/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V346" s="110" t="s">
        <v>25</v>
      </c>
      <c r="W346" s="110" t="s">
        <v>26</v>
      </c>
      <c r="X346" s="110" t="s">
        <v>27</v>
      </c>
      <c r="Y346" s="111" t="s">
        <v>28</v>
      </c>
      <c r="Z346" s="111" t="s">
        <v>29</v>
      </c>
      <c r="AA346" s="111" t="s">
        <v>25</v>
      </c>
      <c r="AB346" s="111" t="s">
        <v>30</v>
      </c>
      <c r="AC346" s="112" t="s">
        <v>31</v>
      </c>
    </row>
    <row r="347" spans="1:29" ht="25.5" customHeight="1" x14ac:dyDescent="0.35">
      <c r="A347" s="205"/>
      <c r="B347" s="207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1"/>
        <v/>
      </c>
      <c r="G347" s="106"/>
      <c r="H347" s="96">
        <f t="shared" si="22"/>
        <v>0</v>
      </c>
      <c r="I347" s="96" t="str">
        <f t="shared" si="23"/>
        <v/>
      </c>
      <c r="J347" s="96" t="str">
        <f t="shared" si="24"/>
        <v/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V347" s="110" t="s">
        <v>25</v>
      </c>
      <c r="W347" s="110" t="s">
        <v>26</v>
      </c>
      <c r="X347" s="110" t="s">
        <v>27</v>
      </c>
      <c r="Y347" s="111" t="s">
        <v>28</v>
      </c>
      <c r="Z347" s="111" t="s">
        <v>29</v>
      </c>
      <c r="AA347" s="111" t="s">
        <v>25</v>
      </c>
      <c r="AB347" s="111" t="s">
        <v>30</v>
      </c>
      <c r="AC347" s="112" t="s">
        <v>31</v>
      </c>
    </row>
    <row r="348" spans="1:29" ht="25.5" customHeight="1" x14ac:dyDescent="0.35">
      <c r="A348" s="205"/>
      <c r="B348" s="207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1"/>
        <v/>
      </c>
      <c r="G348" s="106"/>
      <c r="H348" s="96">
        <f t="shared" si="22"/>
        <v>0</v>
      </c>
      <c r="I348" s="96" t="str">
        <f t="shared" si="23"/>
        <v/>
      </c>
      <c r="J348" s="96" t="str">
        <f t="shared" si="24"/>
        <v/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V348" s="110" t="s">
        <v>25</v>
      </c>
      <c r="W348" s="110" t="s">
        <v>26</v>
      </c>
      <c r="X348" s="110" t="s">
        <v>27</v>
      </c>
      <c r="Y348" s="111" t="s">
        <v>28</v>
      </c>
      <c r="Z348" s="111" t="s">
        <v>29</v>
      </c>
      <c r="AA348" s="111" t="s">
        <v>25</v>
      </c>
      <c r="AB348" s="111" t="s">
        <v>30</v>
      </c>
      <c r="AC348" s="112" t="s">
        <v>31</v>
      </c>
    </row>
    <row r="349" spans="1:29" ht="25.5" customHeight="1" x14ac:dyDescent="0.35">
      <c r="A349" s="205"/>
      <c r="B349" s="207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1"/>
        <v/>
      </c>
      <c r="G349" s="106"/>
      <c r="H349" s="96">
        <f t="shared" si="22"/>
        <v>0</v>
      </c>
      <c r="I349" s="96" t="str">
        <f t="shared" si="23"/>
        <v/>
      </c>
      <c r="J349" s="96" t="str">
        <f t="shared" si="24"/>
        <v/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V349" s="110" t="s">
        <v>25</v>
      </c>
      <c r="W349" s="110" t="s">
        <v>26</v>
      </c>
      <c r="X349" s="110" t="s">
        <v>27</v>
      </c>
      <c r="Y349" s="111" t="s">
        <v>28</v>
      </c>
      <c r="Z349" s="111" t="s">
        <v>29</v>
      </c>
      <c r="AA349" s="111" t="s">
        <v>25</v>
      </c>
      <c r="AB349" s="111" t="s">
        <v>30</v>
      </c>
      <c r="AC349" s="112" t="s">
        <v>31</v>
      </c>
    </row>
    <row r="350" spans="1:29" ht="25.5" customHeight="1" x14ac:dyDescent="0.35">
      <c r="A350" s="205"/>
      <c r="B350" s="207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1"/>
        <v/>
      </c>
      <c r="G350" s="106"/>
      <c r="H350" s="96">
        <f t="shared" si="22"/>
        <v>0</v>
      </c>
      <c r="I350" s="96" t="str">
        <f t="shared" si="23"/>
        <v/>
      </c>
      <c r="J350" s="96" t="str">
        <f t="shared" si="24"/>
        <v/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V350" s="110" t="s">
        <v>25</v>
      </c>
      <c r="W350" s="110" t="s">
        <v>26</v>
      </c>
      <c r="X350" s="110" t="s">
        <v>27</v>
      </c>
      <c r="Y350" s="111" t="s">
        <v>28</v>
      </c>
      <c r="Z350" s="111" t="s">
        <v>29</v>
      </c>
      <c r="AA350" s="111" t="s">
        <v>25</v>
      </c>
      <c r="AB350" s="111" t="s">
        <v>30</v>
      </c>
      <c r="AC350" s="112" t="s">
        <v>31</v>
      </c>
    </row>
    <row r="351" spans="1:29" ht="25.5" customHeight="1" x14ac:dyDescent="0.35">
      <c r="A351" s="205"/>
      <c r="B351" s="207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1"/>
        <v/>
      </c>
      <c r="G351" s="106"/>
      <c r="H351" s="96">
        <f t="shared" si="22"/>
        <v>0</v>
      </c>
      <c r="I351" s="96" t="str">
        <f t="shared" si="23"/>
        <v/>
      </c>
      <c r="J351" s="96" t="str">
        <f t="shared" si="24"/>
        <v/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V351" s="110" t="s">
        <v>25</v>
      </c>
      <c r="W351" s="110" t="s">
        <v>26</v>
      </c>
      <c r="X351" s="110" t="s">
        <v>27</v>
      </c>
      <c r="Y351" s="111" t="s">
        <v>28</v>
      </c>
      <c r="Z351" s="111" t="s">
        <v>29</v>
      </c>
      <c r="AA351" s="111" t="s">
        <v>25</v>
      </c>
      <c r="AB351" s="111" t="s">
        <v>30</v>
      </c>
      <c r="AC351" s="112" t="s">
        <v>31</v>
      </c>
    </row>
    <row r="352" spans="1:29" ht="25.5" customHeight="1" x14ac:dyDescent="0.35">
      <c r="A352" s="205"/>
      <c r="B352" s="207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1"/>
        <v/>
      </c>
      <c r="G352" s="106"/>
      <c r="H352" s="96">
        <f t="shared" si="22"/>
        <v>0</v>
      </c>
      <c r="I352" s="96" t="str">
        <f t="shared" si="23"/>
        <v/>
      </c>
      <c r="J352" s="96" t="str">
        <f t="shared" si="24"/>
        <v/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V352" s="110" t="s">
        <v>25</v>
      </c>
      <c r="W352" s="110" t="s">
        <v>26</v>
      </c>
      <c r="X352" s="110" t="s">
        <v>27</v>
      </c>
      <c r="Y352" s="111" t="s">
        <v>28</v>
      </c>
      <c r="Z352" s="111" t="s">
        <v>29</v>
      </c>
      <c r="AA352" s="111" t="s">
        <v>25</v>
      </c>
      <c r="AB352" s="111" t="s">
        <v>30</v>
      </c>
      <c r="AC352" s="112" t="s">
        <v>31</v>
      </c>
    </row>
    <row r="353" spans="1:29" ht="25.5" customHeight="1" x14ac:dyDescent="0.35">
      <c r="A353" s="205"/>
      <c r="B353" s="207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1"/>
        <v/>
      </c>
      <c r="G353" s="106"/>
      <c r="H353" s="96">
        <f t="shared" si="22"/>
        <v>0</v>
      </c>
      <c r="I353" s="96" t="str">
        <f t="shared" si="23"/>
        <v/>
      </c>
      <c r="J353" s="96" t="str">
        <f t="shared" si="24"/>
        <v/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V353" s="110" t="s">
        <v>25</v>
      </c>
      <c r="W353" s="110" t="s">
        <v>26</v>
      </c>
      <c r="X353" s="110" t="s">
        <v>27</v>
      </c>
      <c r="Y353" s="111" t="s">
        <v>28</v>
      </c>
      <c r="Z353" s="111" t="s">
        <v>29</v>
      </c>
      <c r="AA353" s="111" t="s">
        <v>25</v>
      </c>
      <c r="AB353" s="111" t="s">
        <v>30</v>
      </c>
      <c r="AC353" s="112" t="s">
        <v>31</v>
      </c>
    </row>
    <row r="354" spans="1:29" ht="25.5" customHeight="1" x14ac:dyDescent="0.35">
      <c r="A354" s="205"/>
      <c r="B354" s="207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1"/>
        <v/>
      </c>
      <c r="G354" s="106"/>
      <c r="H354" s="96">
        <f t="shared" si="22"/>
        <v>0</v>
      </c>
      <c r="I354" s="96" t="str">
        <f t="shared" si="23"/>
        <v/>
      </c>
      <c r="J354" s="96" t="str">
        <f t="shared" si="24"/>
        <v/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V354" s="110" t="s">
        <v>25</v>
      </c>
      <c r="W354" s="110" t="s">
        <v>26</v>
      </c>
      <c r="X354" s="110" t="s">
        <v>27</v>
      </c>
      <c r="Y354" s="111" t="s">
        <v>28</v>
      </c>
      <c r="Z354" s="111" t="s">
        <v>29</v>
      </c>
      <c r="AA354" s="111" t="s">
        <v>25</v>
      </c>
      <c r="AB354" s="111" t="s">
        <v>30</v>
      </c>
      <c r="AC354" s="112" t="s">
        <v>31</v>
      </c>
    </row>
    <row r="355" spans="1:29" ht="25.5" customHeight="1" x14ac:dyDescent="0.35">
      <c r="A355" s="205"/>
      <c r="B355" s="207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1"/>
        <v/>
      </c>
      <c r="G355" s="106"/>
      <c r="H355" s="96">
        <f t="shared" si="22"/>
        <v>0</v>
      </c>
      <c r="I355" s="96" t="str">
        <f t="shared" si="23"/>
        <v/>
      </c>
      <c r="J355" s="96" t="str">
        <f t="shared" si="24"/>
        <v/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V355" s="110" t="s">
        <v>25</v>
      </c>
      <c r="W355" s="110" t="s">
        <v>26</v>
      </c>
      <c r="X355" s="110" t="s">
        <v>27</v>
      </c>
      <c r="Y355" s="111" t="s">
        <v>28</v>
      </c>
      <c r="Z355" s="111" t="s">
        <v>29</v>
      </c>
      <c r="AA355" s="111" t="s">
        <v>25</v>
      </c>
      <c r="AB355" s="111" t="s">
        <v>30</v>
      </c>
      <c r="AC355" s="112" t="s">
        <v>31</v>
      </c>
    </row>
    <row r="356" spans="1:29" ht="25.5" customHeight="1" x14ac:dyDescent="0.35">
      <c r="A356" s="205"/>
      <c r="B356" s="207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1"/>
        <v/>
      </c>
      <c r="G356" s="106"/>
      <c r="H356" s="96">
        <f t="shared" si="22"/>
        <v>0</v>
      </c>
      <c r="I356" s="96" t="str">
        <f t="shared" si="23"/>
        <v/>
      </c>
      <c r="J356" s="96" t="str">
        <f t="shared" si="24"/>
        <v/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V356" s="110" t="s">
        <v>25</v>
      </c>
      <c r="W356" s="110" t="s">
        <v>26</v>
      </c>
      <c r="X356" s="110" t="s">
        <v>27</v>
      </c>
      <c r="Y356" s="111" t="s">
        <v>28</v>
      </c>
      <c r="Z356" s="111" t="s">
        <v>29</v>
      </c>
      <c r="AA356" s="111" t="s">
        <v>25</v>
      </c>
      <c r="AB356" s="111" t="s">
        <v>30</v>
      </c>
      <c r="AC356" s="112" t="s">
        <v>31</v>
      </c>
    </row>
    <row r="357" spans="1:29" ht="25.5" customHeight="1" x14ac:dyDescent="0.35">
      <c r="A357" s="205"/>
      <c r="B357" s="207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1"/>
        <v/>
      </c>
      <c r="G357" s="106"/>
      <c r="H357" s="96">
        <f t="shared" si="22"/>
        <v>0</v>
      </c>
      <c r="I357" s="96" t="str">
        <f t="shared" si="23"/>
        <v/>
      </c>
      <c r="J357" s="96" t="str">
        <f t="shared" si="24"/>
        <v/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V357" s="110" t="s">
        <v>25</v>
      </c>
      <c r="W357" s="110" t="s">
        <v>26</v>
      </c>
      <c r="X357" s="110" t="s">
        <v>27</v>
      </c>
      <c r="Y357" s="111" t="s">
        <v>28</v>
      </c>
      <c r="Z357" s="111" t="s">
        <v>29</v>
      </c>
      <c r="AA357" s="111" t="s">
        <v>25</v>
      </c>
      <c r="AB357" s="111" t="s">
        <v>30</v>
      </c>
      <c r="AC357" s="112" t="s">
        <v>31</v>
      </c>
    </row>
    <row r="358" spans="1:29" ht="25.5" customHeight="1" x14ac:dyDescent="0.35">
      <c r="A358" s="205"/>
      <c r="B358" s="207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1"/>
        <v/>
      </c>
      <c r="G358" s="106"/>
      <c r="H358" s="96">
        <f t="shared" si="22"/>
        <v>0</v>
      </c>
      <c r="I358" s="96" t="str">
        <f t="shared" si="23"/>
        <v/>
      </c>
      <c r="J358" s="96" t="str">
        <f t="shared" si="24"/>
        <v/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V358" s="110" t="s">
        <v>25</v>
      </c>
      <c r="W358" s="110" t="s">
        <v>26</v>
      </c>
      <c r="X358" s="110" t="s">
        <v>27</v>
      </c>
      <c r="Y358" s="111" t="s">
        <v>28</v>
      </c>
      <c r="Z358" s="111" t="s">
        <v>29</v>
      </c>
      <c r="AA358" s="111" t="s">
        <v>25</v>
      </c>
      <c r="AB358" s="111" t="s">
        <v>30</v>
      </c>
      <c r="AC358" s="112" t="s">
        <v>31</v>
      </c>
    </row>
    <row r="359" spans="1:29" ht="25.5" customHeight="1" x14ac:dyDescent="0.35">
      <c r="A359" s="205"/>
      <c r="B359" s="207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1"/>
        <v/>
      </c>
      <c r="G359" s="106"/>
      <c r="H359" s="96">
        <f t="shared" si="22"/>
        <v>0</v>
      </c>
      <c r="I359" s="96" t="str">
        <f t="shared" si="23"/>
        <v/>
      </c>
      <c r="J359" s="96" t="str">
        <f t="shared" si="24"/>
        <v/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V359" s="110" t="s">
        <v>25</v>
      </c>
      <c r="W359" s="110" t="s">
        <v>26</v>
      </c>
      <c r="X359" s="110" t="s">
        <v>27</v>
      </c>
      <c r="Y359" s="111" t="s">
        <v>28</v>
      </c>
      <c r="Z359" s="111" t="s">
        <v>29</v>
      </c>
      <c r="AA359" s="111" t="s">
        <v>25</v>
      </c>
      <c r="AB359" s="111" t="s">
        <v>30</v>
      </c>
      <c r="AC359" s="112" t="s">
        <v>31</v>
      </c>
    </row>
    <row r="360" spans="1:29" ht="25.5" customHeight="1" x14ac:dyDescent="0.35">
      <c r="A360" s="205"/>
      <c r="B360" s="207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1"/>
        <v/>
      </c>
      <c r="G360" s="106"/>
      <c r="H360" s="96">
        <f t="shared" si="22"/>
        <v>0</v>
      </c>
      <c r="I360" s="96" t="str">
        <f t="shared" si="23"/>
        <v/>
      </c>
      <c r="J360" s="96" t="str">
        <f t="shared" si="24"/>
        <v/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V360" s="110" t="s">
        <v>25</v>
      </c>
      <c r="W360" s="110" t="s">
        <v>26</v>
      </c>
      <c r="X360" s="110" t="s">
        <v>27</v>
      </c>
      <c r="Y360" s="111" t="s">
        <v>28</v>
      </c>
      <c r="Z360" s="111" t="s">
        <v>29</v>
      </c>
      <c r="AA360" s="111" t="s">
        <v>25</v>
      </c>
      <c r="AB360" s="111" t="s">
        <v>30</v>
      </c>
      <c r="AC360" s="112" t="s">
        <v>31</v>
      </c>
    </row>
    <row r="361" spans="1:29" ht="25.5" customHeight="1" x14ac:dyDescent="0.35">
      <c r="A361" s="205"/>
      <c r="B361" s="207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1"/>
        <v/>
      </c>
      <c r="G361" s="106"/>
      <c r="H361" s="96">
        <f t="shared" si="22"/>
        <v>0</v>
      </c>
      <c r="I361" s="96" t="str">
        <f t="shared" si="23"/>
        <v/>
      </c>
      <c r="J361" s="96" t="str">
        <f t="shared" si="24"/>
        <v/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V361" s="110" t="s">
        <v>25</v>
      </c>
      <c r="W361" s="110" t="s">
        <v>26</v>
      </c>
      <c r="X361" s="110" t="s">
        <v>27</v>
      </c>
      <c r="Y361" s="111" t="s">
        <v>28</v>
      </c>
      <c r="Z361" s="111" t="s">
        <v>29</v>
      </c>
      <c r="AA361" s="111" t="s">
        <v>25</v>
      </c>
      <c r="AB361" s="111" t="s">
        <v>30</v>
      </c>
      <c r="AC361" s="112" t="s">
        <v>31</v>
      </c>
    </row>
    <row r="362" spans="1:29" ht="25.5" customHeight="1" x14ac:dyDescent="0.35">
      <c r="A362" s="205"/>
      <c r="B362" s="207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1"/>
        <v/>
      </c>
      <c r="G362" s="106"/>
      <c r="H362" s="96">
        <f t="shared" si="22"/>
        <v>0</v>
      </c>
      <c r="I362" s="96" t="str">
        <f t="shared" si="23"/>
        <v/>
      </c>
      <c r="J362" s="96" t="str">
        <f t="shared" si="24"/>
        <v/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V362" s="110" t="s">
        <v>25</v>
      </c>
      <c r="W362" s="110" t="s">
        <v>26</v>
      </c>
      <c r="X362" s="110" t="s">
        <v>27</v>
      </c>
      <c r="Y362" s="111" t="s">
        <v>28</v>
      </c>
      <c r="Z362" s="111" t="s">
        <v>29</v>
      </c>
      <c r="AA362" s="111" t="s">
        <v>25</v>
      </c>
      <c r="AB362" s="111" t="s">
        <v>30</v>
      </c>
      <c r="AC362" s="112" t="s">
        <v>31</v>
      </c>
    </row>
    <row r="363" spans="1:29" ht="25.5" customHeight="1" x14ac:dyDescent="0.35">
      <c r="A363" s="205"/>
      <c r="B363" s="207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1"/>
        <v/>
      </c>
      <c r="G363" s="106"/>
      <c r="H363" s="96">
        <f t="shared" si="22"/>
        <v>0</v>
      </c>
      <c r="I363" s="96" t="str">
        <f t="shared" si="23"/>
        <v/>
      </c>
      <c r="J363" s="96" t="str">
        <f t="shared" si="24"/>
        <v/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V363" s="110" t="s">
        <v>25</v>
      </c>
      <c r="W363" s="110" t="s">
        <v>26</v>
      </c>
      <c r="X363" s="110" t="s">
        <v>27</v>
      </c>
      <c r="Y363" s="111" t="s">
        <v>28</v>
      </c>
      <c r="Z363" s="111" t="s">
        <v>29</v>
      </c>
      <c r="AA363" s="111" t="s">
        <v>25</v>
      </c>
      <c r="AB363" s="111" t="s">
        <v>30</v>
      </c>
      <c r="AC363" s="112" t="s">
        <v>31</v>
      </c>
    </row>
    <row r="364" spans="1:29" ht="25.5" customHeight="1" x14ac:dyDescent="0.35">
      <c r="A364" s="205"/>
      <c r="B364" s="207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1"/>
        <v/>
      </c>
      <c r="G364" s="106"/>
      <c r="H364" s="96">
        <f t="shared" si="22"/>
        <v>0</v>
      </c>
      <c r="I364" s="96" t="str">
        <f t="shared" si="23"/>
        <v/>
      </c>
      <c r="J364" s="96" t="str">
        <f t="shared" si="24"/>
        <v/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V364" s="110" t="s">
        <v>25</v>
      </c>
      <c r="W364" s="110" t="s">
        <v>26</v>
      </c>
      <c r="X364" s="110" t="s">
        <v>27</v>
      </c>
      <c r="Y364" s="111" t="s">
        <v>28</v>
      </c>
      <c r="Z364" s="111" t="s">
        <v>29</v>
      </c>
      <c r="AA364" s="111" t="s">
        <v>25</v>
      </c>
      <c r="AB364" s="111" t="s">
        <v>30</v>
      </c>
      <c r="AC364" s="112" t="s">
        <v>31</v>
      </c>
    </row>
    <row r="365" spans="1:29" ht="25.5" customHeight="1" x14ac:dyDescent="0.35">
      <c r="A365" s="205"/>
      <c r="B365" s="207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1"/>
        <v/>
      </c>
      <c r="G365" s="106"/>
      <c r="H365" s="96">
        <f t="shared" si="22"/>
        <v>0</v>
      </c>
      <c r="I365" s="96" t="str">
        <f t="shared" si="23"/>
        <v/>
      </c>
      <c r="J365" s="96" t="str">
        <f t="shared" si="24"/>
        <v/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V365" s="110" t="s">
        <v>25</v>
      </c>
      <c r="W365" s="110" t="s">
        <v>26</v>
      </c>
      <c r="X365" s="110" t="s">
        <v>27</v>
      </c>
      <c r="Y365" s="111" t="s">
        <v>28</v>
      </c>
      <c r="Z365" s="111" t="s">
        <v>29</v>
      </c>
      <c r="AA365" s="111" t="s">
        <v>25</v>
      </c>
      <c r="AB365" s="111" t="s">
        <v>30</v>
      </c>
      <c r="AC365" s="112" t="s">
        <v>31</v>
      </c>
    </row>
    <row r="366" spans="1:29" ht="25.5" customHeight="1" x14ac:dyDescent="0.35">
      <c r="A366" s="205"/>
      <c r="B366" s="207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1"/>
        <v/>
      </c>
      <c r="G366" s="106"/>
      <c r="H366" s="96">
        <f t="shared" si="22"/>
        <v>0</v>
      </c>
      <c r="I366" s="96" t="str">
        <f t="shared" si="23"/>
        <v/>
      </c>
      <c r="J366" s="96" t="str">
        <f t="shared" si="24"/>
        <v/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V366" s="110" t="s">
        <v>25</v>
      </c>
      <c r="W366" s="110" t="s">
        <v>26</v>
      </c>
      <c r="X366" s="110" t="s">
        <v>27</v>
      </c>
      <c r="Y366" s="111" t="s">
        <v>28</v>
      </c>
      <c r="Z366" s="111" t="s">
        <v>29</v>
      </c>
      <c r="AA366" s="111" t="s">
        <v>25</v>
      </c>
      <c r="AB366" s="111" t="s">
        <v>30</v>
      </c>
      <c r="AC366" s="112" t="s">
        <v>31</v>
      </c>
    </row>
    <row r="367" spans="1:29" ht="25.5" customHeight="1" x14ac:dyDescent="0.35">
      <c r="A367" s="205"/>
      <c r="B367" s="207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1"/>
        <v/>
      </c>
      <c r="G367" s="106"/>
      <c r="H367" s="96">
        <f t="shared" si="22"/>
        <v>0</v>
      </c>
      <c r="I367" s="96" t="str">
        <f t="shared" si="23"/>
        <v/>
      </c>
      <c r="J367" s="96" t="str">
        <f t="shared" si="24"/>
        <v/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V367" s="110" t="s">
        <v>25</v>
      </c>
      <c r="W367" s="110" t="s">
        <v>26</v>
      </c>
      <c r="X367" s="110" t="s">
        <v>27</v>
      </c>
      <c r="Y367" s="111" t="s">
        <v>28</v>
      </c>
      <c r="Z367" s="111" t="s">
        <v>29</v>
      </c>
      <c r="AA367" s="111" t="s">
        <v>25</v>
      </c>
      <c r="AB367" s="111" t="s">
        <v>30</v>
      </c>
      <c r="AC367" s="112" t="s">
        <v>31</v>
      </c>
    </row>
    <row r="368" spans="1:29" ht="25.5" customHeight="1" x14ac:dyDescent="0.35">
      <c r="A368" s="205"/>
      <c r="B368" s="207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1"/>
        <v/>
      </c>
      <c r="G368" s="106"/>
      <c r="H368" s="96">
        <f t="shared" si="22"/>
        <v>0</v>
      </c>
      <c r="I368" s="96" t="str">
        <f t="shared" si="23"/>
        <v/>
      </c>
      <c r="J368" s="96" t="str">
        <f t="shared" si="24"/>
        <v/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V368" s="110" t="s">
        <v>25</v>
      </c>
      <c r="W368" s="110" t="s">
        <v>26</v>
      </c>
      <c r="X368" s="110" t="s">
        <v>27</v>
      </c>
      <c r="Y368" s="111" t="s">
        <v>28</v>
      </c>
      <c r="Z368" s="111" t="s">
        <v>29</v>
      </c>
      <c r="AA368" s="111" t="s">
        <v>25</v>
      </c>
      <c r="AB368" s="111" t="s">
        <v>30</v>
      </c>
      <c r="AC368" s="112" t="s">
        <v>31</v>
      </c>
    </row>
    <row r="369" spans="1:29" ht="25.5" customHeight="1" x14ac:dyDescent="0.35">
      <c r="A369" s="205"/>
      <c r="B369" s="207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1"/>
        <v/>
      </c>
      <c r="G369" s="106"/>
      <c r="H369" s="96">
        <f t="shared" si="22"/>
        <v>0</v>
      </c>
      <c r="I369" s="96" t="str">
        <f t="shared" si="23"/>
        <v/>
      </c>
      <c r="J369" s="96" t="str">
        <f t="shared" si="24"/>
        <v/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V369" s="110" t="s">
        <v>25</v>
      </c>
      <c r="W369" s="110" t="s">
        <v>26</v>
      </c>
      <c r="X369" s="110" t="s">
        <v>27</v>
      </c>
      <c r="Y369" s="111" t="s">
        <v>28</v>
      </c>
      <c r="Z369" s="111" t="s">
        <v>29</v>
      </c>
      <c r="AA369" s="111" t="s">
        <v>25</v>
      </c>
      <c r="AB369" s="111" t="s">
        <v>30</v>
      </c>
      <c r="AC369" s="112" t="s">
        <v>31</v>
      </c>
    </row>
    <row r="370" spans="1:29" ht="25.5" customHeight="1" x14ac:dyDescent="0.35">
      <c r="A370" s="205"/>
      <c r="B370" s="207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1"/>
        <v/>
      </c>
      <c r="G370" s="106"/>
      <c r="H370" s="96">
        <f t="shared" si="22"/>
        <v>0</v>
      </c>
      <c r="I370" s="96" t="str">
        <f t="shared" si="23"/>
        <v/>
      </c>
      <c r="J370" s="96" t="str">
        <f t="shared" si="24"/>
        <v/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V370" s="110" t="s">
        <v>25</v>
      </c>
      <c r="W370" s="110" t="s">
        <v>26</v>
      </c>
      <c r="X370" s="110" t="s">
        <v>27</v>
      </c>
      <c r="Y370" s="111" t="s">
        <v>28</v>
      </c>
      <c r="Z370" s="111" t="s">
        <v>29</v>
      </c>
      <c r="AA370" s="111" t="s">
        <v>25</v>
      </c>
      <c r="AB370" s="111" t="s">
        <v>30</v>
      </c>
      <c r="AC370" s="112" t="s">
        <v>31</v>
      </c>
    </row>
    <row r="371" spans="1:29" ht="25.5" customHeight="1" x14ac:dyDescent="0.35">
      <c r="A371" s="205"/>
      <c r="B371" s="207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1"/>
        <v/>
      </c>
      <c r="G371" s="106"/>
      <c r="H371" s="96">
        <f t="shared" si="22"/>
        <v>0</v>
      </c>
      <c r="I371" s="96" t="str">
        <f t="shared" si="23"/>
        <v/>
      </c>
      <c r="J371" s="96" t="str">
        <f t="shared" si="24"/>
        <v/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V371" s="110" t="s">
        <v>25</v>
      </c>
      <c r="W371" s="110" t="s">
        <v>26</v>
      </c>
      <c r="X371" s="110" t="s">
        <v>27</v>
      </c>
      <c r="Y371" s="111" t="s">
        <v>28</v>
      </c>
      <c r="Z371" s="111" t="s">
        <v>29</v>
      </c>
      <c r="AA371" s="111" t="s">
        <v>25</v>
      </c>
      <c r="AB371" s="111" t="s">
        <v>30</v>
      </c>
      <c r="AC371" s="112" t="s">
        <v>31</v>
      </c>
    </row>
    <row r="372" spans="1:29" ht="25.5" customHeight="1" x14ac:dyDescent="0.35">
      <c r="A372" s="205"/>
      <c r="B372" s="207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1"/>
        <v/>
      </c>
      <c r="G372" s="106"/>
      <c r="H372" s="96">
        <f t="shared" si="22"/>
        <v>0</v>
      </c>
      <c r="I372" s="96" t="str">
        <f t="shared" si="23"/>
        <v/>
      </c>
      <c r="J372" s="96" t="str">
        <f t="shared" si="24"/>
        <v/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V372" s="110" t="s">
        <v>25</v>
      </c>
      <c r="W372" s="110" t="s">
        <v>26</v>
      </c>
      <c r="X372" s="110" t="s">
        <v>27</v>
      </c>
      <c r="Y372" s="111" t="s">
        <v>28</v>
      </c>
      <c r="Z372" s="111" t="s">
        <v>29</v>
      </c>
      <c r="AA372" s="111" t="s">
        <v>25</v>
      </c>
      <c r="AB372" s="111" t="s">
        <v>30</v>
      </c>
      <c r="AC372" s="112" t="s">
        <v>31</v>
      </c>
    </row>
    <row r="373" spans="1:29" ht="25.5" customHeight="1" x14ac:dyDescent="0.35">
      <c r="A373" s="205"/>
      <c r="B373" s="207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1"/>
        <v/>
      </c>
      <c r="G373" s="106"/>
      <c r="H373" s="96">
        <f t="shared" si="22"/>
        <v>0</v>
      </c>
      <c r="I373" s="96" t="str">
        <f t="shared" si="23"/>
        <v/>
      </c>
      <c r="J373" s="96" t="str">
        <f t="shared" si="24"/>
        <v/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V373" s="110" t="s">
        <v>25</v>
      </c>
      <c r="W373" s="110" t="s">
        <v>26</v>
      </c>
      <c r="X373" s="110" t="s">
        <v>27</v>
      </c>
      <c r="Y373" s="111" t="s">
        <v>28</v>
      </c>
      <c r="Z373" s="111" t="s">
        <v>29</v>
      </c>
      <c r="AA373" s="111" t="s">
        <v>25</v>
      </c>
      <c r="AB373" s="111" t="s">
        <v>30</v>
      </c>
      <c r="AC373" s="112" t="s">
        <v>31</v>
      </c>
    </row>
    <row r="374" spans="1:29" ht="25.5" customHeight="1" x14ac:dyDescent="0.35">
      <c r="A374" s="205"/>
      <c r="B374" s="207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1"/>
        <v/>
      </c>
      <c r="G374" s="106"/>
      <c r="H374" s="96">
        <f t="shared" si="22"/>
        <v>0</v>
      </c>
      <c r="I374" s="96" t="str">
        <f t="shared" si="23"/>
        <v/>
      </c>
      <c r="J374" s="96" t="str">
        <f t="shared" si="24"/>
        <v/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V374" s="110" t="s">
        <v>25</v>
      </c>
      <c r="W374" s="110" t="s">
        <v>26</v>
      </c>
      <c r="X374" s="110" t="s">
        <v>27</v>
      </c>
      <c r="Y374" s="111" t="s">
        <v>28</v>
      </c>
      <c r="Z374" s="111" t="s">
        <v>29</v>
      </c>
      <c r="AA374" s="111" t="s">
        <v>25</v>
      </c>
      <c r="AB374" s="111" t="s">
        <v>30</v>
      </c>
      <c r="AC374" s="112" t="s">
        <v>31</v>
      </c>
    </row>
    <row r="375" spans="1:29" ht="25.5" customHeight="1" x14ac:dyDescent="0.35">
      <c r="A375" s="205"/>
      <c r="B375" s="207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1"/>
        <v/>
      </c>
      <c r="G375" s="106"/>
      <c r="H375" s="96">
        <f t="shared" si="22"/>
        <v>0</v>
      </c>
      <c r="I375" s="96" t="str">
        <f t="shared" si="23"/>
        <v/>
      </c>
      <c r="J375" s="96" t="str">
        <f t="shared" si="24"/>
        <v/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V375" s="110" t="s">
        <v>25</v>
      </c>
      <c r="W375" s="110" t="s">
        <v>26</v>
      </c>
      <c r="X375" s="110" t="s">
        <v>27</v>
      </c>
      <c r="Y375" s="111" t="s">
        <v>28</v>
      </c>
      <c r="Z375" s="111" t="s">
        <v>29</v>
      </c>
      <c r="AA375" s="111" t="s">
        <v>25</v>
      </c>
      <c r="AB375" s="111" t="s">
        <v>30</v>
      </c>
      <c r="AC375" s="112" t="s">
        <v>31</v>
      </c>
    </row>
    <row r="376" spans="1:29" ht="25.5" customHeight="1" x14ac:dyDescent="0.35">
      <c r="A376" s="205"/>
      <c r="B376" s="207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1"/>
        <v/>
      </c>
      <c r="G376" s="106"/>
      <c r="H376" s="96">
        <f t="shared" si="22"/>
        <v>0</v>
      </c>
      <c r="I376" s="96" t="str">
        <f t="shared" si="23"/>
        <v/>
      </c>
      <c r="J376" s="96" t="str">
        <f t="shared" si="24"/>
        <v/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V376" s="110" t="s">
        <v>25</v>
      </c>
      <c r="W376" s="110" t="s">
        <v>26</v>
      </c>
      <c r="X376" s="110" t="s">
        <v>27</v>
      </c>
      <c r="Y376" s="111" t="s">
        <v>28</v>
      </c>
      <c r="Z376" s="111" t="s">
        <v>29</v>
      </c>
      <c r="AA376" s="111" t="s">
        <v>25</v>
      </c>
      <c r="AB376" s="111" t="s">
        <v>30</v>
      </c>
      <c r="AC376" s="112" t="s">
        <v>31</v>
      </c>
    </row>
    <row r="377" spans="1:29" ht="25.5" customHeight="1" x14ac:dyDescent="0.35">
      <c r="A377" s="205"/>
      <c r="B377" s="207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1"/>
        <v/>
      </c>
      <c r="G377" s="106"/>
      <c r="H377" s="96">
        <f t="shared" si="22"/>
        <v>0</v>
      </c>
      <c r="I377" s="96" t="str">
        <f t="shared" si="23"/>
        <v/>
      </c>
      <c r="J377" s="96" t="str">
        <f t="shared" si="24"/>
        <v/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V377" s="110" t="s">
        <v>25</v>
      </c>
      <c r="W377" s="110" t="s">
        <v>26</v>
      </c>
      <c r="X377" s="110" t="s">
        <v>27</v>
      </c>
      <c r="Y377" s="111" t="s">
        <v>28</v>
      </c>
      <c r="Z377" s="111" t="s">
        <v>29</v>
      </c>
      <c r="AA377" s="111" t="s">
        <v>25</v>
      </c>
      <c r="AB377" s="111" t="s">
        <v>30</v>
      </c>
      <c r="AC377" s="112" t="s">
        <v>31</v>
      </c>
    </row>
    <row r="378" spans="1:29" ht="25.5" customHeight="1" x14ac:dyDescent="0.35">
      <c r="A378" s="205"/>
      <c r="B378" s="207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1"/>
        <v/>
      </c>
      <c r="G378" s="106"/>
      <c r="H378" s="96">
        <f t="shared" si="22"/>
        <v>0</v>
      </c>
      <c r="I378" s="96" t="str">
        <f t="shared" si="23"/>
        <v/>
      </c>
      <c r="J378" s="96" t="str">
        <f t="shared" si="24"/>
        <v/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V378" s="110" t="s">
        <v>25</v>
      </c>
      <c r="W378" s="110" t="s">
        <v>26</v>
      </c>
      <c r="X378" s="110" t="s">
        <v>27</v>
      </c>
      <c r="Y378" s="111" t="s">
        <v>28</v>
      </c>
      <c r="Z378" s="111" t="s">
        <v>29</v>
      </c>
      <c r="AA378" s="111" t="s">
        <v>25</v>
      </c>
      <c r="AB378" s="111" t="s">
        <v>30</v>
      </c>
      <c r="AC378" s="112" t="s">
        <v>31</v>
      </c>
    </row>
    <row r="379" spans="1:29" ht="25.5" customHeight="1" x14ac:dyDescent="0.35">
      <c r="A379" s="205"/>
      <c r="B379" s="207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1"/>
        <v/>
      </c>
      <c r="G379" s="106"/>
      <c r="H379" s="96">
        <f t="shared" si="22"/>
        <v>0</v>
      </c>
      <c r="I379" s="96" t="str">
        <f t="shared" si="23"/>
        <v/>
      </c>
      <c r="J379" s="96" t="str">
        <f t="shared" si="24"/>
        <v/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V379" s="110" t="s">
        <v>25</v>
      </c>
      <c r="W379" s="110" t="s">
        <v>26</v>
      </c>
      <c r="X379" s="110" t="s">
        <v>27</v>
      </c>
      <c r="Y379" s="111" t="s">
        <v>28</v>
      </c>
      <c r="Z379" s="111" t="s">
        <v>29</v>
      </c>
      <c r="AA379" s="111" t="s">
        <v>25</v>
      </c>
      <c r="AB379" s="111" t="s">
        <v>30</v>
      </c>
      <c r="AC379" s="112" t="s">
        <v>31</v>
      </c>
    </row>
    <row r="380" spans="1:29" ht="25.5" customHeight="1" x14ac:dyDescent="0.35">
      <c r="A380" s="205"/>
      <c r="B380" s="207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1"/>
        <v/>
      </c>
      <c r="G380" s="106"/>
      <c r="H380" s="96">
        <f t="shared" si="22"/>
        <v>0</v>
      </c>
      <c r="I380" s="96" t="str">
        <f t="shared" si="23"/>
        <v/>
      </c>
      <c r="J380" s="96" t="str">
        <f t="shared" si="24"/>
        <v/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V380" s="110" t="s">
        <v>25</v>
      </c>
      <c r="W380" s="110" t="s">
        <v>26</v>
      </c>
      <c r="X380" s="110" t="s">
        <v>27</v>
      </c>
      <c r="Y380" s="111" t="s">
        <v>28</v>
      </c>
      <c r="Z380" s="111" t="s">
        <v>29</v>
      </c>
      <c r="AA380" s="111" t="s">
        <v>25</v>
      </c>
      <c r="AB380" s="111" t="s">
        <v>30</v>
      </c>
      <c r="AC380" s="112" t="s">
        <v>31</v>
      </c>
    </row>
    <row r="381" spans="1:29" ht="25.5" customHeight="1" x14ac:dyDescent="0.35">
      <c r="A381" s="205"/>
      <c r="B381" s="207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1"/>
        <v/>
      </c>
      <c r="G381" s="106"/>
      <c r="H381" s="96">
        <f t="shared" si="22"/>
        <v>0</v>
      </c>
      <c r="I381" s="96" t="str">
        <f t="shared" si="23"/>
        <v/>
      </c>
      <c r="J381" s="96" t="str">
        <f t="shared" si="24"/>
        <v/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V381" s="110" t="s">
        <v>25</v>
      </c>
      <c r="W381" s="110" t="s">
        <v>26</v>
      </c>
      <c r="X381" s="110" t="s">
        <v>27</v>
      </c>
      <c r="Y381" s="111" t="s">
        <v>28</v>
      </c>
      <c r="Z381" s="111" t="s">
        <v>29</v>
      </c>
      <c r="AA381" s="111" t="s">
        <v>25</v>
      </c>
      <c r="AB381" s="111" t="s">
        <v>30</v>
      </c>
      <c r="AC381" s="112" t="s">
        <v>31</v>
      </c>
    </row>
    <row r="382" spans="1:29" ht="25.5" customHeight="1" x14ac:dyDescent="0.35">
      <c r="A382" s="205"/>
      <c r="B382" s="207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1"/>
        <v/>
      </c>
      <c r="G382" s="106"/>
      <c r="H382" s="96">
        <f t="shared" si="22"/>
        <v>0</v>
      </c>
      <c r="I382" s="96" t="str">
        <f t="shared" si="23"/>
        <v/>
      </c>
      <c r="J382" s="96" t="str">
        <f t="shared" si="24"/>
        <v/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V382" s="110" t="s">
        <v>25</v>
      </c>
      <c r="W382" s="110" t="s">
        <v>26</v>
      </c>
      <c r="X382" s="110" t="s">
        <v>27</v>
      </c>
      <c r="Y382" s="111" t="s">
        <v>28</v>
      </c>
      <c r="Z382" s="111" t="s">
        <v>29</v>
      </c>
      <c r="AA382" s="111" t="s">
        <v>25</v>
      </c>
      <c r="AB382" s="111" t="s">
        <v>30</v>
      </c>
      <c r="AC382" s="112" t="s">
        <v>31</v>
      </c>
    </row>
    <row r="383" spans="1:29" ht="25.5" customHeight="1" x14ac:dyDescent="0.35">
      <c r="A383" s="205"/>
      <c r="B383" s="207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1"/>
        <v/>
      </c>
      <c r="G383" s="106"/>
      <c r="H383" s="96">
        <f t="shared" si="22"/>
        <v>0</v>
      </c>
      <c r="I383" s="96" t="str">
        <f t="shared" si="23"/>
        <v/>
      </c>
      <c r="J383" s="96" t="str">
        <f t="shared" si="24"/>
        <v/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V383" s="110" t="s">
        <v>25</v>
      </c>
      <c r="W383" s="110" t="s">
        <v>26</v>
      </c>
      <c r="X383" s="110" t="s">
        <v>27</v>
      </c>
      <c r="Y383" s="111" t="s">
        <v>28</v>
      </c>
      <c r="Z383" s="111" t="s">
        <v>29</v>
      </c>
      <c r="AA383" s="111" t="s">
        <v>25</v>
      </c>
      <c r="AB383" s="111" t="s">
        <v>30</v>
      </c>
      <c r="AC383" s="112" t="s">
        <v>31</v>
      </c>
    </row>
    <row r="384" spans="1:29" ht="25.5" customHeight="1" x14ac:dyDescent="0.35">
      <c r="A384" s="205"/>
      <c r="B384" s="207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1"/>
        <v/>
      </c>
      <c r="G384" s="106"/>
      <c r="H384" s="96">
        <f t="shared" si="22"/>
        <v>0</v>
      </c>
      <c r="I384" s="96" t="str">
        <f t="shared" si="23"/>
        <v/>
      </c>
      <c r="J384" s="96" t="str">
        <f t="shared" si="24"/>
        <v/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V384" s="110" t="s">
        <v>25</v>
      </c>
      <c r="W384" s="110" t="s">
        <v>26</v>
      </c>
      <c r="X384" s="110" t="s">
        <v>27</v>
      </c>
      <c r="Y384" s="111" t="s">
        <v>28</v>
      </c>
      <c r="Z384" s="111" t="s">
        <v>29</v>
      </c>
      <c r="AA384" s="111" t="s">
        <v>25</v>
      </c>
      <c r="AB384" s="111" t="s">
        <v>30</v>
      </c>
      <c r="AC384" s="112" t="s">
        <v>31</v>
      </c>
    </row>
    <row r="385" spans="1:29" ht="25.5" customHeight="1" x14ac:dyDescent="0.35">
      <c r="A385" s="205"/>
      <c r="B385" s="207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1"/>
        <v/>
      </c>
      <c r="G385" s="106"/>
      <c r="H385" s="96">
        <f t="shared" si="22"/>
        <v>0</v>
      </c>
      <c r="I385" s="96" t="str">
        <f t="shared" si="23"/>
        <v/>
      </c>
      <c r="J385" s="96" t="str">
        <f t="shared" si="24"/>
        <v/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V385" s="110" t="s">
        <v>25</v>
      </c>
      <c r="W385" s="110" t="s">
        <v>26</v>
      </c>
      <c r="X385" s="110" t="s">
        <v>27</v>
      </c>
      <c r="Y385" s="111" t="s">
        <v>28</v>
      </c>
      <c r="Z385" s="111" t="s">
        <v>29</v>
      </c>
      <c r="AA385" s="111" t="s">
        <v>25</v>
      </c>
      <c r="AB385" s="111" t="s">
        <v>30</v>
      </c>
      <c r="AC385" s="112" t="s">
        <v>31</v>
      </c>
    </row>
    <row r="386" spans="1:29" ht="25.5" customHeight="1" x14ac:dyDescent="0.35">
      <c r="A386" s="205"/>
      <c r="B386" s="207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25">IF(OR(D386="",E386=""),"",ROUND(D386*E386,2))</f>
        <v/>
      </c>
      <c r="G386" s="106"/>
      <c r="H386" s="96">
        <f t="shared" ref="H386:H449" si="26">IF(G386="Sim",IF(OR(F386="",D386="",L386=""),"",IF(L386="Sim",ROUND(F386-D386,2),0)),0)</f>
        <v>0</v>
      </c>
      <c r="I386" s="96" t="str">
        <f t="shared" ref="I386:I449" si="27">IF(G386="Sim",0,IF(OR(F386="",L386=""),"",F386))</f>
        <v/>
      </c>
      <c r="J386" s="96" t="str">
        <f t="shared" ref="J386:J449" si="28">IF(G386="Sim",0,IF(OR(F386="",D386="",L386=""),"",IF(L386="Sim",ROUND(F386-D386,2),0)))</f>
        <v/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V386" s="110" t="s">
        <v>25</v>
      </c>
      <c r="W386" s="110" t="s">
        <v>26</v>
      </c>
      <c r="X386" s="110" t="s">
        <v>27</v>
      </c>
      <c r="Y386" s="111" t="s">
        <v>28</v>
      </c>
      <c r="Z386" s="111" t="s">
        <v>29</v>
      </c>
      <c r="AA386" s="111" t="s">
        <v>25</v>
      </c>
      <c r="AB386" s="111" t="s">
        <v>30</v>
      </c>
      <c r="AC386" s="112" t="s">
        <v>31</v>
      </c>
    </row>
    <row r="387" spans="1:29" ht="25.5" customHeight="1" x14ac:dyDescent="0.35">
      <c r="A387" s="205"/>
      <c r="B387" s="207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25"/>
        <v/>
      </c>
      <c r="G387" s="106"/>
      <c r="H387" s="96">
        <f t="shared" si="26"/>
        <v>0</v>
      </c>
      <c r="I387" s="96" t="str">
        <f t="shared" si="27"/>
        <v/>
      </c>
      <c r="J387" s="96" t="str">
        <f t="shared" si="28"/>
        <v/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V387" s="110" t="s">
        <v>25</v>
      </c>
      <c r="W387" s="110" t="s">
        <v>26</v>
      </c>
      <c r="X387" s="110" t="s">
        <v>27</v>
      </c>
      <c r="Y387" s="111" t="s">
        <v>28</v>
      </c>
      <c r="Z387" s="111" t="s">
        <v>29</v>
      </c>
      <c r="AA387" s="111" t="s">
        <v>25</v>
      </c>
      <c r="AB387" s="111" t="s">
        <v>30</v>
      </c>
      <c r="AC387" s="112" t="s">
        <v>31</v>
      </c>
    </row>
    <row r="388" spans="1:29" ht="25.5" customHeight="1" x14ac:dyDescent="0.35">
      <c r="A388" s="205"/>
      <c r="B388" s="207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25"/>
        <v/>
      </c>
      <c r="G388" s="106"/>
      <c r="H388" s="96">
        <f t="shared" si="26"/>
        <v>0</v>
      </c>
      <c r="I388" s="96" t="str">
        <f t="shared" si="27"/>
        <v/>
      </c>
      <c r="J388" s="96" t="str">
        <f t="shared" si="28"/>
        <v/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V388" s="110" t="s">
        <v>25</v>
      </c>
      <c r="W388" s="110" t="s">
        <v>26</v>
      </c>
      <c r="X388" s="110" t="s">
        <v>27</v>
      </c>
      <c r="Y388" s="111" t="s">
        <v>28</v>
      </c>
      <c r="Z388" s="111" t="s">
        <v>29</v>
      </c>
      <c r="AA388" s="111" t="s">
        <v>25</v>
      </c>
      <c r="AB388" s="111" t="s">
        <v>30</v>
      </c>
      <c r="AC388" s="112" t="s">
        <v>31</v>
      </c>
    </row>
    <row r="389" spans="1:29" ht="25.5" customHeight="1" x14ac:dyDescent="0.35">
      <c r="A389" s="205"/>
      <c r="B389" s="207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25"/>
        <v/>
      </c>
      <c r="G389" s="106"/>
      <c r="H389" s="96">
        <f t="shared" si="26"/>
        <v>0</v>
      </c>
      <c r="I389" s="96" t="str">
        <f t="shared" si="27"/>
        <v/>
      </c>
      <c r="J389" s="96" t="str">
        <f t="shared" si="28"/>
        <v/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V389" s="110" t="s">
        <v>25</v>
      </c>
      <c r="W389" s="110" t="s">
        <v>26</v>
      </c>
      <c r="X389" s="110" t="s">
        <v>27</v>
      </c>
      <c r="Y389" s="111" t="s">
        <v>28</v>
      </c>
      <c r="Z389" s="111" t="s">
        <v>29</v>
      </c>
      <c r="AA389" s="111" t="s">
        <v>25</v>
      </c>
      <c r="AB389" s="111" t="s">
        <v>30</v>
      </c>
      <c r="AC389" s="112" t="s">
        <v>31</v>
      </c>
    </row>
    <row r="390" spans="1:29" ht="25.5" customHeight="1" x14ac:dyDescent="0.35">
      <c r="A390" s="205"/>
      <c r="B390" s="207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25"/>
        <v/>
      </c>
      <c r="G390" s="106"/>
      <c r="H390" s="96">
        <f t="shared" si="26"/>
        <v>0</v>
      </c>
      <c r="I390" s="96" t="str">
        <f t="shared" si="27"/>
        <v/>
      </c>
      <c r="J390" s="96" t="str">
        <f t="shared" si="28"/>
        <v/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V390" s="110" t="s">
        <v>25</v>
      </c>
      <c r="W390" s="110" t="s">
        <v>26</v>
      </c>
      <c r="X390" s="110" t="s">
        <v>27</v>
      </c>
      <c r="Y390" s="111" t="s">
        <v>28</v>
      </c>
      <c r="Z390" s="111" t="s">
        <v>29</v>
      </c>
      <c r="AA390" s="111" t="s">
        <v>25</v>
      </c>
      <c r="AB390" s="111" t="s">
        <v>30</v>
      </c>
      <c r="AC390" s="112" t="s">
        <v>31</v>
      </c>
    </row>
    <row r="391" spans="1:29" ht="25.5" customHeight="1" x14ac:dyDescent="0.35">
      <c r="A391" s="205"/>
      <c r="B391" s="207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25"/>
        <v/>
      </c>
      <c r="G391" s="106"/>
      <c r="H391" s="96">
        <f t="shared" si="26"/>
        <v>0</v>
      </c>
      <c r="I391" s="96" t="str">
        <f t="shared" si="27"/>
        <v/>
      </c>
      <c r="J391" s="96" t="str">
        <f t="shared" si="28"/>
        <v/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V391" s="110" t="s">
        <v>25</v>
      </c>
      <c r="W391" s="110" t="s">
        <v>26</v>
      </c>
      <c r="X391" s="110" t="s">
        <v>27</v>
      </c>
      <c r="Y391" s="111" t="s">
        <v>28</v>
      </c>
      <c r="Z391" s="111" t="s">
        <v>29</v>
      </c>
      <c r="AA391" s="111" t="s">
        <v>25</v>
      </c>
      <c r="AB391" s="111" t="s">
        <v>30</v>
      </c>
      <c r="AC391" s="112" t="s">
        <v>31</v>
      </c>
    </row>
    <row r="392" spans="1:29" ht="25.5" customHeight="1" x14ac:dyDescent="0.35">
      <c r="A392" s="205"/>
      <c r="B392" s="207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25"/>
        <v/>
      </c>
      <c r="G392" s="106"/>
      <c r="H392" s="96">
        <f t="shared" si="26"/>
        <v>0</v>
      </c>
      <c r="I392" s="96" t="str">
        <f t="shared" si="27"/>
        <v/>
      </c>
      <c r="J392" s="96" t="str">
        <f t="shared" si="28"/>
        <v/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V392" s="110" t="s">
        <v>25</v>
      </c>
      <c r="W392" s="110" t="s">
        <v>26</v>
      </c>
      <c r="X392" s="110" t="s">
        <v>27</v>
      </c>
      <c r="Y392" s="111" t="s">
        <v>28</v>
      </c>
      <c r="Z392" s="111" t="s">
        <v>29</v>
      </c>
      <c r="AA392" s="111" t="s">
        <v>25</v>
      </c>
      <c r="AB392" s="111" t="s">
        <v>30</v>
      </c>
      <c r="AC392" s="112" t="s">
        <v>31</v>
      </c>
    </row>
    <row r="393" spans="1:29" ht="25.5" customHeight="1" x14ac:dyDescent="0.35">
      <c r="A393" s="205"/>
      <c r="B393" s="207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25"/>
        <v/>
      </c>
      <c r="G393" s="106"/>
      <c r="H393" s="96">
        <f t="shared" si="26"/>
        <v>0</v>
      </c>
      <c r="I393" s="96" t="str">
        <f t="shared" si="27"/>
        <v/>
      </c>
      <c r="J393" s="96" t="str">
        <f t="shared" si="28"/>
        <v/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V393" s="110" t="s">
        <v>25</v>
      </c>
      <c r="W393" s="110" t="s">
        <v>26</v>
      </c>
      <c r="X393" s="110" t="s">
        <v>27</v>
      </c>
      <c r="Y393" s="111" t="s">
        <v>28</v>
      </c>
      <c r="Z393" s="111" t="s">
        <v>29</v>
      </c>
      <c r="AA393" s="111" t="s">
        <v>25</v>
      </c>
      <c r="AB393" s="111" t="s">
        <v>30</v>
      </c>
      <c r="AC393" s="112" t="s">
        <v>31</v>
      </c>
    </row>
    <row r="394" spans="1:29" ht="25.5" customHeight="1" x14ac:dyDescent="0.35">
      <c r="A394" s="205"/>
      <c r="B394" s="207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25"/>
        <v/>
      </c>
      <c r="G394" s="106"/>
      <c r="H394" s="96">
        <f t="shared" si="26"/>
        <v>0</v>
      </c>
      <c r="I394" s="96" t="str">
        <f t="shared" si="27"/>
        <v/>
      </c>
      <c r="J394" s="96" t="str">
        <f t="shared" si="28"/>
        <v/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V394" s="110" t="s">
        <v>25</v>
      </c>
      <c r="W394" s="110" t="s">
        <v>26</v>
      </c>
      <c r="X394" s="110" t="s">
        <v>27</v>
      </c>
      <c r="Y394" s="111" t="s">
        <v>28</v>
      </c>
      <c r="Z394" s="111" t="s">
        <v>29</v>
      </c>
      <c r="AA394" s="111" t="s">
        <v>25</v>
      </c>
      <c r="AB394" s="111" t="s">
        <v>30</v>
      </c>
      <c r="AC394" s="112" t="s">
        <v>31</v>
      </c>
    </row>
    <row r="395" spans="1:29" ht="25.5" customHeight="1" x14ac:dyDescent="0.35">
      <c r="A395" s="205"/>
      <c r="B395" s="207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25"/>
        <v/>
      </c>
      <c r="G395" s="106"/>
      <c r="H395" s="96">
        <f t="shared" si="26"/>
        <v>0</v>
      </c>
      <c r="I395" s="96" t="str">
        <f t="shared" si="27"/>
        <v/>
      </c>
      <c r="J395" s="96" t="str">
        <f t="shared" si="28"/>
        <v/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V395" s="110" t="s">
        <v>25</v>
      </c>
      <c r="W395" s="110" t="s">
        <v>26</v>
      </c>
      <c r="X395" s="110" t="s">
        <v>27</v>
      </c>
      <c r="Y395" s="111" t="s">
        <v>28</v>
      </c>
      <c r="Z395" s="111" t="s">
        <v>29</v>
      </c>
      <c r="AA395" s="111" t="s">
        <v>25</v>
      </c>
      <c r="AB395" s="111" t="s">
        <v>30</v>
      </c>
      <c r="AC395" s="112" t="s">
        <v>31</v>
      </c>
    </row>
    <row r="396" spans="1:29" ht="25.5" customHeight="1" x14ac:dyDescent="0.35">
      <c r="A396" s="205"/>
      <c r="B396" s="207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25"/>
        <v/>
      </c>
      <c r="G396" s="106"/>
      <c r="H396" s="96">
        <f t="shared" si="26"/>
        <v>0</v>
      </c>
      <c r="I396" s="96" t="str">
        <f t="shared" si="27"/>
        <v/>
      </c>
      <c r="J396" s="96" t="str">
        <f t="shared" si="28"/>
        <v/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V396" s="110" t="s">
        <v>25</v>
      </c>
      <c r="W396" s="110" t="s">
        <v>26</v>
      </c>
      <c r="X396" s="110" t="s">
        <v>27</v>
      </c>
      <c r="Y396" s="111" t="s">
        <v>28</v>
      </c>
      <c r="Z396" s="111" t="s">
        <v>29</v>
      </c>
      <c r="AA396" s="111" t="s">
        <v>25</v>
      </c>
      <c r="AB396" s="111" t="s">
        <v>30</v>
      </c>
      <c r="AC396" s="112" t="s">
        <v>31</v>
      </c>
    </row>
    <row r="397" spans="1:29" ht="25.5" customHeight="1" x14ac:dyDescent="0.35">
      <c r="A397" s="205"/>
      <c r="B397" s="207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25"/>
        <v/>
      </c>
      <c r="G397" s="106"/>
      <c r="H397" s="96">
        <f t="shared" si="26"/>
        <v>0</v>
      </c>
      <c r="I397" s="96" t="str">
        <f t="shared" si="27"/>
        <v/>
      </c>
      <c r="J397" s="96" t="str">
        <f t="shared" si="28"/>
        <v/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V397" s="110" t="s">
        <v>25</v>
      </c>
      <c r="W397" s="110" t="s">
        <v>26</v>
      </c>
      <c r="X397" s="110" t="s">
        <v>27</v>
      </c>
      <c r="Y397" s="111" t="s">
        <v>28</v>
      </c>
      <c r="Z397" s="111" t="s">
        <v>29</v>
      </c>
      <c r="AA397" s="111" t="s">
        <v>25</v>
      </c>
      <c r="AB397" s="111" t="s">
        <v>30</v>
      </c>
      <c r="AC397" s="112" t="s">
        <v>31</v>
      </c>
    </row>
    <row r="398" spans="1:29" ht="25.5" customHeight="1" x14ac:dyDescent="0.35">
      <c r="A398" s="205"/>
      <c r="B398" s="207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25"/>
        <v/>
      </c>
      <c r="G398" s="106"/>
      <c r="H398" s="96">
        <f t="shared" si="26"/>
        <v>0</v>
      </c>
      <c r="I398" s="96" t="str">
        <f t="shared" si="27"/>
        <v/>
      </c>
      <c r="J398" s="96" t="str">
        <f t="shared" si="28"/>
        <v/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V398" s="110" t="s">
        <v>25</v>
      </c>
      <c r="W398" s="110" t="s">
        <v>26</v>
      </c>
      <c r="X398" s="110" t="s">
        <v>27</v>
      </c>
      <c r="Y398" s="111" t="s">
        <v>28</v>
      </c>
      <c r="Z398" s="111" t="s">
        <v>29</v>
      </c>
      <c r="AA398" s="111" t="s">
        <v>25</v>
      </c>
      <c r="AB398" s="111" t="s">
        <v>30</v>
      </c>
      <c r="AC398" s="112" t="s">
        <v>31</v>
      </c>
    </row>
    <row r="399" spans="1:29" ht="25.5" customHeight="1" x14ac:dyDescent="0.35">
      <c r="A399" s="205"/>
      <c r="B399" s="207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25"/>
        <v/>
      </c>
      <c r="G399" s="106"/>
      <c r="H399" s="96">
        <f t="shared" si="26"/>
        <v>0</v>
      </c>
      <c r="I399" s="96" t="str">
        <f t="shared" si="27"/>
        <v/>
      </c>
      <c r="J399" s="96" t="str">
        <f t="shared" si="28"/>
        <v/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V399" s="110" t="s">
        <v>25</v>
      </c>
      <c r="W399" s="110" t="s">
        <v>26</v>
      </c>
      <c r="X399" s="110" t="s">
        <v>27</v>
      </c>
      <c r="Y399" s="111" t="s">
        <v>28</v>
      </c>
      <c r="Z399" s="111" t="s">
        <v>29</v>
      </c>
      <c r="AA399" s="111" t="s">
        <v>25</v>
      </c>
      <c r="AB399" s="111" t="s">
        <v>30</v>
      </c>
      <c r="AC399" s="112" t="s">
        <v>31</v>
      </c>
    </row>
    <row r="400" spans="1:29" ht="25.5" customHeight="1" x14ac:dyDescent="0.35">
      <c r="A400" s="205"/>
      <c r="B400" s="207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25"/>
        <v/>
      </c>
      <c r="G400" s="106"/>
      <c r="H400" s="96">
        <f t="shared" si="26"/>
        <v>0</v>
      </c>
      <c r="I400" s="96" t="str">
        <f t="shared" si="27"/>
        <v/>
      </c>
      <c r="J400" s="96" t="str">
        <f t="shared" si="28"/>
        <v/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V400" s="110" t="s">
        <v>25</v>
      </c>
      <c r="W400" s="110" t="s">
        <v>26</v>
      </c>
      <c r="X400" s="110" t="s">
        <v>27</v>
      </c>
      <c r="Y400" s="111" t="s">
        <v>28</v>
      </c>
      <c r="Z400" s="111" t="s">
        <v>29</v>
      </c>
      <c r="AA400" s="111" t="s">
        <v>25</v>
      </c>
      <c r="AB400" s="111" t="s">
        <v>30</v>
      </c>
      <c r="AC400" s="112" t="s">
        <v>31</v>
      </c>
    </row>
    <row r="401" spans="1:29" ht="25.5" customHeight="1" x14ac:dyDescent="0.35">
      <c r="A401" s="205"/>
      <c r="B401" s="207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25"/>
        <v/>
      </c>
      <c r="G401" s="106"/>
      <c r="H401" s="96">
        <f t="shared" si="26"/>
        <v>0</v>
      </c>
      <c r="I401" s="96" t="str">
        <f t="shared" si="27"/>
        <v/>
      </c>
      <c r="J401" s="96" t="str">
        <f t="shared" si="28"/>
        <v/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V401" s="110" t="s">
        <v>25</v>
      </c>
      <c r="W401" s="110" t="s">
        <v>26</v>
      </c>
      <c r="X401" s="110" t="s">
        <v>27</v>
      </c>
      <c r="Y401" s="111" t="s">
        <v>28</v>
      </c>
      <c r="Z401" s="111" t="s">
        <v>29</v>
      </c>
      <c r="AA401" s="111" t="s">
        <v>25</v>
      </c>
      <c r="AB401" s="111" t="s">
        <v>30</v>
      </c>
      <c r="AC401" s="112" t="s">
        <v>31</v>
      </c>
    </row>
    <row r="402" spans="1:29" ht="25.5" customHeight="1" x14ac:dyDescent="0.35">
      <c r="A402" s="205"/>
      <c r="B402" s="207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25"/>
        <v/>
      </c>
      <c r="G402" s="106"/>
      <c r="H402" s="96">
        <f t="shared" si="26"/>
        <v>0</v>
      </c>
      <c r="I402" s="96" t="str">
        <f t="shared" si="27"/>
        <v/>
      </c>
      <c r="J402" s="96" t="str">
        <f t="shared" si="28"/>
        <v/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V402" s="110" t="s">
        <v>25</v>
      </c>
      <c r="W402" s="110" t="s">
        <v>26</v>
      </c>
      <c r="X402" s="110" t="s">
        <v>27</v>
      </c>
      <c r="Y402" s="111" t="s">
        <v>28</v>
      </c>
      <c r="Z402" s="111" t="s">
        <v>29</v>
      </c>
      <c r="AA402" s="111" t="s">
        <v>25</v>
      </c>
      <c r="AB402" s="111" t="s">
        <v>30</v>
      </c>
      <c r="AC402" s="112" t="s">
        <v>31</v>
      </c>
    </row>
    <row r="403" spans="1:29" ht="25.5" customHeight="1" x14ac:dyDescent="0.35">
      <c r="A403" s="205"/>
      <c r="B403" s="207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25"/>
        <v/>
      </c>
      <c r="G403" s="106"/>
      <c r="H403" s="96">
        <f t="shared" si="26"/>
        <v>0</v>
      </c>
      <c r="I403" s="96" t="str">
        <f t="shared" si="27"/>
        <v/>
      </c>
      <c r="J403" s="96" t="str">
        <f t="shared" si="28"/>
        <v/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V403" s="110" t="s">
        <v>25</v>
      </c>
      <c r="W403" s="110" t="s">
        <v>26</v>
      </c>
      <c r="X403" s="110" t="s">
        <v>27</v>
      </c>
      <c r="Y403" s="111" t="s">
        <v>28</v>
      </c>
      <c r="Z403" s="111" t="s">
        <v>29</v>
      </c>
      <c r="AA403" s="111" t="s">
        <v>25</v>
      </c>
      <c r="AB403" s="111" t="s">
        <v>30</v>
      </c>
      <c r="AC403" s="112" t="s">
        <v>31</v>
      </c>
    </row>
    <row r="404" spans="1:29" ht="25.5" customHeight="1" x14ac:dyDescent="0.35">
      <c r="A404" s="205"/>
      <c r="B404" s="207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25"/>
        <v/>
      </c>
      <c r="G404" s="106"/>
      <c r="H404" s="96">
        <f t="shared" si="26"/>
        <v>0</v>
      </c>
      <c r="I404" s="96" t="str">
        <f t="shared" si="27"/>
        <v/>
      </c>
      <c r="J404" s="96" t="str">
        <f t="shared" si="28"/>
        <v/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V404" s="110" t="s">
        <v>25</v>
      </c>
      <c r="W404" s="110" t="s">
        <v>26</v>
      </c>
      <c r="X404" s="110" t="s">
        <v>27</v>
      </c>
      <c r="Y404" s="111" t="s">
        <v>28</v>
      </c>
      <c r="Z404" s="111" t="s">
        <v>29</v>
      </c>
      <c r="AA404" s="111" t="s">
        <v>25</v>
      </c>
      <c r="AB404" s="111" t="s">
        <v>30</v>
      </c>
      <c r="AC404" s="112" t="s">
        <v>31</v>
      </c>
    </row>
    <row r="405" spans="1:29" ht="25.5" customHeight="1" x14ac:dyDescent="0.35">
      <c r="A405" s="205"/>
      <c r="B405" s="207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25"/>
        <v/>
      </c>
      <c r="G405" s="106"/>
      <c r="H405" s="96">
        <f t="shared" si="26"/>
        <v>0</v>
      </c>
      <c r="I405" s="96" t="str">
        <f t="shared" si="27"/>
        <v/>
      </c>
      <c r="J405" s="96" t="str">
        <f t="shared" si="28"/>
        <v/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V405" s="110" t="s">
        <v>25</v>
      </c>
      <c r="W405" s="110" t="s">
        <v>26</v>
      </c>
      <c r="X405" s="110" t="s">
        <v>27</v>
      </c>
      <c r="Y405" s="111" t="s">
        <v>28</v>
      </c>
      <c r="Z405" s="111" t="s">
        <v>29</v>
      </c>
      <c r="AA405" s="111" t="s">
        <v>25</v>
      </c>
      <c r="AB405" s="111" t="s">
        <v>30</v>
      </c>
      <c r="AC405" s="112" t="s">
        <v>31</v>
      </c>
    </row>
    <row r="406" spans="1:29" ht="25.5" customHeight="1" x14ac:dyDescent="0.35">
      <c r="A406" s="205"/>
      <c r="B406" s="207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25"/>
        <v/>
      </c>
      <c r="G406" s="106"/>
      <c r="H406" s="96">
        <f t="shared" si="26"/>
        <v>0</v>
      </c>
      <c r="I406" s="96" t="str">
        <f t="shared" si="27"/>
        <v/>
      </c>
      <c r="J406" s="96" t="str">
        <f t="shared" si="28"/>
        <v/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V406" s="110" t="s">
        <v>25</v>
      </c>
      <c r="W406" s="110" t="s">
        <v>26</v>
      </c>
      <c r="X406" s="110" t="s">
        <v>27</v>
      </c>
      <c r="Y406" s="111" t="s">
        <v>28</v>
      </c>
      <c r="Z406" s="111" t="s">
        <v>29</v>
      </c>
      <c r="AA406" s="111" t="s">
        <v>25</v>
      </c>
      <c r="AB406" s="111" t="s">
        <v>30</v>
      </c>
      <c r="AC406" s="112" t="s">
        <v>31</v>
      </c>
    </row>
    <row r="407" spans="1:29" ht="25.5" customHeight="1" x14ac:dyDescent="0.35">
      <c r="A407" s="205"/>
      <c r="B407" s="207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25"/>
        <v/>
      </c>
      <c r="G407" s="106"/>
      <c r="H407" s="96">
        <f t="shared" si="26"/>
        <v>0</v>
      </c>
      <c r="I407" s="96" t="str">
        <f t="shared" si="27"/>
        <v/>
      </c>
      <c r="J407" s="96" t="str">
        <f t="shared" si="28"/>
        <v/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V407" s="110" t="s">
        <v>25</v>
      </c>
      <c r="W407" s="110" t="s">
        <v>26</v>
      </c>
      <c r="X407" s="110" t="s">
        <v>27</v>
      </c>
      <c r="Y407" s="111" t="s">
        <v>28</v>
      </c>
      <c r="Z407" s="111" t="s">
        <v>29</v>
      </c>
      <c r="AA407" s="111" t="s">
        <v>25</v>
      </c>
      <c r="AB407" s="111" t="s">
        <v>30</v>
      </c>
      <c r="AC407" s="112" t="s">
        <v>31</v>
      </c>
    </row>
    <row r="408" spans="1:29" ht="25.5" customHeight="1" x14ac:dyDescent="0.35">
      <c r="A408" s="205"/>
      <c r="B408" s="207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25"/>
        <v/>
      </c>
      <c r="G408" s="106"/>
      <c r="H408" s="96">
        <f t="shared" si="26"/>
        <v>0</v>
      </c>
      <c r="I408" s="96" t="str">
        <f t="shared" si="27"/>
        <v/>
      </c>
      <c r="J408" s="96" t="str">
        <f t="shared" si="28"/>
        <v/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V408" s="110" t="s">
        <v>25</v>
      </c>
      <c r="W408" s="110" t="s">
        <v>26</v>
      </c>
      <c r="X408" s="110" t="s">
        <v>27</v>
      </c>
      <c r="Y408" s="111" t="s">
        <v>28</v>
      </c>
      <c r="Z408" s="111" t="s">
        <v>29</v>
      </c>
      <c r="AA408" s="111" t="s">
        <v>25</v>
      </c>
      <c r="AB408" s="111" t="s">
        <v>30</v>
      </c>
      <c r="AC408" s="112" t="s">
        <v>31</v>
      </c>
    </row>
    <row r="409" spans="1:29" ht="25.5" customHeight="1" x14ac:dyDescent="0.35">
      <c r="A409" s="205"/>
      <c r="B409" s="207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25"/>
        <v/>
      </c>
      <c r="G409" s="106"/>
      <c r="H409" s="96">
        <f t="shared" si="26"/>
        <v>0</v>
      </c>
      <c r="I409" s="96" t="str">
        <f t="shared" si="27"/>
        <v/>
      </c>
      <c r="J409" s="96" t="str">
        <f t="shared" si="28"/>
        <v/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V409" s="110" t="s">
        <v>25</v>
      </c>
      <c r="W409" s="110" t="s">
        <v>26</v>
      </c>
      <c r="X409" s="110" t="s">
        <v>27</v>
      </c>
      <c r="Y409" s="111" t="s">
        <v>28</v>
      </c>
      <c r="Z409" s="111" t="s">
        <v>29</v>
      </c>
      <c r="AA409" s="111" t="s">
        <v>25</v>
      </c>
      <c r="AB409" s="111" t="s">
        <v>30</v>
      </c>
      <c r="AC409" s="112" t="s">
        <v>31</v>
      </c>
    </row>
    <row r="410" spans="1:29" ht="25.5" customHeight="1" x14ac:dyDescent="0.35">
      <c r="A410" s="205"/>
      <c r="B410" s="207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25"/>
        <v/>
      </c>
      <c r="G410" s="106"/>
      <c r="H410" s="96">
        <f t="shared" si="26"/>
        <v>0</v>
      </c>
      <c r="I410" s="96" t="str">
        <f t="shared" si="27"/>
        <v/>
      </c>
      <c r="J410" s="96" t="str">
        <f t="shared" si="28"/>
        <v/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V410" s="110" t="s">
        <v>25</v>
      </c>
      <c r="W410" s="110" t="s">
        <v>26</v>
      </c>
      <c r="X410" s="110" t="s">
        <v>27</v>
      </c>
      <c r="Y410" s="111" t="s">
        <v>28</v>
      </c>
      <c r="Z410" s="111" t="s">
        <v>29</v>
      </c>
      <c r="AA410" s="111" t="s">
        <v>25</v>
      </c>
      <c r="AB410" s="111" t="s">
        <v>30</v>
      </c>
      <c r="AC410" s="112" t="s">
        <v>31</v>
      </c>
    </row>
    <row r="411" spans="1:29" ht="25.5" customHeight="1" x14ac:dyDescent="0.35">
      <c r="A411" s="205"/>
      <c r="B411" s="207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25"/>
        <v/>
      </c>
      <c r="G411" s="106"/>
      <c r="H411" s="96">
        <f t="shared" si="26"/>
        <v>0</v>
      </c>
      <c r="I411" s="96" t="str">
        <f t="shared" si="27"/>
        <v/>
      </c>
      <c r="J411" s="96" t="str">
        <f t="shared" si="28"/>
        <v/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V411" s="110" t="s">
        <v>25</v>
      </c>
      <c r="W411" s="110" t="s">
        <v>26</v>
      </c>
      <c r="X411" s="110" t="s">
        <v>27</v>
      </c>
      <c r="Y411" s="111" t="s">
        <v>28</v>
      </c>
      <c r="Z411" s="111" t="s">
        <v>29</v>
      </c>
      <c r="AA411" s="111" t="s">
        <v>25</v>
      </c>
      <c r="AB411" s="111" t="s">
        <v>30</v>
      </c>
      <c r="AC411" s="112" t="s">
        <v>31</v>
      </c>
    </row>
    <row r="412" spans="1:29" ht="25.5" customHeight="1" x14ac:dyDescent="0.35">
      <c r="A412" s="205"/>
      <c r="B412" s="207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25"/>
        <v/>
      </c>
      <c r="G412" s="106"/>
      <c r="H412" s="96">
        <f t="shared" si="26"/>
        <v>0</v>
      </c>
      <c r="I412" s="96" t="str">
        <f t="shared" si="27"/>
        <v/>
      </c>
      <c r="J412" s="96" t="str">
        <f t="shared" si="28"/>
        <v/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V412" s="110" t="s">
        <v>25</v>
      </c>
      <c r="W412" s="110" t="s">
        <v>26</v>
      </c>
      <c r="X412" s="110" t="s">
        <v>27</v>
      </c>
      <c r="Y412" s="111" t="s">
        <v>28</v>
      </c>
      <c r="Z412" s="111" t="s">
        <v>29</v>
      </c>
      <c r="AA412" s="111" t="s">
        <v>25</v>
      </c>
      <c r="AB412" s="111" t="s">
        <v>30</v>
      </c>
      <c r="AC412" s="112" t="s">
        <v>31</v>
      </c>
    </row>
    <row r="413" spans="1:29" ht="25.5" customHeight="1" x14ac:dyDescent="0.35">
      <c r="A413" s="205"/>
      <c r="B413" s="207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25"/>
        <v/>
      </c>
      <c r="G413" s="106"/>
      <c r="H413" s="96">
        <f t="shared" si="26"/>
        <v>0</v>
      </c>
      <c r="I413" s="96" t="str">
        <f t="shared" si="27"/>
        <v/>
      </c>
      <c r="J413" s="96" t="str">
        <f t="shared" si="28"/>
        <v/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V413" s="110" t="s">
        <v>25</v>
      </c>
      <c r="W413" s="110" t="s">
        <v>26</v>
      </c>
      <c r="X413" s="110" t="s">
        <v>27</v>
      </c>
      <c r="Y413" s="111" t="s">
        <v>28</v>
      </c>
      <c r="Z413" s="111" t="s">
        <v>29</v>
      </c>
      <c r="AA413" s="111" t="s">
        <v>25</v>
      </c>
      <c r="AB413" s="111" t="s">
        <v>30</v>
      </c>
      <c r="AC413" s="112" t="s">
        <v>31</v>
      </c>
    </row>
    <row r="414" spans="1:29" ht="25.5" customHeight="1" x14ac:dyDescent="0.35">
      <c r="A414" s="205"/>
      <c r="B414" s="207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25"/>
        <v/>
      </c>
      <c r="G414" s="106"/>
      <c r="H414" s="96">
        <f t="shared" si="26"/>
        <v>0</v>
      </c>
      <c r="I414" s="96" t="str">
        <f t="shared" si="27"/>
        <v/>
      </c>
      <c r="J414" s="96" t="str">
        <f t="shared" si="28"/>
        <v/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V414" s="110" t="s">
        <v>25</v>
      </c>
      <c r="W414" s="110" t="s">
        <v>26</v>
      </c>
      <c r="X414" s="110" t="s">
        <v>27</v>
      </c>
      <c r="Y414" s="111" t="s">
        <v>28</v>
      </c>
      <c r="Z414" s="111" t="s">
        <v>29</v>
      </c>
      <c r="AA414" s="111" t="s">
        <v>25</v>
      </c>
      <c r="AB414" s="111" t="s">
        <v>30</v>
      </c>
      <c r="AC414" s="112" t="s">
        <v>31</v>
      </c>
    </row>
    <row r="415" spans="1:29" ht="25.5" customHeight="1" x14ac:dyDescent="0.35">
      <c r="A415" s="205"/>
      <c r="B415" s="207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25"/>
        <v/>
      </c>
      <c r="G415" s="106"/>
      <c r="H415" s="96">
        <f t="shared" si="26"/>
        <v>0</v>
      </c>
      <c r="I415" s="96" t="str">
        <f t="shared" si="27"/>
        <v/>
      </c>
      <c r="J415" s="96" t="str">
        <f t="shared" si="28"/>
        <v/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V415" s="110" t="s">
        <v>25</v>
      </c>
      <c r="W415" s="110" t="s">
        <v>26</v>
      </c>
      <c r="X415" s="110" t="s">
        <v>27</v>
      </c>
      <c r="Y415" s="111" t="s">
        <v>28</v>
      </c>
      <c r="Z415" s="111" t="s">
        <v>29</v>
      </c>
      <c r="AA415" s="111" t="s">
        <v>25</v>
      </c>
      <c r="AB415" s="111" t="s">
        <v>30</v>
      </c>
      <c r="AC415" s="112" t="s">
        <v>31</v>
      </c>
    </row>
    <row r="416" spans="1:29" ht="25.5" customHeight="1" x14ac:dyDescent="0.35">
      <c r="A416" s="205"/>
      <c r="B416" s="207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25"/>
        <v/>
      </c>
      <c r="G416" s="106"/>
      <c r="H416" s="96">
        <f t="shared" si="26"/>
        <v>0</v>
      </c>
      <c r="I416" s="96" t="str">
        <f t="shared" si="27"/>
        <v/>
      </c>
      <c r="J416" s="96" t="str">
        <f t="shared" si="28"/>
        <v/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V416" s="110" t="s">
        <v>25</v>
      </c>
      <c r="W416" s="110" t="s">
        <v>26</v>
      </c>
      <c r="X416" s="110" t="s">
        <v>27</v>
      </c>
      <c r="Y416" s="111" t="s">
        <v>28</v>
      </c>
      <c r="Z416" s="111" t="s">
        <v>29</v>
      </c>
      <c r="AA416" s="111" t="s">
        <v>25</v>
      </c>
      <c r="AB416" s="111" t="s">
        <v>30</v>
      </c>
      <c r="AC416" s="112" t="s">
        <v>31</v>
      </c>
    </row>
    <row r="417" spans="1:29" ht="25.5" customHeight="1" x14ac:dyDescent="0.35">
      <c r="A417" s="205"/>
      <c r="B417" s="207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25"/>
        <v/>
      </c>
      <c r="G417" s="106"/>
      <c r="H417" s="96">
        <f t="shared" si="26"/>
        <v>0</v>
      </c>
      <c r="I417" s="96" t="str">
        <f t="shared" si="27"/>
        <v/>
      </c>
      <c r="J417" s="96" t="str">
        <f t="shared" si="28"/>
        <v/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V417" s="110" t="s">
        <v>25</v>
      </c>
      <c r="W417" s="110" t="s">
        <v>26</v>
      </c>
      <c r="X417" s="110" t="s">
        <v>27</v>
      </c>
      <c r="Y417" s="111" t="s">
        <v>28</v>
      </c>
      <c r="Z417" s="111" t="s">
        <v>29</v>
      </c>
      <c r="AA417" s="111" t="s">
        <v>25</v>
      </c>
      <c r="AB417" s="111" t="s">
        <v>30</v>
      </c>
      <c r="AC417" s="112" t="s">
        <v>31</v>
      </c>
    </row>
    <row r="418" spans="1:29" ht="25.5" customHeight="1" x14ac:dyDescent="0.35">
      <c r="A418" s="205"/>
      <c r="B418" s="207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25"/>
        <v/>
      </c>
      <c r="G418" s="106"/>
      <c r="H418" s="96">
        <f t="shared" si="26"/>
        <v>0</v>
      </c>
      <c r="I418" s="96" t="str">
        <f t="shared" si="27"/>
        <v/>
      </c>
      <c r="J418" s="96" t="str">
        <f t="shared" si="28"/>
        <v/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V418" s="110" t="s">
        <v>25</v>
      </c>
      <c r="W418" s="110" t="s">
        <v>26</v>
      </c>
      <c r="X418" s="110" t="s">
        <v>27</v>
      </c>
      <c r="Y418" s="111" t="s">
        <v>28</v>
      </c>
      <c r="Z418" s="111" t="s">
        <v>29</v>
      </c>
      <c r="AA418" s="111" t="s">
        <v>25</v>
      </c>
      <c r="AB418" s="111" t="s">
        <v>30</v>
      </c>
      <c r="AC418" s="112" t="s">
        <v>31</v>
      </c>
    </row>
    <row r="419" spans="1:29" ht="25.5" customHeight="1" x14ac:dyDescent="0.35">
      <c r="A419" s="205"/>
      <c r="B419" s="207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25"/>
        <v/>
      </c>
      <c r="G419" s="106"/>
      <c r="H419" s="96">
        <f t="shared" si="26"/>
        <v>0</v>
      </c>
      <c r="I419" s="96" t="str">
        <f t="shared" si="27"/>
        <v/>
      </c>
      <c r="J419" s="96" t="str">
        <f t="shared" si="28"/>
        <v/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V419" s="110" t="s">
        <v>25</v>
      </c>
      <c r="W419" s="110" t="s">
        <v>26</v>
      </c>
      <c r="X419" s="110" t="s">
        <v>27</v>
      </c>
      <c r="Y419" s="111" t="s">
        <v>28</v>
      </c>
      <c r="Z419" s="111" t="s">
        <v>29</v>
      </c>
      <c r="AA419" s="111" t="s">
        <v>25</v>
      </c>
      <c r="AB419" s="111" t="s">
        <v>30</v>
      </c>
      <c r="AC419" s="112" t="s">
        <v>31</v>
      </c>
    </row>
    <row r="420" spans="1:29" ht="25.5" customHeight="1" x14ac:dyDescent="0.35">
      <c r="A420" s="205"/>
      <c r="B420" s="207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25"/>
        <v/>
      </c>
      <c r="G420" s="106"/>
      <c r="H420" s="96">
        <f t="shared" si="26"/>
        <v>0</v>
      </c>
      <c r="I420" s="96" t="str">
        <f t="shared" si="27"/>
        <v/>
      </c>
      <c r="J420" s="96" t="str">
        <f t="shared" si="28"/>
        <v/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V420" s="110" t="s">
        <v>25</v>
      </c>
      <c r="W420" s="110" t="s">
        <v>26</v>
      </c>
      <c r="X420" s="110" t="s">
        <v>27</v>
      </c>
      <c r="Y420" s="111" t="s">
        <v>28</v>
      </c>
      <c r="Z420" s="111" t="s">
        <v>29</v>
      </c>
      <c r="AA420" s="111" t="s">
        <v>25</v>
      </c>
      <c r="AB420" s="111" t="s">
        <v>30</v>
      </c>
      <c r="AC420" s="112" t="s">
        <v>31</v>
      </c>
    </row>
    <row r="421" spans="1:29" ht="25.5" customHeight="1" x14ac:dyDescent="0.35">
      <c r="A421" s="205"/>
      <c r="B421" s="207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25"/>
        <v/>
      </c>
      <c r="G421" s="106"/>
      <c r="H421" s="96">
        <f t="shared" si="26"/>
        <v>0</v>
      </c>
      <c r="I421" s="96" t="str">
        <f t="shared" si="27"/>
        <v/>
      </c>
      <c r="J421" s="96" t="str">
        <f t="shared" si="28"/>
        <v/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V421" s="110" t="s">
        <v>25</v>
      </c>
      <c r="W421" s="110" t="s">
        <v>26</v>
      </c>
      <c r="X421" s="110" t="s">
        <v>27</v>
      </c>
      <c r="Y421" s="111" t="s">
        <v>28</v>
      </c>
      <c r="Z421" s="111" t="s">
        <v>29</v>
      </c>
      <c r="AA421" s="111" t="s">
        <v>25</v>
      </c>
      <c r="AB421" s="111" t="s">
        <v>30</v>
      </c>
      <c r="AC421" s="112" t="s">
        <v>31</v>
      </c>
    </row>
    <row r="422" spans="1:29" ht="25.5" customHeight="1" x14ac:dyDescent="0.35">
      <c r="A422" s="205"/>
      <c r="B422" s="207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25"/>
        <v/>
      </c>
      <c r="G422" s="106"/>
      <c r="H422" s="96">
        <f t="shared" si="26"/>
        <v>0</v>
      </c>
      <c r="I422" s="96" t="str">
        <f t="shared" si="27"/>
        <v/>
      </c>
      <c r="J422" s="96" t="str">
        <f t="shared" si="28"/>
        <v/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V422" s="110" t="s">
        <v>25</v>
      </c>
      <c r="W422" s="110" t="s">
        <v>26</v>
      </c>
      <c r="X422" s="110" t="s">
        <v>27</v>
      </c>
      <c r="Y422" s="111" t="s">
        <v>28</v>
      </c>
      <c r="Z422" s="111" t="s">
        <v>29</v>
      </c>
      <c r="AA422" s="111" t="s">
        <v>25</v>
      </c>
      <c r="AB422" s="111" t="s">
        <v>30</v>
      </c>
      <c r="AC422" s="112" t="s">
        <v>31</v>
      </c>
    </row>
    <row r="423" spans="1:29" ht="25.5" customHeight="1" x14ac:dyDescent="0.35">
      <c r="A423" s="205"/>
      <c r="B423" s="207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25"/>
        <v/>
      </c>
      <c r="G423" s="106"/>
      <c r="H423" s="96">
        <f t="shared" si="26"/>
        <v>0</v>
      </c>
      <c r="I423" s="96" t="str">
        <f t="shared" si="27"/>
        <v/>
      </c>
      <c r="J423" s="96" t="str">
        <f t="shared" si="28"/>
        <v/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V423" s="110" t="s">
        <v>25</v>
      </c>
      <c r="W423" s="110" t="s">
        <v>26</v>
      </c>
      <c r="X423" s="110" t="s">
        <v>27</v>
      </c>
      <c r="Y423" s="111" t="s">
        <v>28</v>
      </c>
      <c r="Z423" s="111" t="s">
        <v>29</v>
      </c>
      <c r="AA423" s="111" t="s">
        <v>25</v>
      </c>
      <c r="AB423" s="111" t="s">
        <v>30</v>
      </c>
      <c r="AC423" s="112" t="s">
        <v>31</v>
      </c>
    </row>
    <row r="424" spans="1:29" ht="25.5" customHeight="1" x14ac:dyDescent="0.35">
      <c r="A424" s="205"/>
      <c r="B424" s="207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25"/>
        <v/>
      </c>
      <c r="G424" s="106"/>
      <c r="H424" s="96">
        <f t="shared" si="26"/>
        <v>0</v>
      </c>
      <c r="I424" s="96" t="str">
        <f t="shared" si="27"/>
        <v/>
      </c>
      <c r="J424" s="96" t="str">
        <f t="shared" si="28"/>
        <v/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V424" s="110" t="s">
        <v>25</v>
      </c>
      <c r="W424" s="110" t="s">
        <v>26</v>
      </c>
      <c r="X424" s="110" t="s">
        <v>27</v>
      </c>
      <c r="Y424" s="111" t="s">
        <v>28</v>
      </c>
      <c r="Z424" s="111" t="s">
        <v>29</v>
      </c>
      <c r="AA424" s="111" t="s">
        <v>25</v>
      </c>
      <c r="AB424" s="111" t="s">
        <v>30</v>
      </c>
      <c r="AC424" s="112" t="s">
        <v>31</v>
      </c>
    </row>
    <row r="425" spans="1:29" ht="25.5" customHeight="1" x14ac:dyDescent="0.35">
      <c r="A425" s="205"/>
      <c r="B425" s="207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25"/>
        <v/>
      </c>
      <c r="G425" s="106"/>
      <c r="H425" s="96">
        <f t="shared" si="26"/>
        <v>0</v>
      </c>
      <c r="I425" s="96" t="str">
        <f t="shared" si="27"/>
        <v/>
      </c>
      <c r="J425" s="96" t="str">
        <f t="shared" si="28"/>
        <v/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V425" s="110" t="s">
        <v>25</v>
      </c>
      <c r="W425" s="110" t="s">
        <v>26</v>
      </c>
      <c r="X425" s="110" t="s">
        <v>27</v>
      </c>
      <c r="Y425" s="111" t="s">
        <v>28</v>
      </c>
      <c r="Z425" s="111" t="s">
        <v>29</v>
      </c>
      <c r="AA425" s="111" t="s">
        <v>25</v>
      </c>
      <c r="AB425" s="111" t="s">
        <v>30</v>
      </c>
      <c r="AC425" s="112" t="s">
        <v>31</v>
      </c>
    </row>
    <row r="426" spans="1:29" ht="25.5" customHeight="1" x14ac:dyDescent="0.35">
      <c r="A426" s="205"/>
      <c r="B426" s="207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25"/>
        <v/>
      </c>
      <c r="G426" s="106"/>
      <c r="H426" s="96">
        <f t="shared" si="26"/>
        <v>0</v>
      </c>
      <c r="I426" s="96" t="str">
        <f t="shared" si="27"/>
        <v/>
      </c>
      <c r="J426" s="96" t="str">
        <f t="shared" si="28"/>
        <v/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V426" s="110" t="s">
        <v>25</v>
      </c>
      <c r="W426" s="110" t="s">
        <v>26</v>
      </c>
      <c r="X426" s="110" t="s">
        <v>27</v>
      </c>
      <c r="Y426" s="111" t="s">
        <v>28</v>
      </c>
      <c r="Z426" s="111" t="s">
        <v>29</v>
      </c>
      <c r="AA426" s="111" t="s">
        <v>25</v>
      </c>
      <c r="AB426" s="111" t="s">
        <v>30</v>
      </c>
      <c r="AC426" s="112" t="s">
        <v>31</v>
      </c>
    </row>
    <row r="427" spans="1:29" ht="25.5" customHeight="1" x14ac:dyDescent="0.35">
      <c r="A427" s="205"/>
      <c r="B427" s="207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25"/>
        <v/>
      </c>
      <c r="G427" s="106"/>
      <c r="H427" s="96">
        <f t="shared" si="26"/>
        <v>0</v>
      </c>
      <c r="I427" s="96" t="str">
        <f t="shared" si="27"/>
        <v/>
      </c>
      <c r="J427" s="96" t="str">
        <f t="shared" si="28"/>
        <v/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V427" s="110" t="s">
        <v>25</v>
      </c>
      <c r="W427" s="110" t="s">
        <v>26</v>
      </c>
      <c r="X427" s="110" t="s">
        <v>27</v>
      </c>
      <c r="Y427" s="111" t="s">
        <v>28</v>
      </c>
      <c r="Z427" s="111" t="s">
        <v>29</v>
      </c>
      <c r="AA427" s="111" t="s">
        <v>25</v>
      </c>
      <c r="AB427" s="111" t="s">
        <v>30</v>
      </c>
      <c r="AC427" s="112" t="s">
        <v>31</v>
      </c>
    </row>
    <row r="428" spans="1:29" ht="25.5" customHeight="1" x14ac:dyDescent="0.35">
      <c r="A428" s="205"/>
      <c r="B428" s="207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25"/>
        <v/>
      </c>
      <c r="G428" s="106"/>
      <c r="H428" s="96">
        <f t="shared" si="26"/>
        <v>0</v>
      </c>
      <c r="I428" s="96" t="str">
        <f t="shared" si="27"/>
        <v/>
      </c>
      <c r="J428" s="96" t="str">
        <f t="shared" si="28"/>
        <v/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V428" s="110" t="s">
        <v>25</v>
      </c>
      <c r="W428" s="110" t="s">
        <v>26</v>
      </c>
      <c r="X428" s="110" t="s">
        <v>27</v>
      </c>
      <c r="Y428" s="111" t="s">
        <v>28</v>
      </c>
      <c r="Z428" s="111" t="s">
        <v>29</v>
      </c>
      <c r="AA428" s="111" t="s">
        <v>25</v>
      </c>
      <c r="AB428" s="111" t="s">
        <v>30</v>
      </c>
      <c r="AC428" s="112" t="s">
        <v>31</v>
      </c>
    </row>
    <row r="429" spans="1:29" ht="25.5" customHeight="1" x14ac:dyDescent="0.35">
      <c r="A429" s="205"/>
      <c r="B429" s="207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25"/>
        <v/>
      </c>
      <c r="G429" s="106"/>
      <c r="H429" s="96">
        <f t="shared" si="26"/>
        <v>0</v>
      </c>
      <c r="I429" s="96" t="str">
        <f t="shared" si="27"/>
        <v/>
      </c>
      <c r="J429" s="96" t="str">
        <f t="shared" si="28"/>
        <v/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V429" s="110" t="s">
        <v>25</v>
      </c>
      <c r="W429" s="110" t="s">
        <v>26</v>
      </c>
      <c r="X429" s="110" t="s">
        <v>27</v>
      </c>
      <c r="Y429" s="111" t="s">
        <v>28</v>
      </c>
      <c r="Z429" s="111" t="s">
        <v>29</v>
      </c>
      <c r="AA429" s="111" t="s">
        <v>25</v>
      </c>
      <c r="AB429" s="111" t="s">
        <v>30</v>
      </c>
      <c r="AC429" s="112" t="s">
        <v>31</v>
      </c>
    </row>
    <row r="430" spans="1:29" ht="25.5" customHeight="1" x14ac:dyDescent="0.35">
      <c r="A430" s="205"/>
      <c r="B430" s="207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25"/>
        <v/>
      </c>
      <c r="G430" s="106"/>
      <c r="H430" s="96">
        <f t="shared" si="26"/>
        <v>0</v>
      </c>
      <c r="I430" s="96" t="str">
        <f t="shared" si="27"/>
        <v/>
      </c>
      <c r="J430" s="96" t="str">
        <f t="shared" si="28"/>
        <v/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V430" s="110" t="s">
        <v>25</v>
      </c>
      <c r="W430" s="110" t="s">
        <v>26</v>
      </c>
      <c r="X430" s="110" t="s">
        <v>27</v>
      </c>
      <c r="Y430" s="111" t="s">
        <v>28</v>
      </c>
      <c r="Z430" s="111" t="s">
        <v>29</v>
      </c>
      <c r="AA430" s="111" t="s">
        <v>25</v>
      </c>
      <c r="AB430" s="111" t="s">
        <v>30</v>
      </c>
      <c r="AC430" s="112" t="s">
        <v>31</v>
      </c>
    </row>
    <row r="431" spans="1:29" ht="25.5" customHeight="1" x14ac:dyDescent="0.35">
      <c r="A431" s="205"/>
      <c r="B431" s="207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25"/>
        <v/>
      </c>
      <c r="G431" s="106"/>
      <c r="H431" s="96">
        <f t="shared" si="26"/>
        <v>0</v>
      </c>
      <c r="I431" s="96" t="str">
        <f t="shared" si="27"/>
        <v/>
      </c>
      <c r="J431" s="96" t="str">
        <f t="shared" si="28"/>
        <v/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V431" s="110" t="s">
        <v>25</v>
      </c>
      <c r="W431" s="110" t="s">
        <v>26</v>
      </c>
      <c r="X431" s="110" t="s">
        <v>27</v>
      </c>
      <c r="Y431" s="111" t="s">
        <v>28</v>
      </c>
      <c r="Z431" s="111" t="s">
        <v>29</v>
      </c>
      <c r="AA431" s="111" t="s">
        <v>25</v>
      </c>
      <c r="AB431" s="111" t="s">
        <v>30</v>
      </c>
      <c r="AC431" s="112" t="s">
        <v>31</v>
      </c>
    </row>
    <row r="432" spans="1:29" ht="25.5" customHeight="1" x14ac:dyDescent="0.35">
      <c r="A432" s="205"/>
      <c r="B432" s="207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25"/>
        <v/>
      </c>
      <c r="G432" s="106"/>
      <c r="H432" s="96">
        <f t="shared" si="26"/>
        <v>0</v>
      </c>
      <c r="I432" s="96" t="str">
        <f t="shared" si="27"/>
        <v/>
      </c>
      <c r="J432" s="96" t="str">
        <f t="shared" si="28"/>
        <v/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V432" s="110" t="s">
        <v>25</v>
      </c>
      <c r="W432" s="110" t="s">
        <v>26</v>
      </c>
      <c r="X432" s="110" t="s">
        <v>27</v>
      </c>
      <c r="Y432" s="111" t="s">
        <v>28</v>
      </c>
      <c r="Z432" s="111" t="s">
        <v>29</v>
      </c>
      <c r="AA432" s="111" t="s">
        <v>25</v>
      </c>
      <c r="AB432" s="111" t="s">
        <v>30</v>
      </c>
      <c r="AC432" s="112" t="s">
        <v>31</v>
      </c>
    </row>
    <row r="433" spans="1:29" ht="25.5" customHeight="1" x14ac:dyDescent="0.35">
      <c r="A433" s="205"/>
      <c r="B433" s="207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25"/>
        <v/>
      </c>
      <c r="G433" s="106"/>
      <c r="H433" s="96">
        <f t="shared" si="26"/>
        <v>0</v>
      </c>
      <c r="I433" s="96" t="str">
        <f t="shared" si="27"/>
        <v/>
      </c>
      <c r="J433" s="96" t="str">
        <f t="shared" si="28"/>
        <v/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V433" s="110" t="s">
        <v>25</v>
      </c>
      <c r="W433" s="110" t="s">
        <v>26</v>
      </c>
      <c r="X433" s="110" t="s">
        <v>27</v>
      </c>
      <c r="Y433" s="111" t="s">
        <v>28</v>
      </c>
      <c r="Z433" s="111" t="s">
        <v>29</v>
      </c>
      <c r="AA433" s="111" t="s">
        <v>25</v>
      </c>
      <c r="AB433" s="111" t="s">
        <v>30</v>
      </c>
      <c r="AC433" s="112" t="s">
        <v>31</v>
      </c>
    </row>
    <row r="434" spans="1:29" ht="25.5" customHeight="1" x14ac:dyDescent="0.35">
      <c r="A434" s="205"/>
      <c r="B434" s="207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25"/>
        <v/>
      </c>
      <c r="G434" s="106"/>
      <c r="H434" s="96">
        <f t="shared" si="26"/>
        <v>0</v>
      </c>
      <c r="I434" s="96" t="str">
        <f t="shared" si="27"/>
        <v/>
      </c>
      <c r="J434" s="96" t="str">
        <f t="shared" si="28"/>
        <v/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V434" s="110" t="s">
        <v>25</v>
      </c>
      <c r="W434" s="110" t="s">
        <v>26</v>
      </c>
      <c r="X434" s="110" t="s">
        <v>27</v>
      </c>
      <c r="Y434" s="111" t="s">
        <v>28</v>
      </c>
      <c r="Z434" s="111" t="s">
        <v>29</v>
      </c>
      <c r="AA434" s="111" t="s">
        <v>25</v>
      </c>
      <c r="AB434" s="111" t="s">
        <v>30</v>
      </c>
      <c r="AC434" s="112" t="s">
        <v>31</v>
      </c>
    </row>
    <row r="435" spans="1:29" ht="25.5" customHeight="1" x14ac:dyDescent="0.35">
      <c r="A435" s="205"/>
      <c r="B435" s="207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25"/>
        <v/>
      </c>
      <c r="G435" s="106"/>
      <c r="H435" s="96">
        <f t="shared" si="26"/>
        <v>0</v>
      </c>
      <c r="I435" s="96" t="str">
        <f t="shared" si="27"/>
        <v/>
      </c>
      <c r="J435" s="96" t="str">
        <f t="shared" si="28"/>
        <v/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V435" s="110" t="s">
        <v>25</v>
      </c>
      <c r="W435" s="110" t="s">
        <v>26</v>
      </c>
      <c r="X435" s="110" t="s">
        <v>27</v>
      </c>
      <c r="Y435" s="111" t="s">
        <v>28</v>
      </c>
      <c r="Z435" s="111" t="s">
        <v>29</v>
      </c>
      <c r="AA435" s="111" t="s">
        <v>25</v>
      </c>
      <c r="AB435" s="111" t="s">
        <v>30</v>
      </c>
      <c r="AC435" s="112" t="s">
        <v>31</v>
      </c>
    </row>
    <row r="436" spans="1:29" ht="25.5" customHeight="1" x14ac:dyDescent="0.35">
      <c r="A436" s="205"/>
      <c r="B436" s="207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25"/>
        <v/>
      </c>
      <c r="G436" s="106"/>
      <c r="H436" s="96">
        <f t="shared" si="26"/>
        <v>0</v>
      </c>
      <c r="I436" s="96" t="str">
        <f t="shared" si="27"/>
        <v/>
      </c>
      <c r="J436" s="96" t="str">
        <f t="shared" si="28"/>
        <v/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V436" s="110" t="s">
        <v>25</v>
      </c>
      <c r="W436" s="110" t="s">
        <v>26</v>
      </c>
      <c r="X436" s="110" t="s">
        <v>27</v>
      </c>
      <c r="Y436" s="111" t="s">
        <v>28</v>
      </c>
      <c r="Z436" s="111" t="s">
        <v>29</v>
      </c>
      <c r="AA436" s="111" t="s">
        <v>25</v>
      </c>
      <c r="AB436" s="111" t="s">
        <v>30</v>
      </c>
      <c r="AC436" s="112" t="s">
        <v>31</v>
      </c>
    </row>
    <row r="437" spans="1:29" ht="25.5" customHeight="1" x14ac:dyDescent="0.35">
      <c r="A437" s="205"/>
      <c r="B437" s="207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25"/>
        <v/>
      </c>
      <c r="G437" s="106"/>
      <c r="H437" s="96">
        <f t="shared" si="26"/>
        <v>0</v>
      </c>
      <c r="I437" s="96" t="str">
        <f t="shared" si="27"/>
        <v/>
      </c>
      <c r="J437" s="96" t="str">
        <f t="shared" si="28"/>
        <v/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V437" s="110" t="s">
        <v>25</v>
      </c>
      <c r="W437" s="110" t="s">
        <v>26</v>
      </c>
      <c r="X437" s="110" t="s">
        <v>27</v>
      </c>
      <c r="Y437" s="111" t="s">
        <v>28</v>
      </c>
      <c r="Z437" s="111" t="s">
        <v>29</v>
      </c>
      <c r="AA437" s="111" t="s">
        <v>25</v>
      </c>
      <c r="AB437" s="111" t="s">
        <v>30</v>
      </c>
      <c r="AC437" s="112" t="s">
        <v>31</v>
      </c>
    </row>
    <row r="438" spans="1:29" ht="25.5" customHeight="1" x14ac:dyDescent="0.35">
      <c r="A438" s="205"/>
      <c r="B438" s="207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25"/>
        <v/>
      </c>
      <c r="G438" s="106"/>
      <c r="H438" s="96">
        <f t="shared" si="26"/>
        <v>0</v>
      </c>
      <c r="I438" s="96" t="str">
        <f t="shared" si="27"/>
        <v/>
      </c>
      <c r="J438" s="96" t="str">
        <f t="shared" si="28"/>
        <v/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V438" s="110" t="s">
        <v>25</v>
      </c>
      <c r="W438" s="110" t="s">
        <v>26</v>
      </c>
      <c r="X438" s="110" t="s">
        <v>27</v>
      </c>
      <c r="Y438" s="111" t="s">
        <v>28</v>
      </c>
      <c r="Z438" s="111" t="s">
        <v>29</v>
      </c>
      <c r="AA438" s="111" t="s">
        <v>25</v>
      </c>
      <c r="AB438" s="111" t="s">
        <v>30</v>
      </c>
      <c r="AC438" s="112" t="s">
        <v>31</v>
      </c>
    </row>
    <row r="439" spans="1:29" ht="25.5" customHeight="1" x14ac:dyDescent="0.35">
      <c r="A439" s="205"/>
      <c r="B439" s="207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25"/>
        <v/>
      </c>
      <c r="G439" s="106"/>
      <c r="H439" s="96">
        <f t="shared" si="26"/>
        <v>0</v>
      </c>
      <c r="I439" s="96" t="str">
        <f t="shared" si="27"/>
        <v/>
      </c>
      <c r="J439" s="96" t="str">
        <f t="shared" si="28"/>
        <v/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V439" s="110" t="s">
        <v>25</v>
      </c>
      <c r="W439" s="110" t="s">
        <v>26</v>
      </c>
      <c r="X439" s="110" t="s">
        <v>27</v>
      </c>
      <c r="Y439" s="111" t="s">
        <v>28</v>
      </c>
      <c r="Z439" s="111" t="s">
        <v>29</v>
      </c>
      <c r="AA439" s="111" t="s">
        <v>25</v>
      </c>
      <c r="AB439" s="111" t="s">
        <v>30</v>
      </c>
      <c r="AC439" s="112" t="s">
        <v>31</v>
      </c>
    </row>
    <row r="440" spans="1:29" ht="25.5" customHeight="1" x14ac:dyDescent="0.35">
      <c r="A440" s="205"/>
      <c r="B440" s="207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25"/>
        <v/>
      </c>
      <c r="G440" s="106"/>
      <c r="H440" s="96">
        <f t="shared" si="26"/>
        <v>0</v>
      </c>
      <c r="I440" s="96" t="str">
        <f t="shared" si="27"/>
        <v/>
      </c>
      <c r="J440" s="96" t="str">
        <f t="shared" si="28"/>
        <v/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V440" s="110" t="s">
        <v>25</v>
      </c>
      <c r="W440" s="110" t="s">
        <v>26</v>
      </c>
      <c r="X440" s="110" t="s">
        <v>27</v>
      </c>
      <c r="Y440" s="111" t="s">
        <v>28</v>
      </c>
      <c r="Z440" s="111" t="s">
        <v>29</v>
      </c>
      <c r="AA440" s="111" t="s">
        <v>25</v>
      </c>
      <c r="AB440" s="111" t="s">
        <v>30</v>
      </c>
      <c r="AC440" s="112" t="s">
        <v>31</v>
      </c>
    </row>
    <row r="441" spans="1:29" ht="25.5" customHeight="1" x14ac:dyDescent="0.35">
      <c r="A441" s="205"/>
      <c r="B441" s="207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25"/>
        <v/>
      </c>
      <c r="G441" s="106"/>
      <c r="H441" s="96">
        <f t="shared" si="26"/>
        <v>0</v>
      </c>
      <c r="I441" s="96" t="str">
        <f t="shared" si="27"/>
        <v/>
      </c>
      <c r="J441" s="96" t="str">
        <f t="shared" si="28"/>
        <v/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V441" s="110" t="s">
        <v>25</v>
      </c>
      <c r="W441" s="110" t="s">
        <v>26</v>
      </c>
      <c r="X441" s="110" t="s">
        <v>27</v>
      </c>
      <c r="Y441" s="111" t="s">
        <v>28</v>
      </c>
      <c r="Z441" s="111" t="s">
        <v>29</v>
      </c>
      <c r="AA441" s="111" t="s">
        <v>25</v>
      </c>
      <c r="AB441" s="111" t="s">
        <v>30</v>
      </c>
      <c r="AC441" s="112" t="s">
        <v>31</v>
      </c>
    </row>
    <row r="442" spans="1:29" ht="25.5" customHeight="1" x14ac:dyDescent="0.35">
      <c r="A442" s="205"/>
      <c r="B442" s="207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25"/>
        <v/>
      </c>
      <c r="G442" s="106"/>
      <c r="H442" s="96">
        <f t="shared" si="26"/>
        <v>0</v>
      </c>
      <c r="I442" s="96" t="str">
        <f t="shared" si="27"/>
        <v/>
      </c>
      <c r="J442" s="96" t="str">
        <f t="shared" si="28"/>
        <v/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V442" s="110" t="s">
        <v>25</v>
      </c>
      <c r="W442" s="110" t="s">
        <v>26</v>
      </c>
      <c r="X442" s="110" t="s">
        <v>27</v>
      </c>
      <c r="Y442" s="111" t="s">
        <v>28</v>
      </c>
      <c r="Z442" s="111" t="s">
        <v>29</v>
      </c>
      <c r="AA442" s="111" t="s">
        <v>25</v>
      </c>
      <c r="AB442" s="111" t="s">
        <v>30</v>
      </c>
      <c r="AC442" s="112" t="s">
        <v>31</v>
      </c>
    </row>
    <row r="443" spans="1:29" ht="25.5" customHeight="1" x14ac:dyDescent="0.35">
      <c r="A443" s="205"/>
      <c r="B443" s="207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25"/>
        <v/>
      </c>
      <c r="G443" s="106"/>
      <c r="H443" s="96">
        <f t="shared" si="26"/>
        <v>0</v>
      </c>
      <c r="I443" s="96" t="str">
        <f t="shared" si="27"/>
        <v/>
      </c>
      <c r="J443" s="96" t="str">
        <f t="shared" si="28"/>
        <v/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V443" s="110" t="s">
        <v>25</v>
      </c>
      <c r="W443" s="110" t="s">
        <v>26</v>
      </c>
      <c r="X443" s="110" t="s">
        <v>27</v>
      </c>
      <c r="Y443" s="111" t="s">
        <v>28</v>
      </c>
      <c r="Z443" s="111" t="s">
        <v>29</v>
      </c>
      <c r="AA443" s="111" t="s">
        <v>25</v>
      </c>
      <c r="AB443" s="111" t="s">
        <v>30</v>
      </c>
      <c r="AC443" s="112" t="s">
        <v>31</v>
      </c>
    </row>
    <row r="444" spans="1:29" ht="25.5" customHeight="1" x14ac:dyDescent="0.35">
      <c r="A444" s="205"/>
      <c r="B444" s="207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25"/>
        <v/>
      </c>
      <c r="G444" s="106"/>
      <c r="H444" s="96">
        <f t="shared" si="26"/>
        <v>0</v>
      </c>
      <c r="I444" s="96" t="str">
        <f t="shared" si="27"/>
        <v/>
      </c>
      <c r="J444" s="96" t="str">
        <f t="shared" si="28"/>
        <v/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V444" s="110" t="s">
        <v>25</v>
      </c>
      <c r="W444" s="110" t="s">
        <v>26</v>
      </c>
      <c r="X444" s="110" t="s">
        <v>27</v>
      </c>
      <c r="Y444" s="111" t="s">
        <v>28</v>
      </c>
      <c r="Z444" s="111" t="s">
        <v>29</v>
      </c>
      <c r="AA444" s="111" t="s">
        <v>25</v>
      </c>
      <c r="AB444" s="111" t="s">
        <v>30</v>
      </c>
      <c r="AC444" s="112" t="s">
        <v>31</v>
      </c>
    </row>
    <row r="445" spans="1:29" ht="25.5" customHeight="1" x14ac:dyDescent="0.35">
      <c r="A445" s="205"/>
      <c r="B445" s="207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25"/>
        <v/>
      </c>
      <c r="G445" s="106"/>
      <c r="H445" s="96">
        <f t="shared" si="26"/>
        <v>0</v>
      </c>
      <c r="I445" s="96" t="str">
        <f t="shared" si="27"/>
        <v/>
      </c>
      <c r="J445" s="96" t="str">
        <f t="shared" si="28"/>
        <v/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V445" s="110" t="s">
        <v>25</v>
      </c>
      <c r="W445" s="110" t="s">
        <v>26</v>
      </c>
      <c r="X445" s="110" t="s">
        <v>27</v>
      </c>
      <c r="Y445" s="111" t="s">
        <v>28</v>
      </c>
      <c r="Z445" s="111" t="s">
        <v>29</v>
      </c>
      <c r="AA445" s="111" t="s">
        <v>25</v>
      </c>
      <c r="AB445" s="111" t="s">
        <v>30</v>
      </c>
      <c r="AC445" s="112" t="s">
        <v>31</v>
      </c>
    </row>
    <row r="446" spans="1:29" ht="25.5" customHeight="1" x14ac:dyDescent="0.35">
      <c r="A446" s="205"/>
      <c r="B446" s="207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25"/>
        <v/>
      </c>
      <c r="G446" s="106"/>
      <c r="H446" s="96">
        <f t="shared" si="26"/>
        <v>0</v>
      </c>
      <c r="I446" s="96" t="str">
        <f t="shared" si="27"/>
        <v/>
      </c>
      <c r="J446" s="96" t="str">
        <f t="shared" si="28"/>
        <v/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V446" s="110" t="s">
        <v>25</v>
      </c>
      <c r="W446" s="110" t="s">
        <v>26</v>
      </c>
      <c r="X446" s="110" t="s">
        <v>27</v>
      </c>
      <c r="Y446" s="111" t="s">
        <v>28</v>
      </c>
      <c r="Z446" s="111" t="s">
        <v>29</v>
      </c>
      <c r="AA446" s="111" t="s">
        <v>25</v>
      </c>
      <c r="AB446" s="111" t="s">
        <v>30</v>
      </c>
      <c r="AC446" s="112" t="s">
        <v>31</v>
      </c>
    </row>
    <row r="447" spans="1:29" ht="25.5" customHeight="1" x14ac:dyDescent="0.35">
      <c r="A447" s="205"/>
      <c r="B447" s="207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25"/>
        <v/>
      </c>
      <c r="G447" s="106"/>
      <c r="H447" s="96">
        <f t="shared" si="26"/>
        <v>0</v>
      </c>
      <c r="I447" s="96" t="str">
        <f t="shared" si="27"/>
        <v/>
      </c>
      <c r="J447" s="96" t="str">
        <f t="shared" si="28"/>
        <v/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V447" s="110" t="s">
        <v>25</v>
      </c>
      <c r="W447" s="110" t="s">
        <v>26</v>
      </c>
      <c r="X447" s="110" t="s">
        <v>27</v>
      </c>
      <c r="Y447" s="111" t="s">
        <v>28</v>
      </c>
      <c r="Z447" s="111" t="s">
        <v>29</v>
      </c>
      <c r="AA447" s="111" t="s">
        <v>25</v>
      </c>
      <c r="AB447" s="111" t="s">
        <v>30</v>
      </c>
      <c r="AC447" s="112" t="s">
        <v>31</v>
      </c>
    </row>
    <row r="448" spans="1:29" ht="25.5" customHeight="1" x14ac:dyDescent="0.35">
      <c r="A448" s="205"/>
      <c r="B448" s="207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25"/>
        <v/>
      </c>
      <c r="G448" s="106"/>
      <c r="H448" s="96">
        <f t="shared" si="26"/>
        <v>0</v>
      </c>
      <c r="I448" s="96" t="str">
        <f t="shared" si="27"/>
        <v/>
      </c>
      <c r="J448" s="96" t="str">
        <f t="shared" si="28"/>
        <v/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V448" s="110" t="s">
        <v>25</v>
      </c>
      <c r="W448" s="110" t="s">
        <v>26</v>
      </c>
      <c r="X448" s="110" t="s">
        <v>27</v>
      </c>
      <c r="Y448" s="111" t="s">
        <v>28</v>
      </c>
      <c r="Z448" s="111" t="s">
        <v>29</v>
      </c>
      <c r="AA448" s="111" t="s">
        <v>25</v>
      </c>
      <c r="AB448" s="111" t="s">
        <v>30</v>
      </c>
      <c r="AC448" s="112" t="s">
        <v>31</v>
      </c>
    </row>
    <row r="449" spans="1:29" ht="25.5" customHeight="1" x14ac:dyDescent="0.35">
      <c r="A449" s="205"/>
      <c r="B449" s="207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25"/>
        <v/>
      </c>
      <c r="G449" s="106"/>
      <c r="H449" s="96">
        <f t="shared" si="26"/>
        <v>0</v>
      </c>
      <c r="I449" s="96" t="str">
        <f t="shared" si="27"/>
        <v/>
      </c>
      <c r="J449" s="96" t="str">
        <f t="shared" si="28"/>
        <v/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V449" s="110" t="s">
        <v>25</v>
      </c>
      <c r="W449" s="110" t="s">
        <v>26</v>
      </c>
      <c r="X449" s="110" t="s">
        <v>27</v>
      </c>
      <c r="Y449" s="111" t="s">
        <v>28</v>
      </c>
      <c r="Z449" s="111" t="s">
        <v>29</v>
      </c>
      <c r="AA449" s="111" t="s">
        <v>25</v>
      </c>
      <c r="AB449" s="111" t="s">
        <v>30</v>
      </c>
      <c r="AC449" s="112" t="s">
        <v>31</v>
      </c>
    </row>
    <row r="450" spans="1:29" ht="25.5" customHeight="1" x14ac:dyDescent="0.35">
      <c r="A450" s="205"/>
      <c r="B450" s="207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29">IF(OR(D450="",E450=""),"",ROUND(D450*E450,2))</f>
        <v/>
      </c>
      <c r="G450" s="106"/>
      <c r="H450" s="96">
        <f t="shared" ref="H450:H513" si="30">IF(G450="Sim",IF(OR(F450="",D450="",L450=""),"",IF(L450="Sim",ROUND(F450-D450,2),0)),0)</f>
        <v>0</v>
      </c>
      <c r="I450" s="96" t="str">
        <f t="shared" ref="I450:I513" si="31">IF(G450="Sim",0,IF(OR(F450="",L450=""),"",F450))</f>
        <v/>
      </c>
      <c r="J450" s="96" t="str">
        <f t="shared" ref="J450:J513" si="32">IF(G450="Sim",0,IF(OR(F450="",D450="",L450=""),"",IF(L450="Sim",ROUND(F450-D450,2),0)))</f>
        <v/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V450" s="110" t="s">
        <v>25</v>
      </c>
      <c r="W450" s="110" t="s">
        <v>26</v>
      </c>
      <c r="X450" s="110" t="s">
        <v>27</v>
      </c>
      <c r="Y450" s="111" t="s">
        <v>28</v>
      </c>
      <c r="Z450" s="111" t="s">
        <v>29</v>
      </c>
      <c r="AA450" s="111" t="s">
        <v>25</v>
      </c>
      <c r="AB450" s="111" t="s">
        <v>30</v>
      </c>
      <c r="AC450" s="112" t="s">
        <v>31</v>
      </c>
    </row>
    <row r="451" spans="1:29" ht="25.5" customHeight="1" x14ac:dyDescent="0.35">
      <c r="A451" s="205"/>
      <c r="B451" s="207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29"/>
        <v/>
      </c>
      <c r="G451" s="106"/>
      <c r="H451" s="96">
        <f t="shared" si="30"/>
        <v>0</v>
      </c>
      <c r="I451" s="96" t="str">
        <f t="shared" si="31"/>
        <v/>
      </c>
      <c r="J451" s="96" t="str">
        <f t="shared" si="32"/>
        <v/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V451" s="110" t="s">
        <v>25</v>
      </c>
      <c r="W451" s="110" t="s">
        <v>26</v>
      </c>
      <c r="X451" s="110" t="s">
        <v>27</v>
      </c>
      <c r="Y451" s="111" t="s">
        <v>28</v>
      </c>
      <c r="Z451" s="111" t="s">
        <v>29</v>
      </c>
      <c r="AA451" s="111" t="s">
        <v>25</v>
      </c>
      <c r="AB451" s="111" t="s">
        <v>30</v>
      </c>
      <c r="AC451" s="112" t="s">
        <v>31</v>
      </c>
    </row>
    <row r="452" spans="1:29" ht="25.5" customHeight="1" x14ac:dyDescent="0.35">
      <c r="A452" s="205"/>
      <c r="B452" s="207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29"/>
        <v/>
      </c>
      <c r="G452" s="106"/>
      <c r="H452" s="96">
        <f t="shared" si="30"/>
        <v>0</v>
      </c>
      <c r="I452" s="96" t="str">
        <f t="shared" si="31"/>
        <v/>
      </c>
      <c r="J452" s="96" t="str">
        <f t="shared" si="32"/>
        <v/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V452" s="110" t="s">
        <v>25</v>
      </c>
      <c r="W452" s="110" t="s">
        <v>26</v>
      </c>
      <c r="X452" s="110" t="s">
        <v>27</v>
      </c>
      <c r="Y452" s="111" t="s">
        <v>28</v>
      </c>
      <c r="Z452" s="111" t="s">
        <v>29</v>
      </c>
      <c r="AA452" s="111" t="s">
        <v>25</v>
      </c>
      <c r="AB452" s="111" t="s">
        <v>30</v>
      </c>
      <c r="AC452" s="112" t="s">
        <v>31</v>
      </c>
    </row>
    <row r="453" spans="1:29" ht="25.5" customHeight="1" x14ac:dyDescent="0.35">
      <c r="A453" s="205"/>
      <c r="B453" s="207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29"/>
        <v/>
      </c>
      <c r="G453" s="106"/>
      <c r="H453" s="96">
        <f t="shared" si="30"/>
        <v>0</v>
      </c>
      <c r="I453" s="96" t="str">
        <f t="shared" si="31"/>
        <v/>
      </c>
      <c r="J453" s="96" t="str">
        <f t="shared" si="32"/>
        <v/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V453" s="110" t="s">
        <v>25</v>
      </c>
      <c r="W453" s="110" t="s">
        <v>26</v>
      </c>
      <c r="X453" s="110" t="s">
        <v>27</v>
      </c>
      <c r="Y453" s="111" t="s">
        <v>28</v>
      </c>
      <c r="Z453" s="111" t="s">
        <v>29</v>
      </c>
      <c r="AA453" s="111" t="s">
        <v>25</v>
      </c>
      <c r="AB453" s="111" t="s">
        <v>30</v>
      </c>
      <c r="AC453" s="112" t="s">
        <v>31</v>
      </c>
    </row>
    <row r="454" spans="1:29" ht="25.5" customHeight="1" x14ac:dyDescent="0.35">
      <c r="A454" s="205"/>
      <c r="B454" s="207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29"/>
        <v/>
      </c>
      <c r="G454" s="106"/>
      <c r="H454" s="96">
        <f t="shared" si="30"/>
        <v>0</v>
      </c>
      <c r="I454" s="96" t="str">
        <f t="shared" si="31"/>
        <v/>
      </c>
      <c r="J454" s="96" t="str">
        <f t="shared" si="32"/>
        <v/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V454" s="110" t="s">
        <v>25</v>
      </c>
      <c r="W454" s="110" t="s">
        <v>26</v>
      </c>
      <c r="X454" s="110" t="s">
        <v>27</v>
      </c>
      <c r="Y454" s="111" t="s">
        <v>28</v>
      </c>
      <c r="Z454" s="111" t="s">
        <v>29</v>
      </c>
      <c r="AA454" s="111" t="s">
        <v>25</v>
      </c>
      <c r="AB454" s="111" t="s">
        <v>30</v>
      </c>
      <c r="AC454" s="112" t="s">
        <v>31</v>
      </c>
    </row>
    <row r="455" spans="1:29" ht="25.5" customHeight="1" x14ac:dyDescent="0.35">
      <c r="A455" s="205"/>
      <c r="B455" s="207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29"/>
        <v/>
      </c>
      <c r="G455" s="106"/>
      <c r="H455" s="96">
        <f t="shared" si="30"/>
        <v>0</v>
      </c>
      <c r="I455" s="96" t="str">
        <f t="shared" si="31"/>
        <v/>
      </c>
      <c r="J455" s="96" t="str">
        <f t="shared" si="32"/>
        <v/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V455" s="110" t="s">
        <v>25</v>
      </c>
      <c r="W455" s="110" t="s">
        <v>26</v>
      </c>
      <c r="X455" s="110" t="s">
        <v>27</v>
      </c>
      <c r="Y455" s="111" t="s">
        <v>28</v>
      </c>
      <c r="Z455" s="111" t="s">
        <v>29</v>
      </c>
      <c r="AA455" s="111" t="s">
        <v>25</v>
      </c>
      <c r="AB455" s="111" t="s">
        <v>30</v>
      </c>
      <c r="AC455" s="112" t="s">
        <v>31</v>
      </c>
    </row>
    <row r="456" spans="1:29" ht="25.5" customHeight="1" x14ac:dyDescent="0.35">
      <c r="A456" s="205"/>
      <c r="B456" s="207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29"/>
        <v/>
      </c>
      <c r="G456" s="106"/>
      <c r="H456" s="96">
        <f t="shared" si="30"/>
        <v>0</v>
      </c>
      <c r="I456" s="96" t="str">
        <f t="shared" si="31"/>
        <v/>
      </c>
      <c r="J456" s="96" t="str">
        <f t="shared" si="32"/>
        <v/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V456" s="110" t="s">
        <v>25</v>
      </c>
      <c r="W456" s="110" t="s">
        <v>26</v>
      </c>
      <c r="X456" s="110" t="s">
        <v>27</v>
      </c>
      <c r="Y456" s="111" t="s">
        <v>28</v>
      </c>
      <c r="Z456" s="111" t="s">
        <v>29</v>
      </c>
      <c r="AA456" s="111" t="s">
        <v>25</v>
      </c>
      <c r="AB456" s="111" t="s">
        <v>30</v>
      </c>
      <c r="AC456" s="112" t="s">
        <v>31</v>
      </c>
    </row>
    <row r="457" spans="1:29" ht="25.5" customHeight="1" x14ac:dyDescent="0.35">
      <c r="A457" s="205"/>
      <c r="B457" s="207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29"/>
        <v/>
      </c>
      <c r="G457" s="106"/>
      <c r="H457" s="96">
        <f t="shared" si="30"/>
        <v>0</v>
      </c>
      <c r="I457" s="96" t="str">
        <f t="shared" si="31"/>
        <v/>
      </c>
      <c r="J457" s="96" t="str">
        <f t="shared" si="32"/>
        <v/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V457" s="110" t="s">
        <v>25</v>
      </c>
      <c r="W457" s="110" t="s">
        <v>26</v>
      </c>
      <c r="X457" s="110" t="s">
        <v>27</v>
      </c>
      <c r="Y457" s="111" t="s">
        <v>28</v>
      </c>
      <c r="Z457" s="111" t="s">
        <v>29</v>
      </c>
      <c r="AA457" s="111" t="s">
        <v>25</v>
      </c>
      <c r="AB457" s="111" t="s">
        <v>30</v>
      </c>
      <c r="AC457" s="112" t="s">
        <v>31</v>
      </c>
    </row>
    <row r="458" spans="1:29" ht="25.5" customHeight="1" x14ac:dyDescent="0.35">
      <c r="A458" s="205"/>
      <c r="B458" s="207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29"/>
        <v/>
      </c>
      <c r="G458" s="106"/>
      <c r="H458" s="96">
        <f t="shared" si="30"/>
        <v>0</v>
      </c>
      <c r="I458" s="96" t="str">
        <f t="shared" si="31"/>
        <v/>
      </c>
      <c r="J458" s="96" t="str">
        <f t="shared" si="32"/>
        <v/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V458" s="110" t="s">
        <v>25</v>
      </c>
      <c r="W458" s="110" t="s">
        <v>26</v>
      </c>
      <c r="X458" s="110" t="s">
        <v>27</v>
      </c>
      <c r="Y458" s="111" t="s">
        <v>28</v>
      </c>
      <c r="Z458" s="111" t="s">
        <v>29</v>
      </c>
      <c r="AA458" s="111" t="s">
        <v>25</v>
      </c>
      <c r="AB458" s="111" t="s">
        <v>30</v>
      </c>
      <c r="AC458" s="112" t="s">
        <v>31</v>
      </c>
    </row>
    <row r="459" spans="1:29" ht="25.5" customHeight="1" x14ac:dyDescent="0.35">
      <c r="A459" s="205"/>
      <c r="B459" s="207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29"/>
        <v/>
      </c>
      <c r="G459" s="106"/>
      <c r="H459" s="96">
        <f t="shared" si="30"/>
        <v>0</v>
      </c>
      <c r="I459" s="96" t="str">
        <f t="shared" si="31"/>
        <v/>
      </c>
      <c r="J459" s="96" t="str">
        <f t="shared" si="32"/>
        <v/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V459" s="110" t="s">
        <v>25</v>
      </c>
      <c r="W459" s="110" t="s">
        <v>26</v>
      </c>
      <c r="X459" s="110" t="s">
        <v>27</v>
      </c>
      <c r="Y459" s="111" t="s">
        <v>28</v>
      </c>
      <c r="Z459" s="111" t="s">
        <v>29</v>
      </c>
      <c r="AA459" s="111" t="s">
        <v>25</v>
      </c>
      <c r="AB459" s="111" t="s">
        <v>30</v>
      </c>
      <c r="AC459" s="112" t="s">
        <v>31</v>
      </c>
    </row>
    <row r="460" spans="1:29" ht="25.5" customHeight="1" x14ac:dyDescent="0.35">
      <c r="A460" s="205"/>
      <c r="B460" s="207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29"/>
        <v/>
      </c>
      <c r="G460" s="106"/>
      <c r="H460" s="96">
        <f t="shared" si="30"/>
        <v>0</v>
      </c>
      <c r="I460" s="96" t="str">
        <f t="shared" si="31"/>
        <v/>
      </c>
      <c r="J460" s="96" t="str">
        <f t="shared" si="32"/>
        <v/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V460" s="110" t="s">
        <v>25</v>
      </c>
      <c r="W460" s="110" t="s">
        <v>26</v>
      </c>
      <c r="X460" s="110" t="s">
        <v>27</v>
      </c>
      <c r="Y460" s="111" t="s">
        <v>28</v>
      </c>
      <c r="Z460" s="111" t="s">
        <v>29</v>
      </c>
      <c r="AA460" s="111" t="s">
        <v>25</v>
      </c>
      <c r="AB460" s="111" t="s">
        <v>30</v>
      </c>
      <c r="AC460" s="112" t="s">
        <v>31</v>
      </c>
    </row>
    <row r="461" spans="1:29" ht="25.5" customHeight="1" x14ac:dyDescent="0.35">
      <c r="A461" s="205"/>
      <c r="B461" s="207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29"/>
        <v/>
      </c>
      <c r="G461" s="106"/>
      <c r="H461" s="96">
        <f t="shared" si="30"/>
        <v>0</v>
      </c>
      <c r="I461" s="96" t="str">
        <f t="shared" si="31"/>
        <v/>
      </c>
      <c r="J461" s="96" t="str">
        <f t="shared" si="32"/>
        <v/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V461" s="110" t="s">
        <v>25</v>
      </c>
      <c r="W461" s="110" t="s">
        <v>26</v>
      </c>
      <c r="X461" s="110" t="s">
        <v>27</v>
      </c>
      <c r="Y461" s="111" t="s">
        <v>28</v>
      </c>
      <c r="Z461" s="111" t="s">
        <v>29</v>
      </c>
      <c r="AA461" s="111" t="s">
        <v>25</v>
      </c>
      <c r="AB461" s="111" t="s">
        <v>30</v>
      </c>
      <c r="AC461" s="112" t="s">
        <v>31</v>
      </c>
    </row>
    <row r="462" spans="1:29" ht="25.5" customHeight="1" x14ac:dyDescent="0.35">
      <c r="A462" s="205"/>
      <c r="B462" s="207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29"/>
        <v/>
      </c>
      <c r="G462" s="106"/>
      <c r="H462" s="96">
        <f t="shared" si="30"/>
        <v>0</v>
      </c>
      <c r="I462" s="96" t="str">
        <f t="shared" si="31"/>
        <v/>
      </c>
      <c r="J462" s="96" t="str">
        <f t="shared" si="32"/>
        <v/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V462" s="110" t="s">
        <v>25</v>
      </c>
      <c r="W462" s="110" t="s">
        <v>26</v>
      </c>
      <c r="X462" s="110" t="s">
        <v>27</v>
      </c>
      <c r="Y462" s="111" t="s">
        <v>28</v>
      </c>
      <c r="Z462" s="111" t="s">
        <v>29</v>
      </c>
      <c r="AA462" s="111" t="s">
        <v>25</v>
      </c>
      <c r="AB462" s="111" t="s">
        <v>30</v>
      </c>
      <c r="AC462" s="112" t="s">
        <v>31</v>
      </c>
    </row>
    <row r="463" spans="1:29" ht="25.5" customHeight="1" x14ac:dyDescent="0.35">
      <c r="A463" s="205"/>
      <c r="B463" s="207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29"/>
        <v/>
      </c>
      <c r="G463" s="106"/>
      <c r="H463" s="96">
        <f t="shared" si="30"/>
        <v>0</v>
      </c>
      <c r="I463" s="96" t="str">
        <f t="shared" si="31"/>
        <v/>
      </c>
      <c r="J463" s="96" t="str">
        <f t="shared" si="32"/>
        <v/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V463" s="110" t="s">
        <v>25</v>
      </c>
      <c r="W463" s="110" t="s">
        <v>26</v>
      </c>
      <c r="X463" s="110" t="s">
        <v>27</v>
      </c>
      <c r="Y463" s="111" t="s">
        <v>28</v>
      </c>
      <c r="Z463" s="111" t="s">
        <v>29</v>
      </c>
      <c r="AA463" s="111" t="s">
        <v>25</v>
      </c>
      <c r="AB463" s="111" t="s">
        <v>30</v>
      </c>
      <c r="AC463" s="112" t="s">
        <v>31</v>
      </c>
    </row>
    <row r="464" spans="1:29" ht="25.5" customHeight="1" x14ac:dyDescent="0.35">
      <c r="A464" s="205"/>
      <c r="B464" s="207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29"/>
        <v/>
      </c>
      <c r="G464" s="106"/>
      <c r="H464" s="96">
        <f t="shared" si="30"/>
        <v>0</v>
      </c>
      <c r="I464" s="96" t="str">
        <f t="shared" si="31"/>
        <v/>
      </c>
      <c r="J464" s="96" t="str">
        <f t="shared" si="32"/>
        <v/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V464" s="110" t="s">
        <v>25</v>
      </c>
      <c r="W464" s="110" t="s">
        <v>26</v>
      </c>
      <c r="X464" s="110" t="s">
        <v>27</v>
      </c>
      <c r="Y464" s="111" t="s">
        <v>28</v>
      </c>
      <c r="Z464" s="111" t="s">
        <v>29</v>
      </c>
      <c r="AA464" s="111" t="s">
        <v>25</v>
      </c>
      <c r="AB464" s="111" t="s">
        <v>30</v>
      </c>
      <c r="AC464" s="112" t="s">
        <v>31</v>
      </c>
    </row>
    <row r="465" spans="1:29" ht="25.5" customHeight="1" x14ac:dyDescent="0.35">
      <c r="A465" s="205"/>
      <c r="B465" s="207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29"/>
        <v/>
      </c>
      <c r="G465" s="106"/>
      <c r="H465" s="96">
        <f t="shared" si="30"/>
        <v>0</v>
      </c>
      <c r="I465" s="96" t="str">
        <f t="shared" si="31"/>
        <v/>
      </c>
      <c r="J465" s="96" t="str">
        <f t="shared" si="32"/>
        <v/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V465" s="110" t="s">
        <v>25</v>
      </c>
      <c r="W465" s="110" t="s">
        <v>26</v>
      </c>
      <c r="X465" s="110" t="s">
        <v>27</v>
      </c>
      <c r="Y465" s="111" t="s">
        <v>28</v>
      </c>
      <c r="Z465" s="111" t="s">
        <v>29</v>
      </c>
      <c r="AA465" s="111" t="s">
        <v>25</v>
      </c>
      <c r="AB465" s="111" t="s">
        <v>30</v>
      </c>
      <c r="AC465" s="112" t="s">
        <v>31</v>
      </c>
    </row>
    <row r="466" spans="1:29" ht="25.5" customHeight="1" x14ac:dyDescent="0.35">
      <c r="A466" s="205"/>
      <c r="B466" s="207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29"/>
        <v/>
      </c>
      <c r="G466" s="106"/>
      <c r="H466" s="96">
        <f t="shared" si="30"/>
        <v>0</v>
      </c>
      <c r="I466" s="96" t="str">
        <f t="shared" si="31"/>
        <v/>
      </c>
      <c r="J466" s="96" t="str">
        <f t="shared" si="32"/>
        <v/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V466" s="110" t="s">
        <v>25</v>
      </c>
      <c r="W466" s="110" t="s">
        <v>26</v>
      </c>
      <c r="X466" s="110" t="s">
        <v>27</v>
      </c>
      <c r="Y466" s="111" t="s">
        <v>28</v>
      </c>
      <c r="Z466" s="111" t="s">
        <v>29</v>
      </c>
      <c r="AA466" s="111" t="s">
        <v>25</v>
      </c>
      <c r="AB466" s="111" t="s">
        <v>30</v>
      </c>
      <c r="AC466" s="112" t="s">
        <v>31</v>
      </c>
    </row>
    <row r="467" spans="1:29" ht="25.5" customHeight="1" x14ac:dyDescent="0.35">
      <c r="A467" s="205"/>
      <c r="B467" s="207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29"/>
        <v/>
      </c>
      <c r="G467" s="106"/>
      <c r="H467" s="96">
        <f t="shared" si="30"/>
        <v>0</v>
      </c>
      <c r="I467" s="96" t="str">
        <f t="shared" si="31"/>
        <v/>
      </c>
      <c r="J467" s="96" t="str">
        <f t="shared" si="32"/>
        <v/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V467" s="110" t="s">
        <v>25</v>
      </c>
      <c r="W467" s="110" t="s">
        <v>26</v>
      </c>
      <c r="X467" s="110" t="s">
        <v>27</v>
      </c>
      <c r="Y467" s="111" t="s">
        <v>28</v>
      </c>
      <c r="Z467" s="111" t="s">
        <v>29</v>
      </c>
      <c r="AA467" s="111" t="s">
        <v>25</v>
      </c>
      <c r="AB467" s="111" t="s">
        <v>30</v>
      </c>
      <c r="AC467" s="112" t="s">
        <v>31</v>
      </c>
    </row>
    <row r="468" spans="1:29" ht="25.5" customHeight="1" x14ac:dyDescent="0.35">
      <c r="A468" s="205"/>
      <c r="B468" s="207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29"/>
        <v/>
      </c>
      <c r="G468" s="106"/>
      <c r="H468" s="96">
        <f t="shared" si="30"/>
        <v>0</v>
      </c>
      <c r="I468" s="96" t="str">
        <f t="shared" si="31"/>
        <v/>
      </c>
      <c r="J468" s="96" t="str">
        <f t="shared" si="32"/>
        <v/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V468" s="110" t="s">
        <v>25</v>
      </c>
      <c r="W468" s="110" t="s">
        <v>26</v>
      </c>
      <c r="X468" s="110" t="s">
        <v>27</v>
      </c>
      <c r="Y468" s="111" t="s">
        <v>28</v>
      </c>
      <c r="Z468" s="111" t="s">
        <v>29</v>
      </c>
      <c r="AA468" s="111" t="s">
        <v>25</v>
      </c>
      <c r="AB468" s="111" t="s">
        <v>30</v>
      </c>
      <c r="AC468" s="112" t="s">
        <v>31</v>
      </c>
    </row>
    <row r="469" spans="1:29" ht="25.5" customHeight="1" x14ac:dyDescent="0.35">
      <c r="A469" s="205"/>
      <c r="B469" s="207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29"/>
        <v/>
      </c>
      <c r="G469" s="106"/>
      <c r="H469" s="96">
        <f t="shared" si="30"/>
        <v>0</v>
      </c>
      <c r="I469" s="96" t="str">
        <f t="shared" si="31"/>
        <v/>
      </c>
      <c r="J469" s="96" t="str">
        <f t="shared" si="32"/>
        <v/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V469" s="110" t="s">
        <v>25</v>
      </c>
      <c r="W469" s="110" t="s">
        <v>26</v>
      </c>
      <c r="X469" s="110" t="s">
        <v>27</v>
      </c>
      <c r="Y469" s="111" t="s">
        <v>28</v>
      </c>
      <c r="Z469" s="111" t="s">
        <v>29</v>
      </c>
      <c r="AA469" s="111" t="s">
        <v>25</v>
      </c>
      <c r="AB469" s="111" t="s">
        <v>30</v>
      </c>
      <c r="AC469" s="112" t="s">
        <v>31</v>
      </c>
    </row>
    <row r="470" spans="1:29" ht="25.5" customHeight="1" x14ac:dyDescent="0.35">
      <c r="A470" s="205"/>
      <c r="B470" s="207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29"/>
        <v/>
      </c>
      <c r="G470" s="106"/>
      <c r="H470" s="96">
        <f t="shared" si="30"/>
        <v>0</v>
      </c>
      <c r="I470" s="96" t="str">
        <f t="shared" si="31"/>
        <v/>
      </c>
      <c r="J470" s="96" t="str">
        <f t="shared" si="32"/>
        <v/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V470" s="110" t="s">
        <v>25</v>
      </c>
      <c r="W470" s="110" t="s">
        <v>26</v>
      </c>
      <c r="X470" s="110" t="s">
        <v>27</v>
      </c>
      <c r="Y470" s="111" t="s">
        <v>28</v>
      </c>
      <c r="Z470" s="111" t="s">
        <v>29</v>
      </c>
      <c r="AA470" s="111" t="s">
        <v>25</v>
      </c>
      <c r="AB470" s="111" t="s">
        <v>30</v>
      </c>
      <c r="AC470" s="112" t="s">
        <v>31</v>
      </c>
    </row>
    <row r="471" spans="1:29" ht="25.5" customHeight="1" x14ac:dyDescent="0.35">
      <c r="A471" s="205"/>
      <c r="B471" s="207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29"/>
        <v/>
      </c>
      <c r="G471" s="106"/>
      <c r="H471" s="96">
        <f t="shared" si="30"/>
        <v>0</v>
      </c>
      <c r="I471" s="96" t="str">
        <f t="shared" si="31"/>
        <v/>
      </c>
      <c r="J471" s="96" t="str">
        <f t="shared" si="32"/>
        <v/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V471" s="110" t="s">
        <v>25</v>
      </c>
      <c r="W471" s="110" t="s">
        <v>26</v>
      </c>
      <c r="X471" s="110" t="s">
        <v>27</v>
      </c>
      <c r="Y471" s="111" t="s">
        <v>28</v>
      </c>
      <c r="Z471" s="111" t="s">
        <v>29</v>
      </c>
      <c r="AA471" s="111" t="s">
        <v>25</v>
      </c>
      <c r="AB471" s="111" t="s">
        <v>30</v>
      </c>
      <c r="AC471" s="112" t="s">
        <v>31</v>
      </c>
    </row>
    <row r="472" spans="1:29" ht="25.5" customHeight="1" x14ac:dyDescent="0.35">
      <c r="A472" s="205"/>
      <c r="B472" s="207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29"/>
        <v/>
      </c>
      <c r="G472" s="106"/>
      <c r="H472" s="96">
        <f t="shared" si="30"/>
        <v>0</v>
      </c>
      <c r="I472" s="96" t="str">
        <f t="shared" si="31"/>
        <v/>
      </c>
      <c r="J472" s="96" t="str">
        <f t="shared" si="32"/>
        <v/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V472" s="110" t="s">
        <v>25</v>
      </c>
      <c r="W472" s="110" t="s">
        <v>26</v>
      </c>
      <c r="X472" s="110" t="s">
        <v>27</v>
      </c>
      <c r="Y472" s="111" t="s">
        <v>28</v>
      </c>
      <c r="Z472" s="111" t="s">
        <v>29</v>
      </c>
      <c r="AA472" s="111" t="s">
        <v>25</v>
      </c>
      <c r="AB472" s="111" t="s">
        <v>30</v>
      </c>
      <c r="AC472" s="112" t="s">
        <v>31</v>
      </c>
    </row>
    <row r="473" spans="1:29" ht="25.5" customHeight="1" x14ac:dyDescent="0.35">
      <c r="A473" s="205"/>
      <c r="B473" s="207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29"/>
        <v/>
      </c>
      <c r="G473" s="106"/>
      <c r="H473" s="96">
        <f t="shared" si="30"/>
        <v>0</v>
      </c>
      <c r="I473" s="96" t="str">
        <f t="shared" si="31"/>
        <v/>
      </c>
      <c r="J473" s="96" t="str">
        <f t="shared" si="32"/>
        <v/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V473" s="110" t="s">
        <v>25</v>
      </c>
      <c r="W473" s="110" t="s">
        <v>26</v>
      </c>
      <c r="X473" s="110" t="s">
        <v>27</v>
      </c>
      <c r="Y473" s="111" t="s">
        <v>28</v>
      </c>
      <c r="Z473" s="111" t="s">
        <v>29</v>
      </c>
      <c r="AA473" s="111" t="s">
        <v>25</v>
      </c>
      <c r="AB473" s="111" t="s">
        <v>30</v>
      </c>
      <c r="AC473" s="112" t="s">
        <v>31</v>
      </c>
    </row>
    <row r="474" spans="1:29" ht="25.5" customHeight="1" x14ac:dyDescent="0.35">
      <c r="A474" s="205"/>
      <c r="B474" s="207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29"/>
        <v/>
      </c>
      <c r="G474" s="106"/>
      <c r="H474" s="96">
        <f t="shared" si="30"/>
        <v>0</v>
      </c>
      <c r="I474" s="96" t="str">
        <f t="shared" si="31"/>
        <v/>
      </c>
      <c r="J474" s="96" t="str">
        <f t="shared" si="32"/>
        <v/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V474" s="110" t="s">
        <v>25</v>
      </c>
      <c r="W474" s="110" t="s">
        <v>26</v>
      </c>
      <c r="X474" s="110" t="s">
        <v>27</v>
      </c>
      <c r="Y474" s="111" t="s">
        <v>28</v>
      </c>
      <c r="Z474" s="111" t="s">
        <v>29</v>
      </c>
      <c r="AA474" s="111" t="s">
        <v>25</v>
      </c>
      <c r="AB474" s="111" t="s">
        <v>30</v>
      </c>
      <c r="AC474" s="112" t="s">
        <v>31</v>
      </c>
    </row>
    <row r="475" spans="1:29" ht="25.5" customHeight="1" x14ac:dyDescent="0.35">
      <c r="A475" s="205"/>
      <c r="B475" s="207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29"/>
        <v/>
      </c>
      <c r="G475" s="106"/>
      <c r="H475" s="96">
        <f t="shared" si="30"/>
        <v>0</v>
      </c>
      <c r="I475" s="96" t="str">
        <f t="shared" si="31"/>
        <v/>
      </c>
      <c r="J475" s="96" t="str">
        <f t="shared" si="32"/>
        <v/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V475" s="110" t="s">
        <v>25</v>
      </c>
      <c r="W475" s="110" t="s">
        <v>26</v>
      </c>
      <c r="X475" s="110" t="s">
        <v>27</v>
      </c>
      <c r="Y475" s="111" t="s">
        <v>28</v>
      </c>
      <c r="Z475" s="111" t="s">
        <v>29</v>
      </c>
      <c r="AA475" s="111" t="s">
        <v>25</v>
      </c>
      <c r="AB475" s="111" t="s">
        <v>30</v>
      </c>
      <c r="AC475" s="112" t="s">
        <v>31</v>
      </c>
    </row>
    <row r="476" spans="1:29" ht="25.5" customHeight="1" x14ac:dyDescent="0.35">
      <c r="A476" s="205"/>
      <c r="B476" s="207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29"/>
        <v/>
      </c>
      <c r="G476" s="106"/>
      <c r="H476" s="96">
        <f t="shared" si="30"/>
        <v>0</v>
      </c>
      <c r="I476" s="96" t="str">
        <f t="shared" si="31"/>
        <v/>
      </c>
      <c r="J476" s="96" t="str">
        <f t="shared" si="32"/>
        <v/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V476" s="110" t="s">
        <v>25</v>
      </c>
      <c r="W476" s="110" t="s">
        <v>26</v>
      </c>
      <c r="X476" s="110" t="s">
        <v>27</v>
      </c>
      <c r="Y476" s="111" t="s">
        <v>28</v>
      </c>
      <c r="Z476" s="111" t="s">
        <v>29</v>
      </c>
      <c r="AA476" s="111" t="s">
        <v>25</v>
      </c>
      <c r="AB476" s="111" t="s">
        <v>30</v>
      </c>
      <c r="AC476" s="112" t="s">
        <v>31</v>
      </c>
    </row>
    <row r="477" spans="1:29" ht="25.5" customHeight="1" x14ac:dyDescent="0.35">
      <c r="A477" s="205"/>
      <c r="B477" s="207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29"/>
        <v/>
      </c>
      <c r="G477" s="106"/>
      <c r="H477" s="96">
        <f t="shared" si="30"/>
        <v>0</v>
      </c>
      <c r="I477" s="96" t="str">
        <f t="shared" si="31"/>
        <v/>
      </c>
      <c r="J477" s="96" t="str">
        <f t="shared" si="32"/>
        <v/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V477" s="110" t="s">
        <v>25</v>
      </c>
      <c r="W477" s="110" t="s">
        <v>26</v>
      </c>
      <c r="X477" s="110" t="s">
        <v>27</v>
      </c>
      <c r="Y477" s="111" t="s">
        <v>28</v>
      </c>
      <c r="Z477" s="111" t="s">
        <v>29</v>
      </c>
      <c r="AA477" s="111" t="s">
        <v>25</v>
      </c>
      <c r="AB477" s="111" t="s">
        <v>30</v>
      </c>
      <c r="AC477" s="112" t="s">
        <v>31</v>
      </c>
    </row>
    <row r="478" spans="1:29" ht="25.5" customHeight="1" x14ac:dyDescent="0.35">
      <c r="A478" s="205"/>
      <c r="B478" s="207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29"/>
        <v/>
      </c>
      <c r="G478" s="106"/>
      <c r="H478" s="96">
        <f t="shared" si="30"/>
        <v>0</v>
      </c>
      <c r="I478" s="96" t="str">
        <f t="shared" si="31"/>
        <v/>
      </c>
      <c r="J478" s="96" t="str">
        <f t="shared" si="32"/>
        <v/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V478" s="110" t="s">
        <v>25</v>
      </c>
      <c r="W478" s="110" t="s">
        <v>26</v>
      </c>
      <c r="X478" s="110" t="s">
        <v>27</v>
      </c>
      <c r="Y478" s="111" t="s">
        <v>28</v>
      </c>
      <c r="Z478" s="111" t="s">
        <v>29</v>
      </c>
      <c r="AA478" s="111" t="s">
        <v>25</v>
      </c>
      <c r="AB478" s="111" t="s">
        <v>30</v>
      </c>
      <c r="AC478" s="112" t="s">
        <v>31</v>
      </c>
    </row>
    <row r="479" spans="1:29" ht="25.5" customHeight="1" x14ac:dyDescent="0.35">
      <c r="A479" s="205"/>
      <c r="B479" s="207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29"/>
        <v/>
      </c>
      <c r="G479" s="106"/>
      <c r="H479" s="96">
        <f t="shared" si="30"/>
        <v>0</v>
      </c>
      <c r="I479" s="96" t="str">
        <f t="shared" si="31"/>
        <v/>
      </c>
      <c r="J479" s="96" t="str">
        <f t="shared" si="32"/>
        <v/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V479" s="110" t="s">
        <v>25</v>
      </c>
      <c r="W479" s="110" t="s">
        <v>26</v>
      </c>
      <c r="X479" s="110" t="s">
        <v>27</v>
      </c>
      <c r="Y479" s="111" t="s">
        <v>28</v>
      </c>
      <c r="Z479" s="111" t="s">
        <v>29</v>
      </c>
      <c r="AA479" s="111" t="s">
        <v>25</v>
      </c>
      <c r="AB479" s="111" t="s">
        <v>30</v>
      </c>
      <c r="AC479" s="112" t="s">
        <v>31</v>
      </c>
    </row>
    <row r="480" spans="1:29" ht="25.5" customHeight="1" x14ac:dyDescent="0.35">
      <c r="A480" s="205"/>
      <c r="B480" s="207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29"/>
        <v/>
      </c>
      <c r="G480" s="106"/>
      <c r="H480" s="96">
        <f t="shared" si="30"/>
        <v>0</v>
      </c>
      <c r="I480" s="96" t="str">
        <f t="shared" si="31"/>
        <v/>
      </c>
      <c r="J480" s="96" t="str">
        <f t="shared" si="32"/>
        <v/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V480" s="110" t="s">
        <v>25</v>
      </c>
      <c r="W480" s="110" t="s">
        <v>26</v>
      </c>
      <c r="X480" s="110" t="s">
        <v>27</v>
      </c>
      <c r="Y480" s="111" t="s">
        <v>28</v>
      </c>
      <c r="Z480" s="111" t="s">
        <v>29</v>
      </c>
      <c r="AA480" s="111" t="s">
        <v>25</v>
      </c>
      <c r="AB480" s="111" t="s">
        <v>30</v>
      </c>
      <c r="AC480" s="112" t="s">
        <v>31</v>
      </c>
    </row>
    <row r="481" spans="1:29" ht="25.5" customHeight="1" x14ac:dyDescent="0.35">
      <c r="A481" s="205"/>
      <c r="B481" s="207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29"/>
        <v/>
      </c>
      <c r="G481" s="106"/>
      <c r="H481" s="96">
        <f t="shared" si="30"/>
        <v>0</v>
      </c>
      <c r="I481" s="96" t="str">
        <f t="shared" si="31"/>
        <v/>
      </c>
      <c r="J481" s="96" t="str">
        <f t="shared" si="32"/>
        <v/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V481" s="110" t="s">
        <v>25</v>
      </c>
      <c r="W481" s="110" t="s">
        <v>26</v>
      </c>
      <c r="X481" s="110" t="s">
        <v>27</v>
      </c>
      <c r="Y481" s="111" t="s">
        <v>28</v>
      </c>
      <c r="Z481" s="111" t="s">
        <v>29</v>
      </c>
      <c r="AA481" s="111" t="s">
        <v>25</v>
      </c>
      <c r="AB481" s="111" t="s">
        <v>30</v>
      </c>
      <c r="AC481" s="112" t="s">
        <v>31</v>
      </c>
    </row>
    <row r="482" spans="1:29" ht="25.5" customHeight="1" x14ac:dyDescent="0.35">
      <c r="A482" s="205"/>
      <c r="B482" s="207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29"/>
        <v/>
      </c>
      <c r="G482" s="106"/>
      <c r="H482" s="96">
        <f t="shared" si="30"/>
        <v>0</v>
      </c>
      <c r="I482" s="96" t="str">
        <f t="shared" si="31"/>
        <v/>
      </c>
      <c r="J482" s="96" t="str">
        <f t="shared" si="32"/>
        <v/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V482" s="110" t="s">
        <v>25</v>
      </c>
      <c r="W482" s="110" t="s">
        <v>26</v>
      </c>
      <c r="X482" s="110" t="s">
        <v>27</v>
      </c>
      <c r="Y482" s="111" t="s">
        <v>28</v>
      </c>
      <c r="Z482" s="111" t="s">
        <v>29</v>
      </c>
      <c r="AA482" s="111" t="s">
        <v>25</v>
      </c>
      <c r="AB482" s="111" t="s">
        <v>30</v>
      </c>
      <c r="AC482" s="112" t="s">
        <v>31</v>
      </c>
    </row>
    <row r="483" spans="1:29" ht="25.5" customHeight="1" x14ac:dyDescent="0.35">
      <c r="A483" s="205"/>
      <c r="B483" s="207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29"/>
        <v/>
      </c>
      <c r="G483" s="106"/>
      <c r="H483" s="96">
        <f t="shared" si="30"/>
        <v>0</v>
      </c>
      <c r="I483" s="96" t="str">
        <f t="shared" si="31"/>
        <v/>
      </c>
      <c r="J483" s="96" t="str">
        <f t="shared" si="32"/>
        <v/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V483" s="110" t="s">
        <v>25</v>
      </c>
      <c r="W483" s="110" t="s">
        <v>26</v>
      </c>
      <c r="X483" s="110" t="s">
        <v>27</v>
      </c>
      <c r="Y483" s="111" t="s">
        <v>28</v>
      </c>
      <c r="Z483" s="111" t="s">
        <v>29</v>
      </c>
      <c r="AA483" s="111" t="s">
        <v>25</v>
      </c>
      <c r="AB483" s="111" t="s">
        <v>30</v>
      </c>
      <c r="AC483" s="112" t="s">
        <v>31</v>
      </c>
    </row>
    <row r="484" spans="1:29" ht="25.5" customHeight="1" x14ac:dyDescent="0.35">
      <c r="A484" s="205"/>
      <c r="B484" s="207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29"/>
        <v/>
      </c>
      <c r="G484" s="106"/>
      <c r="H484" s="96">
        <f t="shared" si="30"/>
        <v>0</v>
      </c>
      <c r="I484" s="96" t="str">
        <f t="shared" si="31"/>
        <v/>
      </c>
      <c r="J484" s="96" t="str">
        <f t="shared" si="32"/>
        <v/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V484" s="110" t="s">
        <v>25</v>
      </c>
      <c r="W484" s="110" t="s">
        <v>26</v>
      </c>
      <c r="X484" s="110" t="s">
        <v>27</v>
      </c>
      <c r="Y484" s="111" t="s">
        <v>28</v>
      </c>
      <c r="Z484" s="111" t="s">
        <v>29</v>
      </c>
      <c r="AA484" s="111" t="s">
        <v>25</v>
      </c>
      <c r="AB484" s="111" t="s">
        <v>30</v>
      </c>
      <c r="AC484" s="112" t="s">
        <v>31</v>
      </c>
    </row>
    <row r="485" spans="1:29" ht="25.5" customHeight="1" x14ac:dyDescent="0.35">
      <c r="A485" s="205"/>
      <c r="B485" s="207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29"/>
        <v/>
      </c>
      <c r="G485" s="106"/>
      <c r="H485" s="96">
        <f t="shared" si="30"/>
        <v>0</v>
      </c>
      <c r="I485" s="96" t="str">
        <f t="shared" si="31"/>
        <v/>
      </c>
      <c r="J485" s="96" t="str">
        <f t="shared" si="32"/>
        <v/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V485" s="110" t="s">
        <v>25</v>
      </c>
      <c r="W485" s="110" t="s">
        <v>26</v>
      </c>
      <c r="X485" s="110" t="s">
        <v>27</v>
      </c>
      <c r="Y485" s="111" t="s">
        <v>28</v>
      </c>
      <c r="Z485" s="111" t="s">
        <v>29</v>
      </c>
      <c r="AA485" s="111" t="s">
        <v>25</v>
      </c>
      <c r="AB485" s="111" t="s">
        <v>30</v>
      </c>
      <c r="AC485" s="112" t="s">
        <v>31</v>
      </c>
    </row>
    <row r="486" spans="1:29" ht="25.5" customHeight="1" x14ac:dyDescent="0.35">
      <c r="A486" s="205"/>
      <c r="B486" s="207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29"/>
        <v/>
      </c>
      <c r="G486" s="106"/>
      <c r="H486" s="96">
        <f t="shared" si="30"/>
        <v>0</v>
      </c>
      <c r="I486" s="96" t="str">
        <f t="shared" si="31"/>
        <v/>
      </c>
      <c r="J486" s="96" t="str">
        <f t="shared" si="32"/>
        <v/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V486" s="110" t="s">
        <v>25</v>
      </c>
      <c r="W486" s="110" t="s">
        <v>26</v>
      </c>
      <c r="X486" s="110" t="s">
        <v>27</v>
      </c>
      <c r="Y486" s="111" t="s">
        <v>28</v>
      </c>
      <c r="Z486" s="111" t="s">
        <v>29</v>
      </c>
      <c r="AA486" s="111" t="s">
        <v>25</v>
      </c>
      <c r="AB486" s="111" t="s">
        <v>30</v>
      </c>
      <c r="AC486" s="112" t="s">
        <v>31</v>
      </c>
    </row>
    <row r="487" spans="1:29" ht="25.5" customHeight="1" x14ac:dyDescent="0.35">
      <c r="A487" s="205"/>
      <c r="B487" s="207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29"/>
        <v/>
      </c>
      <c r="G487" s="106"/>
      <c r="H487" s="96">
        <f t="shared" si="30"/>
        <v>0</v>
      </c>
      <c r="I487" s="96" t="str">
        <f t="shared" si="31"/>
        <v/>
      </c>
      <c r="J487" s="96" t="str">
        <f t="shared" si="32"/>
        <v/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V487" s="110" t="s">
        <v>25</v>
      </c>
      <c r="W487" s="110" t="s">
        <v>26</v>
      </c>
      <c r="X487" s="110" t="s">
        <v>27</v>
      </c>
      <c r="Y487" s="111" t="s">
        <v>28</v>
      </c>
      <c r="Z487" s="111" t="s">
        <v>29</v>
      </c>
      <c r="AA487" s="111" t="s">
        <v>25</v>
      </c>
      <c r="AB487" s="111" t="s">
        <v>30</v>
      </c>
      <c r="AC487" s="112" t="s">
        <v>31</v>
      </c>
    </row>
    <row r="488" spans="1:29" ht="25.5" customHeight="1" x14ac:dyDescent="0.35">
      <c r="A488" s="205"/>
      <c r="B488" s="207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29"/>
        <v/>
      </c>
      <c r="G488" s="106"/>
      <c r="H488" s="96">
        <f t="shared" si="30"/>
        <v>0</v>
      </c>
      <c r="I488" s="96" t="str">
        <f t="shared" si="31"/>
        <v/>
      </c>
      <c r="J488" s="96" t="str">
        <f t="shared" si="32"/>
        <v/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V488" s="110" t="s">
        <v>25</v>
      </c>
      <c r="W488" s="110" t="s">
        <v>26</v>
      </c>
      <c r="X488" s="110" t="s">
        <v>27</v>
      </c>
      <c r="Y488" s="111" t="s">
        <v>28</v>
      </c>
      <c r="Z488" s="111" t="s">
        <v>29</v>
      </c>
      <c r="AA488" s="111" t="s">
        <v>25</v>
      </c>
      <c r="AB488" s="111" t="s">
        <v>30</v>
      </c>
      <c r="AC488" s="112" t="s">
        <v>31</v>
      </c>
    </row>
    <row r="489" spans="1:29" ht="25.5" customHeight="1" x14ac:dyDescent="0.35">
      <c r="A489" s="205"/>
      <c r="B489" s="207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29"/>
        <v/>
      </c>
      <c r="G489" s="106"/>
      <c r="H489" s="96">
        <f t="shared" si="30"/>
        <v>0</v>
      </c>
      <c r="I489" s="96" t="str">
        <f t="shared" si="31"/>
        <v/>
      </c>
      <c r="J489" s="96" t="str">
        <f t="shared" si="32"/>
        <v/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V489" s="110" t="s">
        <v>25</v>
      </c>
      <c r="W489" s="110" t="s">
        <v>26</v>
      </c>
      <c r="X489" s="110" t="s">
        <v>27</v>
      </c>
      <c r="Y489" s="111" t="s">
        <v>28</v>
      </c>
      <c r="Z489" s="111" t="s">
        <v>29</v>
      </c>
      <c r="AA489" s="111" t="s">
        <v>25</v>
      </c>
      <c r="AB489" s="111" t="s">
        <v>30</v>
      </c>
      <c r="AC489" s="112" t="s">
        <v>31</v>
      </c>
    </row>
    <row r="490" spans="1:29" ht="25.5" customHeight="1" x14ac:dyDescent="0.35">
      <c r="A490" s="205"/>
      <c r="B490" s="207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29"/>
        <v/>
      </c>
      <c r="G490" s="106"/>
      <c r="H490" s="96">
        <f t="shared" si="30"/>
        <v>0</v>
      </c>
      <c r="I490" s="96" t="str">
        <f t="shared" si="31"/>
        <v/>
      </c>
      <c r="J490" s="96" t="str">
        <f t="shared" si="32"/>
        <v/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V490" s="110" t="s">
        <v>25</v>
      </c>
      <c r="W490" s="110" t="s">
        <v>26</v>
      </c>
      <c r="X490" s="110" t="s">
        <v>27</v>
      </c>
      <c r="Y490" s="111" t="s">
        <v>28</v>
      </c>
      <c r="Z490" s="111" t="s">
        <v>29</v>
      </c>
      <c r="AA490" s="111" t="s">
        <v>25</v>
      </c>
      <c r="AB490" s="111" t="s">
        <v>30</v>
      </c>
      <c r="AC490" s="112" t="s">
        <v>31</v>
      </c>
    </row>
    <row r="491" spans="1:29" ht="25.5" customHeight="1" x14ac:dyDescent="0.35">
      <c r="A491" s="205"/>
      <c r="B491" s="207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29"/>
        <v/>
      </c>
      <c r="G491" s="106"/>
      <c r="H491" s="96">
        <f t="shared" si="30"/>
        <v>0</v>
      </c>
      <c r="I491" s="96" t="str">
        <f t="shared" si="31"/>
        <v/>
      </c>
      <c r="J491" s="96" t="str">
        <f t="shared" si="32"/>
        <v/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V491" s="110" t="s">
        <v>25</v>
      </c>
      <c r="W491" s="110" t="s">
        <v>26</v>
      </c>
      <c r="X491" s="110" t="s">
        <v>27</v>
      </c>
      <c r="Y491" s="111" t="s">
        <v>28</v>
      </c>
      <c r="Z491" s="111" t="s">
        <v>29</v>
      </c>
      <c r="AA491" s="111" t="s">
        <v>25</v>
      </c>
      <c r="AB491" s="111" t="s">
        <v>30</v>
      </c>
      <c r="AC491" s="112" t="s">
        <v>31</v>
      </c>
    </row>
    <row r="492" spans="1:29" ht="25.5" customHeight="1" x14ac:dyDescent="0.35">
      <c r="A492" s="205"/>
      <c r="B492" s="207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29"/>
        <v/>
      </c>
      <c r="G492" s="106"/>
      <c r="H492" s="96">
        <f t="shared" si="30"/>
        <v>0</v>
      </c>
      <c r="I492" s="96" t="str">
        <f t="shared" si="31"/>
        <v/>
      </c>
      <c r="J492" s="96" t="str">
        <f t="shared" si="32"/>
        <v/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V492" s="110" t="s">
        <v>25</v>
      </c>
      <c r="W492" s="110" t="s">
        <v>26</v>
      </c>
      <c r="X492" s="110" t="s">
        <v>27</v>
      </c>
      <c r="Y492" s="111" t="s">
        <v>28</v>
      </c>
      <c r="Z492" s="111" t="s">
        <v>29</v>
      </c>
      <c r="AA492" s="111" t="s">
        <v>25</v>
      </c>
      <c r="AB492" s="111" t="s">
        <v>30</v>
      </c>
      <c r="AC492" s="112" t="s">
        <v>31</v>
      </c>
    </row>
    <row r="493" spans="1:29" ht="25.5" customHeight="1" x14ac:dyDescent="0.35">
      <c r="A493" s="205"/>
      <c r="B493" s="207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29"/>
        <v/>
      </c>
      <c r="G493" s="106"/>
      <c r="H493" s="96">
        <f t="shared" si="30"/>
        <v>0</v>
      </c>
      <c r="I493" s="96" t="str">
        <f t="shared" si="31"/>
        <v/>
      </c>
      <c r="J493" s="96" t="str">
        <f t="shared" si="32"/>
        <v/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V493" s="110" t="s">
        <v>25</v>
      </c>
      <c r="W493" s="110" t="s">
        <v>26</v>
      </c>
      <c r="X493" s="110" t="s">
        <v>27</v>
      </c>
      <c r="Y493" s="111" t="s">
        <v>28</v>
      </c>
      <c r="Z493" s="111" t="s">
        <v>29</v>
      </c>
      <c r="AA493" s="111" t="s">
        <v>25</v>
      </c>
      <c r="AB493" s="111" t="s">
        <v>30</v>
      </c>
      <c r="AC493" s="112" t="s">
        <v>31</v>
      </c>
    </row>
    <row r="494" spans="1:29" ht="25.5" customHeight="1" x14ac:dyDescent="0.35">
      <c r="A494" s="205"/>
      <c r="B494" s="207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29"/>
        <v/>
      </c>
      <c r="G494" s="106"/>
      <c r="H494" s="96">
        <f t="shared" si="30"/>
        <v>0</v>
      </c>
      <c r="I494" s="96" t="str">
        <f t="shared" si="31"/>
        <v/>
      </c>
      <c r="J494" s="96" t="str">
        <f t="shared" si="32"/>
        <v/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V494" s="110" t="s">
        <v>25</v>
      </c>
      <c r="W494" s="110" t="s">
        <v>26</v>
      </c>
      <c r="X494" s="110" t="s">
        <v>27</v>
      </c>
      <c r="Y494" s="111" t="s">
        <v>28</v>
      </c>
      <c r="Z494" s="111" t="s">
        <v>29</v>
      </c>
      <c r="AA494" s="111" t="s">
        <v>25</v>
      </c>
      <c r="AB494" s="111" t="s">
        <v>30</v>
      </c>
      <c r="AC494" s="112" t="s">
        <v>31</v>
      </c>
    </row>
    <row r="495" spans="1:29" ht="25.5" customHeight="1" x14ac:dyDescent="0.35">
      <c r="A495" s="205"/>
      <c r="B495" s="207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29"/>
        <v/>
      </c>
      <c r="G495" s="106"/>
      <c r="H495" s="96">
        <f t="shared" si="30"/>
        <v>0</v>
      </c>
      <c r="I495" s="96" t="str">
        <f t="shared" si="31"/>
        <v/>
      </c>
      <c r="J495" s="96" t="str">
        <f t="shared" si="32"/>
        <v/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V495" s="110" t="s">
        <v>25</v>
      </c>
      <c r="W495" s="110" t="s">
        <v>26</v>
      </c>
      <c r="X495" s="110" t="s">
        <v>27</v>
      </c>
      <c r="Y495" s="111" t="s">
        <v>28</v>
      </c>
      <c r="Z495" s="111" t="s">
        <v>29</v>
      </c>
      <c r="AA495" s="111" t="s">
        <v>25</v>
      </c>
      <c r="AB495" s="111" t="s">
        <v>30</v>
      </c>
      <c r="AC495" s="112" t="s">
        <v>31</v>
      </c>
    </row>
    <row r="496" spans="1:29" ht="25.5" customHeight="1" x14ac:dyDescent="0.35">
      <c r="A496" s="205"/>
      <c r="B496" s="207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29"/>
        <v/>
      </c>
      <c r="G496" s="106"/>
      <c r="H496" s="96">
        <f t="shared" si="30"/>
        <v>0</v>
      </c>
      <c r="I496" s="96" t="str">
        <f t="shared" si="31"/>
        <v/>
      </c>
      <c r="J496" s="96" t="str">
        <f t="shared" si="32"/>
        <v/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V496" s="110" t="s">
        <v>25</v>
      </c>
      <c r="W496" s="110" t="s">
        <v>26</v>
      </c>
      <c r="X496" s="110" t="s">
        <v>27</v>
      </c>
      <c r="Y496" s="111" t="s">
        <v>28</v>
      </c>
      <c r="Z496" s="111" t="s">
        <v>29</v>
      </c>
      <c r="AA496" s="111" t="s">
        <v>25</v>
      </c>
      <c r="AB496" s="111" t="s">
        <v>30</v>
      </c>
      <c r="AC496" s="112" t="s">
        <v>31</v>
      </c>
    </row>
    <row r="497" spans="1:29" ht="25.5" customHeight="1" x14ac:dyDescent="0.35">
      <c r="A497" s="205"/>
      <c r="B497" s="207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29"/>
        <v/>
      </c>
      <c r="G497" s="106"/>
      <c r="H497" s="96">
        <f t="shared" si="30"/>
        <v>0</v>
      </c>
      <c r="I497" s="96" t="str">
        <f t="shared" si="31"/>
        <v/>
      </c>
      <c r="J497" s="96" t="str">
        <f t="shared" si="32"/>
        <v/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V497" s="110" t="s">
        <v>25</v>
      </c>
      <c r="W497" s="110" t="s">
        <v>26</v>
      </c>
      <c r="X497" s="110" t="s">
        <v>27</v>
      </c>
      <c r="Y497" s="111" t="s">
        <v>28</v>
      </c>
      <c r="Z497" s="111" t="s">
        <v>29</v>
      </c>
      <c r="AA497" s="111" t="s">
        <v>25</v>
      </c>
      <c r="AB497" s="111" t="s">
        <v>30</v>
      </c>
      <c r="AC497" s="112" t="s">
        <v>31</v>
      </c>
    </row>
    <row r="498" spans="1:29" ht="25.5" customHeight="1" x14ac:dyDescent="0.35">
      <c r="A498" s="205"/>
      <c r="B498" s="207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29"/>
        <v/>
      </c>
      <c r="G498" s="106"/>
      <c r="H498" s="96">
        <f t="shared" si="30"/>
        <v>0</v>
      </c>
      <c r="I498" s="96" t="str">
        <f t="shared" si="31"/>
        <v/>
      </c>
      <c r="J498" s="96" t="str">
        <f t="shared" si="32"/>
        <v/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V498" s="110" t="s">
        <v>25</v>
      </c>
      <c r="W498" s="110" t="s">
        <v>26</v>
      </c>
      <c r="X498" s="110" t="s">
        <v>27</v>
      </c>
      <c r="Y498" s="111" t="s">
        <v>28</v>
      </c>
      <c r="Z498" s="111" t="s">
        <v>29</v>
      </c>
      <c r="AA498" s="111" t="s">
        <v>25</v>
      </c>
      <c r="AB498" s="111" t="s">
        <v>30</v>
      </c>
      <c r="AC498" s="112" t="s">
        <v>31</v>
      </c>
    </row>
    <row r="499" spans="1:29" ht="25.5" customHeight="1" x14ac:dyDescent="0.35">
      <c r="A499" s="205"/>
      <c r="B499" s="207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29"/>
        <v/>
      </c>
      <c r="G499" s="106"/>
      <c r="H499" s="96">
        <f t="shared" si="30"/>
        <v>0</v>
      </c>
      <c r="I499" s="96" t="str">
        <f t="shared" si="31"/>
        <v/>
      </c>
      <c r="J499" s="96" t="str">
        <f t="shared" si="32"/>
        <v/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V499" s="110" t="s">
        <v>25</v>
      </c>
      <c r="W499" s="110" t="s">
        <v>26</v>
      </c>
      <c r="X499" s="110" t="s">
        <v>27</v>
      </c>
      <c r="Y499" s="111" t="s">
        <v>28</v>
      </c>
      <c r="Z499" s="111" t="s">
        <v>29</v>
      </c>
      <c r="AA499" s="111" t="s">
        <v>25</v>
      </c>
      <c r="AB499" s="111" t="s">
        <v>30</v>
      </c>
      <c r="AC499" s="112" t="s">
        <v>31</v>
      </c>
    </row>
    <row r="500" spans="1:29" ht="25.5" customHeight="1" x14ac:dyDescent="0.35">
      <c r="A500" s="205"/>
      <c r="B500" s="207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29"/>
        <v/>
      </c>
      <c r="G500" s="106"/>
      <c r="H500" s="96">
        <f t="shared" si="30"/>
        <v>0</v>
      </c>
      <c r="I500" s="96" t="str">
        <f t="shared" si="31"/>
        <v/>
      </c>
      <c r="J500" s="96" t="str">
        <f t="shared" si="32"/>
        <v/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V500" s="110" t="s">
        <v>25</v>
      </c>
      <c r="W500" s="110" t="s">
        <v>26</v>
      </c>
      <c r="X500" s="110" t="s">
        <v>27</v>
      </c>
      <c r="Y500" s="111" t="s">
        <v>28</v>
      </c>
      <c r="Z500" s="111" t="s">
        <v>29</v>
      </c>
      <c r="AA500" s="111" t="s">
        <v>25</v>
      </c>
      <c r="AB500" s="111" t="s">
        <v>30</v>
      </c>
      <c r="AC500" s="112" t="s">
        <v>31</v>
      </c>
    </row>
    <row r="501" spans="1:29" ht="25.5" customHeight="1" x14ac:dyDescent="0.35">
      <c r="A501" s="205"/>
      <c r="B501" s="207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29"/>
        <v/>
      </c>
      <c r="G501" s="106"/>
      <c r="H501" s="96">
        <f t="shared" si="30"/>
        <v>0</v>
      </c>
      <c r="I501" s="96" t="str">
        <f t="shared" si="31"/>
        <v/>
      </c>
      <c r="J501" s="96" t="str">
        <f t="shared" si="32"/>
        <v/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V501" s="110" t="s">
        <v>25</v>
      </c>
      <c r="W501" s="110" t="s">
        <v>26</v>
      </c>
      <c r="X501" s="110" t="s">
        <v>27</v>
      </c>
      <c r="Y501" s="111" t="s">
        <v>28</v>
      </c>
      <c r="Z501" s="111" t="s">
        <v>29</v>
      </c>
      <c r="AA501" s="111" t="s">
        <v>25</v>
      </c>
      <c r="AB501" s="111" t="s">
        <v>30</v>
      </c>
      <c r="AC501" s="112" t="s">
        <v>31</v>
      </c>
    </row>
    <row r="502" spans="1:29" ht="25.5" customHeight="1" x14ac:dyDescent="0.35">
      <c r="A502" s="205"/>
      <c r="B502" s="207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29"/>
        <v/>
      </c>
      <c r="G502" s="106"/>
      <c r="H502" s="96">
        <f t="shared" si="30"/>
        <v>0</v>
      </c>
      <c r="I502" s="96" t="str">
        <f t="shared" si="31"/>
        <v/>
      </c>
      <c r="J502" s="96" t="str">
        <f t="shared" si="32"/>
        <v/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V502" s="110" t="s">
        <v>25</v>
      </c>
      <c r="W502" s="110" t="s">
        <v>26</v>
      </c>
      <c r="X502" s="110" t="s">
        <v>27</v>
      </c>
      <c r="Y502" s="111" t="s">
        <v>28</v>
      </c>
      <c r="Z502" s="111" t="s">
        <v>29</v>
      </c>
      <c r="AA502" s="111" t="s">
        <v>25</v>
      </c>
      <c r="AB502" s="111" t="s">
        <v>30</v>
      </c>
      <c r="AC502" s="112" t="s">
        <v>31</v>
      </c>
    </row>
    <row r="503" spans="1:29" ht="25.5" customHeight="1" x14ac:dyDescent="0.35">
      <c r="A503" s="205"/>
      <c r="B503" s="207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29"/>
        <v/>
      </c>
      <c r="G503" s="106"/>
      <c r="H503" s="96">
        <f t="shared" si="30"/>
        <v>0</v>
      </c>
      <c r="I503" s="96" t="str">
        <f t="shared" si="31"/>
        <v/>
      </c>
      <c r="J503" s="96" t="str">
        <f t="shared" si="32"/>
        <v/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V503" s="110" t="s">
        <v>25</v>
      </c>
      <c r="W503" s="110" t="s">
        <v>26</v>
      </c>
      <c r="X503" s="110" t="s">
        <v>27</v>
      </c>
      <c r="Y503" s="111" t="s">
        <v>28</v>
      </c>
      <c r="Z503" s="111" t="s">
        <v>29</v>
      </c>
      <c r="AA503" s="111" t="s">
        <v>25</v>
      </c>
      <c r="AB503" s="111" t="s">
        <v>30</v>
      </c>
      <c r="AC503" s="112" t="s">
        <v>31</v>
      </c>
    </row>
    <row r="504" spans="1:29" ht="25.5" customHeight="1" x14ac:dyDescent="0.35">
      <c r="A504" s="205"/>
      <c r="B504" s="207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29"/>
        <v/>
      </c>
      <c r="G504" s="106"/>
      <c r="H504" s="96">
        <f t="shared" si="30"/>
        <v>0</v>
      </c>
      <c r="I504" s="96" t="str">
        <f t="shared" si="31"/>
        <v/>
      </c>
      <c r="J504" s="96" t="str">
        <f t="shared" si="32"/>
        <v/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V504" s="110" t="s">
        <v>25</v>
      </c>
      <c r="W504" s="110" t="s">
        <v>26</v>
      </c>
      <c r="X504" s="110" t="s">
        <v>27</v>
      </c>
      <c r="Y504" s="111" t="s">
        <v>28</v>
      </c>
      <c r="Z504" s="111" t="s">
        <v>29</v>
      </c>
      <c r="AA504" s="111" t="s">
        <v>25</v>
      </c>
      <c r="AB504" s="111" t="s">
        <v>30</v>
      </c>
      <c r="AC504" s="112" t="s">
        <v>31</v>
      </c>
    </row>
    <row r="505" spans="1:29" ht="25.5" customHeight="1" x14ac:dyDescent="0.35">
      <c r="A505" s="205"/>
      <c r="B505" s="207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29"/>
        <v/>
      </c>
      <c r="G505" s="106"/>
      <c r="H505" s="96">
        <f t="shared" si="30"/>
        <v>0</v>
      </c>
      <c r="I505" s="96" t="str">
        <f t="shared" si="31"/>
        <v/>
      </c>
      <c r="J505" s="96" t="str">
        <f t="shared" si="32"/>
        <v/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V505" s="110" t="s">
        <v>25</v>
      </c>
      <c r="W505" s="110" t="s">
        <v>26</v>
      </c>
      <c r="X505" s="110" t="s">
        <v>27</v>
      </c>
      <c r="Y505" s="111" t="s">
        <v>28</v>
      </c>
      <c r="Z505" s="111" t="s">
        <v>29</v>
      </c>
      <c r="AA505" s="111" t="s">
        <v>25</v>
      </c>
      <c r="AB505" s="111" t="s">
        <v>30</v>
      </c>
      <c r="AC505" s="112" t="s">
        <v>31</v>
      </c>
    </row>
    <row r="506" spans="1:29" ht="25.5" customHeight="1" x14ac:dyDescent="0.35">
      <c r="A506" s="205"/>
      <c r="B506" s="207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29"/>
        <v/>
      </c>
      <c r="G506" s="106"/>
      <c r="H506" s="96">
        <f t="shared" si="30"/>
        <v>0</v>
      </c>
      <c r="I506" s="96" t="str">
        <f t="shared" si="31"/>
        <v/>
      </c>
      <c r="J506" s="96" t="str">
        <f t="shared" si="32"/>
        <v/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V506" s="110" t="s">
        <v>25</v>
      </c>
      <c r="W506" s="110" t="s">
        <v>26</v>
      </c>
      <c r="X506" s="110" t="s">
        <v>27</v>
      </c>
      <c r="Y506" s="111" t="s">
        <v>28</v>
      </c>
      <c r="Z506" s="111" t="s">
        <v>29</v>
      </c>
      <c r="AA506" s="111" t="s">
        <v>25</v>
      </c>
      <c r="AB506" s="111" t="s">
        <v>30</v>
      </c>
      <c r="AC506" s="112" t="s">
        <v>31</v>
      </c>
    </row>
    <row r="507" spans="1:29" ht="25.5" customHeight="1" x14ac:dyDescent="0.35">
      <c r="A507" s="205"/>
      <c r="B507" s="207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29"/>
        <v/>
      </c>
      <c r="G507" s="106"/>
      <c r="H507" s="96">
        <f t="shared" si="30"/>
        <v>0</v>
      </c>
      <c r="I507" s="96" t="str">
        <f t="shared" si="31"/>
        <v/>
      </c>
      <c r="J507" s="96" t="str">
        <f t="shared" si="32"/>
        <v/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V507" s="110" t="s">
        <v>25</v>
      </c>
      <c r="W507" s="110" t="s">
        <v>26</v>
      </c>
      <c r="X507" s="110" t="s">
        <v>27</v>
      </c>
      <c r="Y507" s="111" t="s">
        <v>28</v>
      </c>
      <c r="Z507" s="111" t="s">
        <v>29</v>
      </c>
      <c r="AA507" s="111" t="s">
        <v>25</v>
      </c>
      <c r="AB507" s="111" t="s">
        <v>30</v>
      </c>
      <c r="AC507" s="112" t="s">
        <v>31</v>
      </c>
    </row>
    <row r="508" spans="1:29" ht="25.5" customHeight="1" x14ac:dyDescent="0.35">
      <c r="A508" s="205"/>
      <c r="B508" s="207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29"/>
        <v/>
      </c>
      <c r="G508" s="106"/>
      <c r="H508" s="96">
        <f t="shared" si="30"/>
        <v>0</v>
      </c>
      <c r="I508" s="96" t="str">
        <f t="shared" si="31"/>
        <v/>
      </c>
      <c r="J508" s="96" t="str">
        <f t="shared" si="32"/>
        <v/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V508" s="110" t="s">
        <v>25</v>
      </c>
      <c r="W508" s="110" t="s">
        <v>26</v>
      </c>
      <c r="X508" s="110" t="s">
        <v>27</v>
      </c>
      <c r="Y508" s="111" t="s">
        <v>28</v>
      </c>
      <c r="Z508" s="111" t="s">
        <v>29</v>
      </c>
      <c r="AA508" s="111" t="s">
        <v>25</v>
      </c>
      <c r="AB508" s="111" t="s">
        <v>30</v>
      </c>
      <c r="AC508" s="112" t="s">
        <v>31</v>
      </c>
    </row>
    <row r="509" spans="1:29" ht="25.5" customHeight="1" x14ac:dyDescent="0.35">
      <c r="A509" s="205"/>
      <c r="B509" s="207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29"/>
        <v/>
      </c>
      <c r="G509" s="106"/>
      <c r="H509" s="96">
        <f t="shared" si="30"/>
        <v>0</v>
      </c>
      <c r="I509" s="96" t="str">
        <f t="shared" si="31"/>
        <v/>
      </c>
      <c r="J509" s="96" t="str">
        <f t="shared" si="32"/>
        <v/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V509" s="110" t="s">
        <v>25</v>
      </c>
      <c r="W509" s="110" t="s">
        <v>26</v>
      </c>
      <c r="X509" s="110" t="s">
        <v>27</v>
      </c>
      <c r="Y509" s="111" t="s">
        <v>28</v>
      </c>
      <c r="Z509" s="111" t="s">
        <v>29</v>
      </c>
      <c r="AA509" s="111" t="s">
        <v>25</v>
      </c>
      <c r="AB509" s="111" t="s">
        <v>30</v>
      </c>
      <c r="AC509" s="112" t="s">
        <v>31</v>
      </c>
    </row>
    <row r="510" spans="1:29" ht="25.5" customHeight="1" x14ac:dyDescent="0.35">
      <c r="A510" s="205"/>
      <c r="B510" s="207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29"/>
        <v/>
      </c>
      <c r="G510" s="106"/>
      <c r="H510" s="96">
        <f t="shared" si="30"/>
        <v>0</v>
      </c>
      <c r="I510" s="96" t="str">
        <f t="shared" si="31"/>
        <v/>
      </c>
      <c r="J510" s="96" t="str">
        <f t="shared" si="32"/>
        <v/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V510" s="110" t="s">
        <v>25</v>
      </c>
      <c r="W510" s="110" t="s">
        <v>26</v>
      </c>
      <c r="X510" s="110" t="s">
        <v>27</v>
      </c>
      <c r="Y510" s="111" t="s">
        <v>28</v>
      </c>
      <c r="Z510" s="111" t="s">
        <v>29</v>
      </c>
      <c r="AA510" s="111" t="s">
        <v>25</v>
      </c>
      <c r="AB510" s="111" t="s">
        <v>30</v>
      </c>
      <c r="AC510" s="112" t="s">
        <v>31</v>
      </c>
    </row>
    <row r="511" spans="1:29" ht="25.5" customHeight="1" x14ac:dyDescent="0.35">
      <c r="A511" s="205"/>
      <c r="B511" s="207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29"/>
        <v/>
      </c>
      <c r="G511" s="106"/>
      <c r="H511" s="96">
        <f t="shared" si="30"/>
        <v>0</v>
      </c>
      <c r="I511" s="96" t="str">
        <f t="shared" si="31"/>
        <v/>
      </c>
      <c r="J511" s="96" t="str">
        <f t="shared" si="32"/>
        <v/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V511" s="110" t="s">
        <v>25</v>
      </c>
      <c r="W511" s="110" t="s">
        <v>26</v>
      </c>
      <c r="X511" s="110" t="s">
        <v>27</v>
      </c>
      <c r="Y511" s="111" t="s">
        <v>28</v>
      </c>
      <c r="Z511" s="111" t="s">
        <v>29</v>
      </c>
      <c r="AA511" s="111" t="s">
        <v>25</v>
      </c>
      <c r="AB511" s="111" t="s">
        <v>30</v>
      </c>
      <c r="AC511" s="112" t="s">
        <v>31</v>
      </c>
    </row>
    <row r="512" spans="1:29" ht="25.5" customHeight="1" x14ac:dyDescent="0.35">
      <c r="A512" s="205"/>
      <c r="B512" s="207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29"/>
        <v/>
      </c>
      <c r="G512" s="106"/>
      <c r="H512" s="96">
        <f t="shared" si="30"/>
        <v>0</v>
      </c>
      <c r="I512" s="96" t="str">
        <f t="shared" si="31"/>
        <v/>
      </c>
      <c r="J512" s="96" t="str">
        <f t="shared" si="32"/>
        <v/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V512" s="110" t="s">
        <v>25</v>
      </c>
      <c r="W512" s="110" t="s">
        <v>26</v>
      </c>
      <c r="X512" s="110" t="s">
        <v>27</v>
      </c>
      <c r="Y512" s="111" t="s">
        <v>28</v>
      </c>
      <c r="Z512" s="111" t="s">
        <v>29</v>
      </c>
      <c r="AA512" s="111" t="s">
        <v>25</v>
      </c>
      <c r="AB512" s="111" t="s">
        <v>30</v>
      </c>
      <c r="AC512" s="112" t="s">
        <v>31</v>
      </c>
    </row>
    <row r="513" spans="1:29" ht="25.5" customHeight="1" x14ac:dyDescent="0.35">
      <c r="A513" s="205"/>
      <c r="B513" s="207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29"/>
        <v/>
      </c>
      <c r="G513" s="106"/>
      <c r="H513" s="96">
        <f t="shared" si="30"/>
        <v>0</v>
      </c>
      <c r="I513" s="96" t="str">
        <f t="shared" si="31"/>
        <v/>
      </c>
      <c r="J513" s="96" t="str">
        <f t="shared" si="32"/>
        <v/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V513" s="110" t="s">
        <v>25</v>
      </c>
      <c r="W513" s="110" t="s">
        <v>26</v>
      </c>
      <c r="X513" s="110" t="s">
        <v>27</v>
      </c>
      <c r="Y513" s="111" t="s">
        <v>28</v>
      </c>
      <c r="Z513" s="111" t="s">
        <v>29</v>
      </c>
      <c r="AA513" s="111" t="s">
        <v>25</v>
      </c>
      <c r="AB513" s="111" t="s">
        <v>30</v>
      </c>
      <c r="AC513" s="112" t="s">
        <v>31</v>
      </c>
    </row>
    <row r="514" spans="1:29" ht="25.5" customHeight="1" x14ac:dyDescent="0.35">
      <c r="A514" s="205"/>
      <c r="B514" s="207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33">IF(OR(D514="",E514=""),"",ROUND(D514*E514,2))</f>
        <v/>
      </c>
      <c r="G514" s="106"/>
      <c r="H514" s="96">
        <f t="shared" ref="H514:H577" si="34">IF(G514="Sim",IF(OR(F514="",D514="",L514=""),"",IF(L514="Sim",ROUND(F514-D514,2),0)),0)</f>
        <v>0</v>
      </c>
      <c r="I514" s="96" t="str">
        <f t="shared" ref="I514:I577" si="35">IF(G514="Sim",0,IF(OR(F514="",L514=""),"",F514))</f>
        <v/>
      </c>
      <c r="J514" s="96" t="str">
        <f t="shared" ref="J514:J577" si="36">IF(G514="Sim",0,IF(OR(F514="",D514="",L514=""),"",IF(L514="Sim",ROUND(F514-D514,2),0)))</f>
        <v/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V514" s="110" t="s">
        <v>25</v>
      </c>
      <c r="W514" s="110" t="s">
        <v>26</v>
      </c>
      <c r="X514" s="110" t="s">
        <v>27</v>
      </c>
      <c r="Y514" s="111" t="s">
        <v>28</v>
      </c>
      <c r="Z514" s="111" t="s">
        <v>29</v>
      </c>
      <c r="AA514" s="111" t="s">
        <v>25</v>
      </c>
      <c r="AB514" s="111" t="s">
        <v>30</v>
      </c>
      <c r="AC514" s="112" t="s">
        <v>31</v>
      </c>
    </row>
    <row r="515" spans="1:29" ht="25.5" customHeight="1" x14ac:dyDescent="0.35">
      <c r="A515" s="205"/>
      <c r="B515" s="207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33"/>
        <v/>
      </c>
      <c r="G515" s="106"/>
      <c r="H515" s="96">
        <f t="shared" si="34"/>
        <v>0</v>
      </c>
      <c r="I515" s="96" t="str">
        <f t="shared" si="35"/>
        <v/>
      </c>
      <c r="J515" s="96" t="str">
        <f t="shared" si="36"/>
        <v/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V515" s="110" t="s">
        <v>25</v>
      </c>
      <c r="W515" s="110" t="s">
        <v>26</v>
      </c>
      <c r="X515" s="110" t="s">
        <v>27</v>
      </c>
      <c r="Y515" s="111" t="s">
        <v>28</v>
      </c>
      <c r="Z515" s="111" t="s">
        <v>29</v>
      </c>
      <c r="AA515" s="111" t="s">
        <v>25</v>
      </c>
      <c r="AB515" s="111" t="s">
        <v>30</v>
      </c>
      <c r="AC515" s="112" t="s">
        <v>31</v>
      </c>
    </row>
    <row r="516" spans="1:29" ht="25.5" customHeight="1" x14ac:dyDescent="0.35">
      <c r="A516" s="205"/>
      <c r="B516" s="207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33"/>
        <v/>
      </c>
      <c r="G516" s="106"/>
      <c r="H516" s="96">
        <f t="shared" si="34"/>
        <v>0</v>
      </c>
      <c r="I516" s="96" t="str">
        <f t="shared" si="35"/>
        <v/>
      </c>
      <c r="J516" s="96" t="str">
        <f t="shared" si="36"/>
        <v/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V516" s="110" t="s">
        <v>25</v>
      </c>
      <c r="W516" s="110" t="s">
        <v>26</v>
      </c>
      <c r="X516" s="110" t="s">
        <v>27</v>
      </c>
      <c r="Y516" s="111" t="s">
        <v>28</v>
      </c>
      <c r="Z516" s="111" t="s">
        <v>29</v>
      </c>
      <c r="AA516" s="111" t="s">
        <v>25</v>
      </c>
      <c r="AB516" s="111" t="s">
        <v>30</v>
      </c>
      <c r="AC516" s="112" t="s">
        <v>31</v>
      </c>
    </row>
    <row r="517" spans="1:29" ht="25.5" customHeight="1" x14ac:dyDescent="0.35">
      <c r="A517" s="205"/>
      <c r="B517" s="207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33"/>
        <v/>
      </c>
      <c r="G517" s="106"/>
      <c r="H517" s="96">
        <f t="shared" si="34"/>
        <v>0</v>
      </c>
      <c r="I517" s="96" t="str">
        <f t="shared" si="35"/>
        <v/>
      </c>
      <c r="J517" s="96" t="str">
        <f t="shared" si="36"/>
        <v/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V517" s="110" t="s">
        <v>25</v>
      </c>
      <c r="W517" s="110" t="s">
        <v>26</v>
      </c>
      <c r="X517" s="110" t="s">
        <v>27</v>
      </c>
      <c r="Y517" s="111" t="s">
        <v>28</v>
      </c>
      <c r="Z517" s="111" t="s">
        <v>29</v>
      </c>
      <c r="AA517" s="111" t="s">
        <v>25</v>
      </c>
      <c r="AB517" s="111" t="s">
        <v>30</v>
      </c>
      <c r="AC517" s="112" t="s">
        <v>31</v>
      </c>
    </row>
    <row r="518" spans="1:29" ht="25.5" customHeight="1" x14ac:dyDescent="0.35">
      <c r="A518" s="205"/>
      <c r="B518" s="207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33"/>
        <v/>
      </c>
      <c r="G518" s="106"/>
      <c r="H518" s="96">
        <f t="shared" si="34"/>
        <v>0</v>
      </c>
      <c r="I518" s="96" t="str">
        <f t="shared" si="35"/>
        <v/>
      </c>
      <c r="J518" s="96" t="str">
        <f t="shared" si="36"/>
        <v/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V518" s="110" t="s">
        <v>25</v>
      </c>
      <c r="W518" s="110" t="s">
        <v>26</v>
      </c>
      <c r="X518" s="110" t="s">
        <v>27</v>
      </c>
      <c r="Y518" s="111" t="s">
        <v>28</v>
      </c>
      <c r="Z518" s="111" t="s">
        <v>29</v>
      </c>
      <c r="AA518" s="111" t="s">
        <v>25</v>
      </c>
      <c r="AB518" s="111" t="s">
        <v>30</v>
      </c>
      <c r="AC518" s="112" t="s">
        <v>31</v>
      </c>
    </row>
    <row r="519" spans="1:29" ht="25.5" customHeight="1" x14ac:dyDescent="0.35">
      <c r="A519" s="205"/>
      <c r="B519" s="207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33"/>
        <v/>
      </c>
      <c r="G519" s="106"/>
      <c r="H519" s="96">
        <f t="shared" si="34"/>
        <v>0</v>
      </c>
      <c r="I519" s="96" t="str">
        <f t="shared" si="35"/>
        <v/>
      </c>
      <c r="J519" s="96" t="str">
        <f t="shared" si="36"/>
        <v/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V519" s="110" t="s">
        <v>25</v>
      </c>
      <c r="W519" s="110" t="s">
        <v>26</v>
      </c>
      <c r="X519" s="110" t="s">
        <v>27</v>
      </c>
      <c r="Y519" s="111" t="s">
        <v>28</v>
      </c>
      <c r="Z519" s="111" t="s">
        <v>29</v>
      </c>
      <c r="AA519" s="111" t="s">
        <v>25</v>
      </c>
      <c r="AB519" s="111" t="s">
        <v>30</v>
      </c>
      <c r="AC519" s="112" t="s">
        <v>31</v>
      </c>
    </row>
    <row r="520" spans="1:29" ht="25.5" customHeight="1" x14ac:dyDescent="0.35">
      <c r="A520" s="205"/>
      <c r="B520" s="207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33"/>
        <v/>
      </c>
      <c r="G520" s="106"/>
      <c r="H520" s="96">
        <f t="shared" si="34"/>
        <v>0</v>
      </c>
      <c r="I520" s="96" t="str">
        <f t="shared" si="35"/>
        <v/>
      </c>
      <c r="J520" s="96" t="str">
        <f t="shared" si="36"/>
        <v/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V520" s="110" t="s">
        <v>25</v>
      </c>
      <c r="W520" s="110" t="s">
        <v>26</v>
      </c>
      <c r="X520" s="110" t="s">
        <v>27</v>
      </c>
      <c r="Y520" s="111" t="s">
        <v>28</v>
      </c>
      <c r="Z520" s="111" t="s">
        <v>29</v>
      </c>
      <c r="AA520" s="111" t="s">
        <v>25</v>
      </c>
      <c r="AB520" s="111" t="s">
        <v>30</v>
      </c>
      <c r="AC520" s="112" t="s">
        <v>31</v>
      </c>
    </row>
    <row r="521" spans="1:29" ht="25.5" customHeight="1" x14ac:dyDescent="0.35">
      <c r="A521" s="205"/>
      <c r="B521" s="207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33"/>
        <v/>
      </c>
      <c r="G521" s="106"/>
      <c r="H521" s="96">
        <f t="shared" si="34"/>
        <v>0</v>
      </c>
      <c r="I521" s="96" t="str">
        <f t="shared" si="35"/>
        <v/>
      </c>
      <c r="J521" s="96" t="str">
        <f t="shared" si="36"/>
        <v/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V521" s="110" t="s">
        <v>25</v>
      </c>
      <c r="W521" s="110" t="s">
        <v>26</v>
      </c>
      <c r="X521" s="110" t="s">
        <v>27</v>
      </c>
      <c r="Y521" s="111" t="s">
        <v>28</v>
      </c>
      <c r="Z521" s="111" t="s">
        <v>29</v>
      </c>
      <c r="AA521" s="111" t="s">
        <v>25</v>
      </c>
      <c r="AB521" s="111" t="s">
        <v>30</v>
      </c>
      <c r="AC521" s="112" t="s">
        <v>31</v>
      </c>
    </row>
    <row r="522" spans="1:29" ht="25.5" customHeight="1" x14ac:dyDescent="0.35">
      <c r="A522" s="205"/>
      <c r="B522" s="207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33"/>
        <v/>
      </c>
      <c r="G522" s="106"/>
      <c r="H522" s="96">
        <f t="shared" si="34"/>
        <v>0</v>
      </c>
      <c r="I522" s="96" t="str">
        <f t="shared" si="35"/>
        <v/>
      </c>
      <c r="J522" s="96" t="str">
        <f t="shared" si="36"/>
        <v/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V522" s="110" t="s">
        <v>25</v>
      </c>
      <c r="W522" s="110" t="s">
        <v>26</v>
      </c>
      <c r="X522" s="110" t="s">
        <v>27</v>
      </c>
      <c r="Y522" s="111" t="s">
        <v>28</v>
      </c>
      <c r="Z522" s="111" t="s">
        <v>29</v>
      </c>
      <c r="AA522" s="111" t="s">
        <v>25</v>
      </c>
      <c r="AB522" s="111" t="s">
        <v>30</v>
      </c>
      <c r="AC522" s="112" t="s">
        <v>31</v>
      </c>
    </row>
    <row r="523" spans="1:29" ht="25.5" customHeight="1" x14ac:dyDescent="0.35">
      <c r="A523" s="205"/>
      <c r="B523" s="207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33"/>
        <v/>
      </c>
      <c r="G523" s="106"/>
      <c r="H523" s="96">
        <f t="shared" si="34"/>
        <v>0</v>
      </c>
      <c r="I523" s="96" t="str">
        <f t="shared" si="35"/>
        <v/>
      </c>
      <c r="J523" s="96" t="str">
        <f t="shared" si="36"/>
        <v/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V523" s="110" t="s">
        <v>25</v>
      </c>
      <c r="W523" s="110" t="s">
        <v>26</v>
      </c>
      <c r="X523" s="110" t="s">
        <v>27</v>
      </c>
      <c r="Y523" s="111" t="s">
        <v>28</v>
      </c>
      <c r="Z523" s="111" t="s">
        <v>29</v>
      </c>
      <c r="AA523" s="111" t="s">
        <v>25</v>
      </c>
      <c r="AB523" s="111" t="s">
        <v>30</v>
      </c>
      <c r="AC523" s="112" t="s">
        <v>31</v>
      </c>
    </row>
    <row r="524" spans="1:29" ht="25.5" customHeight="1" x14ac:dyDescent="0.35">
      <c r="A524" s="205"/>
      <c r="B524" s="207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33"/>
        <v/>
      </c>
      <c r="G524" s="106"/>
      <c r="H524" s="96">
        <f t="shared" si="34"/>
        <v>0</v>
      </c>
      <c r="I524" s="96" t="str">
        <f t="shared" si="35"/>
        <v/>
      </c>
      <c r="J524" s="96" t="str">
        <f t="shared" si="36"/>
        <v/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V524" s="110" t="s">
        <v>25</v>
      </c>
      <c r="W524" s="110" t="s">
        <v>26</v>
      </c>
      <c r="X524" s="110" t="s">
        <v>27</v>
      </c>
      <c r="Y524" s="111" t="s">
        <v>28</v>
      </c>
      <c r="Z524" s="111" t="s">
        <v>29</v>
      </c>
      <c r="AA524" s="111" t="s">
        <v>25</v>
      </c>
      <c r="AB524" s="111" t="s">
        <v>30</v>
      </c>
      <c r="AC524" s="112" t="s">
        <v>31</v>
      </c>
    </row>
    <row r="525" spans="1:29" ht="25.5" customHeight="1" x14ac:dyDescent="0.35">
      <c r="A525" s="205"/>
      <c r="B525" s="207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33"/>
        <v/>
      </c>
      <c r="G525" s="106"/>
      <c r="H525" s="96">
        <f t="shared" si="34"/>
        <v>0</v>
      </c>
      <c r="I525" s="96" t="str">
        <f t="shared" si="35"/>
        <v/>
      </c>
      <c r="J525" s="96" t="str">
        <f t="shared" si="36"/>
        <v/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V525" s="110" t="s">
        <v>25</v>
      </c>
      <c r="W525" s="110" t="s">
        <v>26</v>
      </c>
      <c r="X525" s="110" t="s">
        <v>27</v>
      </c>
      <c r="Y525" s="111" t="s">
        <v>28</v>
      </c>
      <c r="Z525" s="111" t="s">
        <v>29</v>
      </c>
      <c r="AA525" s="111" t="s">
        <v>25</v>
      </c>
      <c r="AB525" s="111" t="s">
        <v>30</v>
      </c>
      <c r="AC525" s="112" t="s">
        <v>31</v>
      </c>
    </row>
    <row r="526" spans="1:29" ht="25.5" customHeight="1" x14ac:dyDescent="0.35">
      <c r="A526" s="205"/>
      <c r="B526" s="207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33"/>
        <v/>
      </c>
      <c r="G526" s="106"/>
      <c r="H526" s="96">
        <f t="shared" si="34"/>
        <v>0</v>
      </c>
      <c r="I526" s="96" t="str">
        <f t="shared" si="35"/>
        <v/>
      </c>
      <c r="J526" s="96" t="str">
        <f t="shared" si="36"/>
        <v/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V526" s="110" t="s">
        <v>25</v>
      </c>
      <c r="W526" s="110" t="s">
        <v>26</v>
      </c>
      <c r="X526" s="110" t="s">
        <v>27</v>
      </c>
      <c r="Y526" s="111" t="s">
        <v>28</v>
      </c>
      <c r="Z526" s="111" t="s">
        <v>29</v>
      </c>
      <c r="AA526" s="111" t="s">
        <v>25</v>
      </c>
      <c r="AB526" s="111" t="s">
        <v>30</v>
      </c>
      <c r="AC526" s="112" t="s">
        <v>31</v>
      </c>
    </row>
    <row r="527" spans="1:29" ht="25.5" customHeight="1" x14ac:dyDescent="0.35">
      <c r="A527" s="205"/>
      <c r="B527" s="207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33"/>
        <v/>
      </c>
      <c r="G527" s="106"/>
      <c r="H527" s="96">
        <f t="shared" si="34"/>
        <v>0</v>
      </c>
      <c r="I527" s="96" t="str">
        <f t="shared" si="35"/>
        <v/>
      </c>
      <c r="J527" s="96" t="str">
        <f t="shared" si="36"/>
        <v/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V527" s="110" t="s">
        <v>25</v>
      </c>
      <c r="W527" s="110" t="s">
        <v>26</v>
      </c>
      <c r="X527" s="110" t="s">
        <v>27</v>
      </c>
      <c r="Y527" s="111" t="s">
        <v>28</v>
      </c>
      <c r="Z527" s="111" t="s">
        <v>29</v>
      </c>
      <c r="AA527" s="111" t="s">
        <v>25</v>
      </c>
      <c r="AB527" s="111" t="s">
        <v>30</v>
      </c>
      <c r="AC527" s="112" t="s">
        <v>31</v>
      </c>
    </row>
    <row r="528" spans="1:29" ht="25.5" customHeight="1" x14ac:dyDescent="0.35">
      <c r="A528" s="205"/>
      <c r="B528" s="207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33"/>
        <v/>
      </c>
      <c r="G528" s="106"/>
      <c r="H528" s="96">
        <f t="shared" si="34"/>
        <v>0</v>
      </c>
      <c r="I528" s="96" t="str">
        <f t="shared" si="35"/>
        <v/>
      </c>
      <c r="J528" s="96" t="str">
        <f t="shared" si="36"/>
        <v/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V528" s="110" t="s">
        <v>25</v>
      </c>
      <c r="W528" s="110" t="s">
        <v>26</v>
      </c>
      <c r="X528" s="110" t="s">
        <v>27</v>
      </c>
      <c r="Y528" s="111" t="s">
        <v>28</v>
      </c>
      <c r="Z528" s="111" t="s">
        <v>29</v>
      </c>
      <c r="AA528" s="111" t="s">
        <v>25</v>
      </c>
      <c r="AB528" s="111" t="s">
        <v>30</v>
      </c>
      <c r="AC528" s="112" t="s">
        <v>31</v>
      </c>
    </row>
    <row r="529" spans="1:29" ht="25.5" customHeight="1" x14ac:dyDescent="0.35">
      <c r="A529" s="205"/>
      <c r="B529" s="207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33"/>
        <v/>
      </c>
      <c r="G529" s="106"/>
      <c r="H529" s="96">
        <f t="shared" si="34"/>
        <v>0</v>
      </c>
      <c r="I529" s="96" t="str">
        <f t="shared" si="35"/>
        <v/>
      </c>
      <c r="J529" s="96" t="str">
        <f t="shared" si="36"/>
        <v/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V529" s="110" t="s">
        <v>25</v>
      </c>
      <c r="W529" s="110" t="s">
        <v>26</v>
      </c>
      <c r="X529" s="110" t="s">
        <v>27</v>
      </c>
      <c r="Y529" s="111" t="s">
        <v>28</v>
      </c>
      <c r="Z529" s="111" t="s">
        <v>29</v>
      </c>
      <c r="AA529" s="111" t="s">
        <v>25</v>
      </c>
      <c r="AB529" s="111" t="s">
        <v>30</v>
      </c>
      <c r="AC529" s="112" t="s">
        <v>31</v>
      </c>
    </row>
    <row r="530" spans="1:29" ht="25.5" customHeight="1" x14ac:dyDescent="0.35">
      <c r="A530" s="205"/>
      <c r="B530" s="207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33"/>
        <v/>
      </c>
      <c r="G530" s="106"/>
      <c r="H530" s="96">
        <f t="shared" si="34"/>
        <v>0</v>
      </c>
      <c r="I530" s="96" t="str">
        <f t="shared" si="35"/>
        <v/>
      </c>
      <c r="J530" s="96" t="str">
        <f t="shared" si="36"/>
        <v/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V530" s="110" t="s">
        <v>25</v>
      </c>
      <c r="W530" s="110" t="s">
        <v>26</v>
      </c>
      <c r="X530" s="110" t="s">
        <v>27</v>
      </c>
      <c r="Y530" s="111" t="s">
        <v>28</v>
      </c>
      <c r="Z530" s="111" t="s">
        <v>29</v>
      </c>
      <c r="AA530" s="111" t="s">
        <v>25</v>
      </c>
      <c r="AB530" s="111" t="s">
        <v>30</v>
      </c>
      <c r="AC530" s="112" t="s">
        <v>31</v>
      </c>
    </row>
    <row r="531" spans="1:29" ht="25.5" customHeight="1" x14ac:dyDescent="0.35">
      <c r="A531" s="205"/>
      <c r="B531" s="207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33"/>
        <v/>
      </c>
      <c r="G531" s="106"/>
      <c r="H531" s="96">
        <f t="shared" si="34"/>
        <v>0</v>
      </c>
      <c r="I531" s="96" t="str">
        <f t="shared" si="35"/>
        <v/>
      </c>
      <c r="J531" s="96" t="str">
        <f t="shared" si="36"/>
        <v/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V531" s="110" t="s">
        <v>25</v>
      </c>
      <c r="W531" s="110" t="s">
        <v>26</v>
      </c>
      <c r="X531" s="110" t="s">
        <v>27</v>
      </c>
      <c r="Y531" s="111" t="s">
        <v>28</v>
      </c>
      <c r="Z531" s="111" t="s">
        <v>29</v>
      </c>
      <c r="AA531" s="111" t="s">
        <v>25</v>
      </c>
      <c r="AB531" s="111" t="s">
        <v>30</v>
      </c>
      <c r="AC531" s="112" t="s">
        <v>31</v>
      </c>
    </row>
    <row r="532" spans="1:29" ht="25.5" customHeight="1" x14ac:dyDescent="0.35">
      <c r="A532" s="205"/>
      <c r="B532" s="207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33"/>
        <v/>
      </c>
      <c r="G532" s="106"/>
      <c r="H532" s="96">
        <f t="shared" si="34"/>
        <v>0</v>
      </c>
      <c r="I532" s="96" t="str">
        <f t="shared" si="35"/>
        <v/>
      </c>
      <c r="J532" s="96" t="str">
        <f t="shared" si="36"/>
        <v/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V532" s="110" t="s">
        <v>25</v>
      </c>
      <c r="W532" s="110" t="s">
        <v>26</v>
      </c>
      <c r="X532" s="110" t="s">
        <v>27</v>
      </c>
      <c r="Y532" s="111" t="s">
        <v>28</v>
      </c>
      <c r="Z532" s="111" t="s">
        <v>29</v>
      </c>
      <c r="AA532" s="111" t="s">
        <v>25</v>
      </c>
      <c r="AB532" s="111" t="s">
        <v>30</v>
      </c>
      <c r="AC532" s="112" t="s">
        <v>31</v>
      </c>
    </row>
    <row r="533" spans="1:29" ht="25.5" customHeight="1" x14ac:dyDescent="0.35">
      <c r="A533" s="205"/>
      <c r="B533" s="207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33"/>
        <v/>
      </c>
      <c r="G533" s="106"/>
      <c r="H533" s="96">
        <f t="shared" si="34"/>
        <v>0</v>
      </c>
      <c r="I533" s="96" t="str">
        <f t="shared" si="35"/>
        <v/>
      </c>
      <c r="J533" s="96" t="str">
        <f t="shared" si="36"/>
        <v/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V533" s="110" t="s">
        <v>25</v>
      </c>
      <c r="W533" s="110" t="s">
        <v>26</v>
      </c>
      <c r="X533" s="110" t="s">
        <v>27</v>
      </c>
      <c r="Y533" s="111" t="s">
        <v>28</v>
      </c>
      <c r="Z533" s="111" t="s">
        <v>29</v>
      </c>
      <c r="AA533" s="111" t="s">
        <v>25</v>
      </c>
      <c r="AB533" s="111" t="s">
        <v>30</v>
      </c>
      <c r="AC533" s="112" t="s">
        <v>31</v>
      </c>
    </row>
    <row r="534" spans="1:29" ht="25.5" customHeight="1" x14ac:dyDescent="0.35">
      <c r="A534" s="205"/>
      <c r="B534" s="207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33"/>
        <v/>
      </c>
      <c r="G534" s="106"/>
      <c r="H534" s="96">
        <f t="shared" si="34"/>
        <v>0</v>
      </c>
      <c r="I534" s="96" t="str">
        <f t="shared" si="35"/>
        <v/>
      </c>
      <c r="J534" s="96" t="str">
        <f t="shared" si="36"/>
        <v/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V534" s="110" t="s">
        <v>25</v>
      </c>
      <c r="W534" s="110" t="s">
        <v>26</v>
      </c>
      <c r="X534" s="110" t="s">
        <v>27</v>
      </c>
      <c r="Y534" s="111" t="s">
        <v>28</v>
      </c>
      <c r="Z534" s="111" t="s">
        <v>29</v>
      </c>
      <c r="AA534" s="111" t="s">
        <v>25</v>
      </c>
      <c r="AB534" s="111" t="s">
        <v>30</v>
      </c>
      <c r="AC534" s="112" t="s">
        <v>31</v>
      </c>
    </row>
    <row r="535" spans="1:29" ht="25.5" customHeight="1" x14ac:dyDescent="0.35">
      <c r="A535" s="205"/>
      <c r="B535" s="207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33"/>
        <v/>
      </c>
      <c r="G535" s="106"/>
      <c r="H535" s="96">
        <f t="shared" si="34"/>
        <v>0</v>
      </c>
      <c r="I535" s="96" t="str">
        <f t="shared" si="35"/>
        <v/>
      </c>
      <c r="J535" s="96" t="str">
        <f t="shared" si="36"/>
        <v/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V535" s="110" t="s">
        <v>25</v>
      </c>
      <c r="W535" s="110" t="s">
        <v>26</v>
      </c>
      <c r="X535" s="110" t="s">
        <v>27</v>
      </c>
      <c r="Y535" s="111" t="s">
        <v>28</v>
      </c>
      <c r="Z535" s="111" t="s">
        <v>29</v>
      </c>
      <c r="AA535" s="111" t="s">
        <v>25</v>
      </c>
      <c r="AB535" s="111" t="s">
        <v>30</v>
      </c>
      <c r="AC535" s="112" t="s">
        <v>31</v>
      </c>
    </row>
    <row r="536" spans="1:29" ht="25.5" customHeight="1" x14ac:dyDescent="0.35">
      <c r="A536" s="205"/>
      <c r="B536" s="207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33"/>
        <v/>
      </c>
      <c r="G536" s="106"/>
      <c r="H536" s="96">
        <f t="shared" si="34"/>
        <v>0</v>
      </c>
      <c r="I536" s="96" t="str">
        <f t="shared" si="35"/>
        <v/>
      </c>
      <c r="J536" s="96" t="str">
        <f t="shared" si="36"/>
        <v/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V536" s="110" t="s">
        <v>25</v>
      </c>
      <c r="W536" s="110" t="s">
        <v>26</v>
      </c>
      <c r="X536" s="110" t="s">
        <v>27</v>
      </c>
      <c r="Y536" s="111" t="s">
        <v>28</v>
      </c>
      <c r="Z536" s="111" t="s">
        <v>29</v>
      </c>
      <c r="AA536" s="111" t="s">
        <v>25</v>
      </c>
      <c r="AB536" s="111" t="s">
        <v>30</v>
      </c>
      <c r="AC536" s="112" t="s">
        <v>31</v>
      </c>
    </row>
    <row r="537" spans="1:29" ht="25.5" customHeight="1" x14ac:dyDescent="0.35">
      <c r="A537" s="205"/>
      <c r="B537" s="207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33"/>
        <v/>
      </c>
      <c r="G537" s="106"/>
      <c r="H537" s="96">
        <f t="shared" si="34"/>
        <v>0</v>
      </c>
      <c r="I537" s="96" t="str">
        <f t="shared" si="35"/>
        <v/>
      </c>
      <c r="J537" s="96" t="str">
        <f t="shared" si="36"/>
        <v/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V537" s="110" t="s">
        <v>25</v>
      </c>
      <c r="W537" s="110" t="s">
        <v>26</v>
      </c>
      <c r="X537" s="110" t="s">
        <v>27</v>
      </c>
      <c r="Y537" s="111" t="s">
        <v>28</v>
      </c>
      <c r="Z537" s="111" t="s">
        <v>29</v>
      </c>
      <c r="AA537" s="111" t="s">
        <v>25</v>
      </c>
      <c r="AB537" s="111" t="s">
        <v>30</v>
      </c>
      <c r="AC537" s="112" t="s">
        <v>31</v>
      </c>
    </row>
    <row r="538" spans="1:29" ht="25.5" customHeight="1" x14ac:dyDescent="0.35">
      <c r="A538" s="205"/>
      <c r="B538" s="207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33"/>
        <v/>
      </c>
      <c r="G538" s="106"/>
      <c r="H538" s="96">
        <f t="shared" si="34"/>
        <v>0</v>
      </c>
      <c r="I538" s="96" t="str">
        <f t="shared" si="35"/>
        <v/>
      </c>
      <c r="J538" s="96" t="str">
        <f t="shared" si="36"/>
        <v/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V538" s="110" t="s">
        <v>25</v>
      </c>
      <c r="W538" s="110" t="s">
        <v>26</v>
      </c>
      <c r="X538" s="110" t="s">
        <v>27</v>
      </c>
      <c r="Y538" s="111" t="s">
        <v>28</v>
      </c>
      <c r="Z538" s="111" t="s">
        <v>29</v>
      </c>
      <c r="AA538" s="111" t="s">
        <v>25</v>
      </c>
      <c r="AB538" s="111" t="s">
        <v>30</v>
      </c>
      <c r="AC538" s="112" t="s">
        <v>31</v>
      </c>
    </row>
    <row r="539" spans="1:29" ht="25.5" customHeight="1" x14ac:dyDescent="0.35">
      <c r="A539" s="205"/>
      <c r="B539" s="207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33"/>
        <v/>
      </c>
      <c r="G539" s="106"/>
      <c r="H539" s="96">
        <f t="shared" si="34"/>
        <v>0</v>
      </c>
      <c r="I539" s="96" t="str">
        <f t="shared" si="35"/>
        <v/>
      </c>
      <c r="J539" s="96" t="str">
        <f t="shared" si="36"/>
        <v/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V539" s="110" t="s">
        <v>25</v>
      </c>
      <c r="W539" s="110" t="s">
        <v>26</v>
      </c>
      <c r="X539" s="110" t="s">
        <v>27</v>
      </c>
      <c r="Y539" s="111" t="s">
        <v>28</v>
      </c>
      <c r="Z539" s="111" t="s">
        <v>29</v>
      </c>
      <c r="AA539" s="111" t="s">
        <v>25</v>
      </c>
      <c r="AB539" s="111" t="s">
        <v>30</v>
      </c>
      <c r="AC539" s="112" t="s">
        <v>31</v>
      </c>
    </row>
    <row r="540" spans="1:29" ht="25.5" customHeight="1" x14ac:dyDescent="0.35">
      <c r="A540" s="205"/>
      <c r="B540" s="207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33"/>
        <v/>
      </c>
      <c r="G540" s="106"/>
      <c r="H540" s="96">
        <f t="shared" si="34"/>
        <v>0</v>
      </c>
      <c r="I540" s="96" t="str">
        <f t="shared" si="35"/>
        <v/>
      </c>
      <c r="J540" s="96" t="str">
        <f t="shared" si="36"/>
        <v/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V540" s="110" t="s">
        <v>25</v>
      </c>
      <c r="W540" s="110" t="s">
        <v>26</v>
      </c>
      <c r="X540" s="110" t="s">
        <v>27</v>
      </c>
      <c r="Y540" s="111" t="s">
        <v>28</v>
      </c>
      <c r="Z540" s="111" t="s">
        <v>29</v>
      </c>
      <c r="AA540" s="111" t="s">
        <v>25</v>
      </c>
      <c r="AB540" s="111" t="s">
        <v>30</v>
      </c>
      <c r="AC540" s="112" t="s">
        <v>31</v>
      </c>
    </row>
    <row r="541" spans="1:29" ht="25.5" customHeight="1" x14ac:dyDescent="0.35">
      <c r="A541" s="205"/>
      <c r="B541" s="207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33"/>
        <v/>
      </c>
      <c r="G541" s="106"/>
      <c r="H541" s="96">
        <f t="shared" si="34"/>
        <v>0</v>
      </c>
      <c r="I541" s="96" t="str">
        <f t="shared" si="35"/>
        <v/>
      </c>
      <c r="J541" s="96" t="str">
        <f t="shared" si="36"/>
        <v/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V541" s="110" t="s">
        <v>25</v>
      </c>
      <c r="W541" s="110" t="s">
        <v>26</v>
      </c>
      <c r="X541" s="110" t="s">
        <v>27</v>
      </c>
      <c r="Y541" s="111" t="s">
        <v>28</v>
      </c>
      <c r="Z541" s="111" t="s">
        <v>29</v>
      </c>
      <c r="AA541" s="111" t="s">
        <v>25</v>
      </c>
      <c r="AB541" s="111" t="s">
        <v>30</v>
      </c>
      <c r="AC541" s="112" t="s">
        <v>31</v>
      </c>
    </row>
    <row r="542" spans="1:29" ht="25.5" customHeight="1" x14ac:dyDescent="0.35">
      <c r="A542" s="205"/>
      <c r="B542" s="207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33"/>
        <v/>
      </c>
      <c r="G542" s="106"/>
      <c r="H542" s="96">
        <f t="shared" si="34"/>
        <v>0</v>
      </c>
      <c r="I542" s="96" t="str">
        <f t="shared" si="35"/>
        <v/>
      </c>
      <c r="J542" s="96" t="str">
        <f t="shared" si="36"/>
        <v/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V542" s="110" t="s">
        <v>25</v>
      </c>
      <c r="W542" s="110" t="s">
        <v>26</v>
      </c>
      <c r="X542" s="110" t="s">
        <v>27</v>
      </c>
      <c r="Y542" s="111" t="s">
        <v>28</v>
      </c>
      <c r="Z542" s="111" t="s">
        <v>29</v>
      </c>
      <c r="AA542" s="111" t="s">
        <v>25</v>
      </c>
      <c r="AB542" s="111" t="s">
        <v>30</v>
      </c>
      <c r="AC542" s="112" t="s">
        <v>31</v>
      </c>
    </row>
    <row r="543" spans="1:29" ht="25.5" customHeight="1" x14ac:dyDescent="0.35">
      <c r="A543" s="205"/>
      <c r="B543" s="207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33"/>
        <v/>
      </c>
      <c r="G543" s="106"/>
      <c r="H543" s="96">
        <f t="shared" si="34"/>
        <v>0</v>
      </c>
      <c r="I543" s="96" t="str">
        <f t="shared" si="35"/>
        <v/>
      </c>
      <c r="J543" s="96" t="str">
        <f t="shared" si="36"/>
        <v/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V543" s="110" t="s">
        <v>25</v>
      </c>
      <c r="W543" s="110" t="s">
        <v>26</v>
      </c>
      <c r="X543" s="110" t="s">
        <v>27</v>
      </c>
      <c r="Y543" s="111" t="s">
        <v>28</v>
      </c>
      <c r="Z543" s="111" t="s">
        <v>29</v>
      </c>
      <c r="AA543" s="111" t="s">
        <v>25</v>
      </c>
      <c r="AB543" s="111" t="s">
        <v>30</v>
      </c>
      <c r="AC543" s="112" t="s">
        <v>31</v>
      </c>
    </row>
    <row r="544" spans="1:29" ht="25.5" customHeight="1" x14ac:dyDescent="0.35">
      <c r="A544" s="205"/>
      <c r="B544" s="207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33"/>
        <v/>
      </c>
      <c r="G544" s="106"/>
      <c r="H544" s="96">
        <f t="shared" si="34"/>
        <v>0</v>
      </c>
      <c r="I544" s="96" t="str">
        <f t="shared" si="35"/>
        <v/>
      </c>
      <c r="J544" s="96" t="str">
        <f t="shared" si="36"/>
        <v/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V544" s="110" t="s">
        <v>25</v>
      </c>
      <c r="W544" s="110" t="s">
        <v>26</v>
      </c>
      <c r="X544" s="110" t="s">
        <v>27</v>
      </c>
      <c r="Y544" s="111" t="s">
        <v>28</v>
      </c>
      <c r="Z544" s="111" t="s">
        <v>29</v>
      </c>
      <c r="AA544" s="111" t="s">
        <v>25</v>
      </c>
      <c r="AB544" s="111" t="s">
        <v>30</v>
      </c>
      <c r="AC544" s="112" t="s">
        <v>31</v>
      </c>
    </row>
    <row r="545" spans="1:29" ht="25.5" customHeight="1" x14ac:dyDescent="0.35">
      <c r="A545" s="205"/>
      <c r="B545" s="207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33"/>
        <v/>
      </c>
      <c r="G545" s="106"/>
      <c r="H545" s="96">
        <f t="shared" si="34"/>
        <v>0</v>
      </c>
      <c r="I545" s="96" t="str">
        <f t="shared" si="35"/>
        <v/>
      </c>
      <c r="J545" s="96" t="str">
        <f t="shared" si="36"/>
        <v/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V545" s="110" t="s">
        <v>25</v>
      </c>
      <c r="W545" s="110" t="s">
        <v>26</v>
      </c>
      <c r="X545" s="110" t="s">
        <v>27</v>
      </c>
      <c r="Y545" s="111" t="s">
        <v>28</v>
      </c>
      <c r="Z545" s="111" t="s">
        <v>29</v>
      </c>
      <c r="AA545" s="111" t="s">
        <v>25</v>
      </c>
      <c r="AB545" s="111" t="s">
        <v>30</v>
      </c>
      <c r="AC545" s="112" t="s">
        <v>31</v>
      </c>
    </row>
    <row r="546" spans="1:29" ht="25.5" customHeight="1" x14ac:dyDescent="0.35">
      <c r="A546" s="205"/>
      <c r="B546" s="207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33"/>
        <v/>
      </c>
      <c r="G546" s="106"/>
      <c r="H546" s="96">
        <f t="shared" si="34"/>
        <v>0</v>
      </c>
      <c r="I546" s="96" t="str">
        <f t="shared" si="35"/>
        <v/>
      </c>
      <c r="J546" s="96" t="str">
        <f t="shared" si="36"/>
        <v/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V546" s="110" t="s">
        <v>25</v>
      </c>
      <c r="W546" s="110" t="s">
        <v>26</v>
      </c>
      <c r="X546" s="110" t="s">
        <v>27</v>
      </c>
      <c r="Y546" s="111" t="s">
        <v>28</v>
      </c>
      <c r="Z546" s="111" t="s">
        <v>29</v>
      </c>
      <c r="AA546" s="111" t="s">
        <v>25</v>
      </c>
      <c r="AB546" s="111" t="s">
        <v>30</v>
      </c>
      <c r="AC546" s="112" t="s">
        <v>31</v>
      </c>
    </row>
    <row r="547" spans="1:29" ht="25.5" customHeight="1" x14ac:dyDescent="0.35">
      <c r="A547" s="205"/>
      <c r="B547" s="207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33"/>
        <v/>
      </c>
      <c r="G547" s="106"/>
      <c r="H547" s="96">
        <f t="shared" si="34"/>
        <v>0</v>
      </c>
      <c r="I547" s="96" t="str">
        <f t="shared" si="35"/>
        <v/>
      </c>
      <c r="J547" s="96" t="str">
        <f t="shared" si="36"/>
        <v/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V547" s="110" t="s">
        <v>25</v>
      </c>
      <c r="W547" s="110" t="s">
        <v>26</v>
      </c>
      <c r="X547" s="110" t="s">
        <v>27</v>
      </c>
      <c r="Y547" s="111" t="s">
        <v>28</v>
      </c>
      <c r="Z547" s="111" t="s">
        <v>29</v>
      </c>
      <c r="AA547" s="111" t="s">
        <v>25</v>
      </c>
      <c r="AB547" s="111" t="s">
        <v>30</v>
      </c>
      <c r="AC547" s="112" t="s">
        <v>31</v>
      </c>
    </row>
    <row r="548" spans="1:29" ht="25.5" customHeight="1" x14ac:dyDescent="0.35">
      <c r="A548" s="205"/>
      <c r="B548" s="207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33"/>
        <v/>
      </c>
      <c r="G548" s="106"/>
      <c r="H548" s="96">
        <f t="shared" si="34"/>
        <v>0</v>
      </c>
      <c r="I548" s="96" t="str">
        <f t="shared" si="35"/>
        <v/>
      </c>
      <c r="J548" s="96" t="str">
        <f t="shared" si="36"/>
        <v/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V548" s="110" t="s">
        <v>25</v>
      </c>
      <c r="W548" s="110" t="s">
        <v>26</v>
      </c>
      <c r="X548" s="110" t="s">
        <v>27</v>
      </c>
      <c r="Y548" s="111" t="s">
        <v>28</v>
      </c>
      <c r="Z548" s="111" t="s">
        <v>29</v>
      </c>
      <c r="AA548" s="111" t="s">
        <v>25</v>
      </c>
      <c r="AB548" s="111" t="s">
        <v>30</v>
      </c>
      <c r="AC548" s="112" t="s">
        <v>31</v>
      </c>
    </row>
    <row r="549" spans="1:29" ht="25.5" customHeight="1" x14ac:dyDescent="0.35">
      <c r="A549" s="205"/>
      <c r="B549" s="207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33"/>
        <v/>
      </c>
      <c r="G549" s="106"/>
      <c r="H549" s="96">
        <f t="shared" si="34"/>
        <v>0</v>
      </c>
      <c r="I549" s="96" t="str">
        <f t="shared" si="35"/>
        <v/>
      </c>
      <c r="J549" s="96" t="str">
        <f t="shared" si="36"/>
        <v/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V549" s="110" t="s">
        <v>25</v>
      </c>
      <c r="W549" s="110" t="s">
        <v>26</v>
      </c>
      <c r="X549" s="110" t="s">
        <v>27</v>
      </c>
      <c r="Y549" s="111" t="s">
        <v>28</v>
      </c>
      <c r="Z549" s="111" t="s">
        <v>29</v>
      </c>
      <c r="AA549" s="111" t="s">
        <v>25</v>
      </c>
      <c r="AB549" s="111" t="s">
        <v>30</v>
      </c>
      <c r="AC549" s="112" t="s">
        <v>31</v>
      </c>
    </row>
    <row r="550" spans="1:29" ht="25.5" customHeight="1" x14ac:dyDescent="0.35">
      <c r="A550" s="205"/>
      <c r="B550" s="207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33"/>
        <v/>
      </c>
      <c r="G550" s="106"/>
      <c r="H550" s="96">
        <f t="shared" si="34"/>
        <v>0</v>
      </c>
      <c r="I550" s="96" t="str">
        <f t="shared" si="35"/>
        <v/>
      </c>
      <c r="J550" s="96" t="str">
        <f t="shared" si="36"/>
        <v/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V550" s="110" t="s">
        <v>25</v>
      </c>
      <c r="W550" s="110" t="s">
        <v>26</v>
      </c>
      <c r="X550" s="110" t="s">
        <v>27</v>
      </c>
      <c r="Y550" s="111" t="s">
        <v>28</v>
      </c>
      <c r="Z550" s="111" t="s">
        <v>29</v>
      </c>
      <c r="AA550" s="111" t="s">
        <v>25</v>
      </c>
      <c r="AB550" s="111" t="s">
        <v>30</v>
      </c>
      <c r="AC550" s="112" t="s">
        <v>31</v>
      </c>
    </row>
    <row r="551" spans="1:29" ht="25.5" customHeight="1" x14ac:dyDescent="0.35">
      <c r="A551" s="205"/>
      <c r="B551" s="207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33"/>
        <v/>
      </c>
      <c r="G551" s="106"/>
      <c r="H551" s="96">
        <f t="shared" si="34"/>
        <v>0</v>
      </c>
      <c r="I551" s="96" t="str">
        <f t="shared" si="35"/>
        <v/>
      </c>
      <c r="J551" s="96" t="str">
        <f t="shared" si="36"/>
        <v/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V551" s="110" t="s">
        <v>25</v>
      </c>
      <c r="W551" s="110" t="s">
        <v>26</v>
      </c>
      <c r="X551" s="110" t="s">
        <v>27</v>
      </c>
      <c r="Y551" s="111" t="s">
        <v>28</v>
      </c>
      <c r="Z551" s="111" t="s">
        <v>29</v>
      </c>
      <c r="AA551" s="111" t="s">
        <v>25</v>
      </c>
      <c r="AB551" s="111" t="s">
        <v>30</v>
      </c>
      <c r="AC551" s="112" t="s">
        <v>31</v>
      </c>
    </row>
    <row r="552" spans="1:29" ht="25.5" customHeight="1" x14ac:dyDescent="0.35">
      <c r="A552" s="205"/>
      <c r="B552" s="207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33"/>
        <v/>
      </c>
      <c r="G552" s="106"/>
      <c r="H552" s="96">
        <f t="shared" si="34"/>
        <v>0</v>
      </c>
      <c r="I552" s="96" t="str">
        <f t="shared" si="35"/>
        <v/>
      </c>
      <c r="J552" s="96" t="str">
        <f t="shared" si="36"/>
        <v/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V552" s="110" t="s">
        <v>25</v>
      </c>
      <c r="W552" s="110" t="s">
        <v>26</v>
      </c>
      <c r="X552" s="110" t="s">
        <v>27</v>
      </c>
      <c r="Y552" s="111" t="s">
        <v>28</v>
      </c>
      <c r="Z552" s="111" t="s">
        <v>29</v>
      </c>
      <c r="AA552" s="111" t="s">
        <v>25</v>
      </c>
      <c r="AB552" s="111" t="s">
        <v>30</v>
      </c>
      <c r="AC552" s="112" t="s">
        <v>31</v>
      </c>
    </row>
    <row r="553" spans="1:29" ht="25.5" customHeight="1" x14ac:dyDescent="0.35">
      <c r="A553" s="205"/>
      <c r="B553" s="207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33"/>
        <v/>
      </c>
      <c r="G553" s="106"/>
      <c r="H553" s="96">
        <f t="shared" si="34"/>
        <v>0</v>
      </c>
      <c r="I553" s="96" t="str">
        <f t="shared" si="35"/>
        <v/>
      </c>
      <c r="J553" s="96" t="str">
        <f t="shared" si="36"/>
        <v/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V553" s="110" t="s">
        <v>25</v>
      </c>
      <c r="W553" s="110" t="s">
        <v>26</v>
      </c>
      <c r="X553" s="110" t="s">
        <v>27</v>
      </c>
      <c r="Y553" s="111" t="s">
        <v>28</v>
      </c>
      <c r="Z553" s="111" t="s">
        <v>29</v>
      </c>
      <c r="AA553" s="111" t="s">
        <v>25</v>
      </c>
      <c r="AB553" s="111" t="s">
        <v>30</v>
      </c>
      <c r="AC553" s="112" t="s">
        <v>31</v>
      </c>
    </row>
    <row r="554" spans="1:29" ht="25.5" customHeight="1" x14ac:dyDescent="0.35">
      <c r="A554" s="205"/>
      <c r="B554" s="207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33"/>
        <v/>
      </c>
      <c r="G554" s="106"/>
      <c r="H554" s="96">
        <f t="shared" si="34"/>
        <v>0</v>
      </c>
      <c r="I554" s="96" t="str">
        <f t="shared" si="35"/>
        <v/>
      </c>
      <c r="J554" s="96" t="str">
        <f t="shared" si="36"/>
        <v/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V554" s="110" t="s">
        <v>25</v>
      </c>
      <c r="W554" s="110" t="s">
        <v>26</v>
      </c>
      <c r="X554" s="110" t="s">
        <v>27</v>
      </c>
      <c r="Y554" s="111" t="s">
        <v>28</v>
      </c>
      <c r="Z554" s="111" t="s">
        <v>29</v>
      </c>
      <c r="AA554" s="111" t="s">
        <v>25</v>
      </c>
      <c r="AB554" s="111" t="s">
        <v>30</v>
      </c>
      <c r="AC554" s="112" t="s">
        <v>31</v>
      </c>
    </row>
    <row r="555" spans="1:29" ht="25.5" customHeight="1" x14ac:dyDescent="0.35">
      <c r="A555" s="205"/>
      <c r="B555" s="207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33"/>
        <v/>
      </c>
      <c r="G555" s="106"/>
      <c r="H555" s="96">
        <f t="shared" si="34"/>
        <v>0</v>
      </c>
      <c r="I555" s="96" t="str">
        <f t="shared" si="35"/>
        <v/>
      </c>
      <c r="J555" s="96" t="str">
        <f t="shared" si="36"/>
        <v/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V555" s="110" t="s">
        <v>25</v>
      </c>
      <c r="W555" s="110" t="s">
        <v>26</v>
      </c>
      <c r="X555" s="110" t="s">
        <v>27</v>
      </c>
      <c r="Y555" s="111" t="s">
        <v>28</v>
      </c>
      <c r="Z555" s="111" t="s">
        <v>29</v>
      </c>
      <c r="AA555" s="111" t="s">
        <v>25</v>
      </c>
      <c r="AB555" s="111" t="s">
        <v>30</v>
      </c>
      <c r="AC555" s="112" t="s">
        <v>31</v>
      </c>
    </row>
    <row r="556" spans="1:29" ht="25.5" customHeight="1" x14ac:dyDescent="0.35">
      <c r="A556" s="205"/>
      <c r="B556" s="207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33"/>
        <v/>
      </c>
      <c r="G556" s="106"/>
      <c r="H556" s="96">
        <f t="shared" si="34"/>
        <v>0</v>
      </c>
      <c r="I556" s="96" t="str">
        <f t="shared" si="35"/>
        <v/>
      </c>
      <c r="J556" s="96" t="str">
        <f t="shared" si="36"/>
        <v/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V556" s="110" t="s">
        <v>25</v>
      </c>
      <c r="W556" s="110" t="s">
        <v>26</v>
      </c>
      <c r="X556" s="110" t="s">
        <v>27</v>
      </c>
      <c r="Y556" s="111" t="s">
        <v>28</v>
      </c>
      <c r="Z556" s="111" t="s">
        <v>29</v>
      </c>
      <c r="AA556" s="111" t="s">
        <v>25</v>
      </c>
      <c r="AB556" s="111" t="s">
        <v>30</v>
      </c>
      <c r="AC556" s="112" t="s">
        <v>31</v>
      </c>
    </row>
    <row r="557" spans="1:29" ht="25.5" customHeight="1" x14ac:dyDescent="0.35">
      <c r="A557" s="205"/>
      <c r="B557" s="207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33"/>
        <v/>
      </c>
      <c r="G557" s="106"/>
      <c r="H557" s="96">
        <f t="shared" si="34"/>
        <v>0</v>
      </c>
      <c r="I557" s="96" t="str">
        <f t="shared" si="35"/>
        <v/>
      </c>
      <c r="J557" s="96" t="str">
        <f t="shared" si="36"/>
        <v/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V557" s="110" t="s">
        <v>25</v>
      </c>
      <c r="W557" s="110" t="s">
        <v>26</v>
      </c>
      <c r="X557" s="110" t="s">
        <v>27</v>
      </c>
      <c r="Y557" s="111" t="s">
        <v>28</v>
      </c>
      <c r="Z557" s="111" t="s">
        <v>29</v>
      </c>
      <c r="AA557" s="111" t="s">
        <v>25</v>
      </c>
      <c r="AB557" s="111" t="s">
        <v>30</v>
      </c>
      <c r="AC557" s="112" t="s">
        <v>31</v>
      </c>
    </row>
    <row r="558" spans="1:29" ht="25.5" customHeight="1" x14ac:dyDescent="0.35">
      <c r="A558" s="205"/>
      <c r="B558" s="207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33"/>
        <v/>
      </c>
      <c r="G558" s="106"/>
      <c r="H558" s="96">
        <f t="shared" si="34"/>
        <v>0</v>
      </c>
      <c r="I558" s="96" t="str">
        <f t="shared" si="35"/>
        <v/>
      </c>
      <c r="J558" s="96" t="str">
        <f t="shared" si="36"/>
        <v/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V558" s="110" t="s">
        <v>25</v>
      </c>
      <c r="W558" s="110" t="s">
        <v>26</v>
      </c>
      <c r="X558" s="110" t="s">
        <v>27</v>
      </c>
      <c r="Y558" s="111" t="s">
        <v>28</v>
      </c>
      <c r="Z558" s="111" t="s">
        <v>29</v>
      </c>
      <c r="AA558" s="111" t="s">
        <v>25</v>
      </c>
      <c r="AB558" s="111" t="s">
        <v>30</v>
      </c>
      <c r="AC558" s="112" t="s">
        <v>31</v>
      </c>
    </row>
    <row r="559" spans="1:29" ht="25.5" customHeight="1" x14ac:dyDescent="0.35">
      <c r="A559" s="205"/>
      <c r="B559" s="207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33"/>
        <v/>
      </c>
      <c r="G559" s="106"/>
      <c r="H559" s="96">
        <f t="shared" si="34"/>
        <v>0</v>
      </c>
      <c r="I559" s="96" t="str">
        <f t="shared" si="35"/>
        <v/>
      </c>
      <c r="J559" s="96" t="str">
        <f t="shared" si="36"/>
        <v/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V559" s="110" t="s">
        <v>25</v>
      </c>
      <c r="W559" s="110" t="s">
        <v>26</v>
      </c>
      <c r="X559" s="110" t="s">
        <v>27</v>
      </c>
      <c r="Y559" s="111" t="s">
        <v>28</v>
      </c>
      <c r="Z559" s="111" t="s">
        <v>29</v>
      </c>
      <c r="AA559" s="111" t="s">
        <v>25</v>
      </c>
      <c r="AB559" s="111" t="s">
        <v>30</v>
      </c>
      <c r="AC559" s="112" t="s">
        <v>31</v>
      </c>
    </row>
    <row r="560" spans="1:29" ht="25.5" customHeight="1" x14ac:dyDescent="0.35">
      <c r="A560" s="205"/>
      <c r="B560" s="207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33"/>
        <v/>
      </c>
      <c r="G560" s="106"/>
      <c r="H560" s="96">
        <f t="shared" si="34"/>
        <v>0</v>
      </c>
      <c r="I560" s="96" t="str">
        <f t="shared" si="35"/>
        <v/>
      </c>
      <c r="J560" s="96" t="str">
        <f t="shared" si="36"/>
        <v/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V560" s="110" t="s">
        <v>25</v>
      </c>
      <c r="W560" s="110" t="s">
        <v>26</v>
      </c>
      <c r="X560" s="110" t="s">
        <v>27</v>
      </c>
      <c r="Y560" s="111" t="s">
        <v>28</v>
      </c>
      <c r="Z560" s="111" t="s">
        <v>29</v>
      </c>
      <c r="AA560" s="111" t="s">
        <v>25</v>
      </c>
      <c r="AB560" s="111" t="s">
        <v>30</v>
      </c>
      <c r="AC560" s="112" t="s">
        <v>31</v>
      </c>
    </row>
    <row r="561" spans="1:29" ht="25.5" customHeight="1" x14ac:dyDescent="0.35">
      <c r="A561" s="205"/>
      <c r="B561" s="207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33"/>
        <v/>
      </c>
      <c r="G561" s="106"/>
      <c r="H561" s="96">
        <f t="shared" si="34"/>
        <v>0</v>
      </c>
      <c r="I561" s="96" t="str">
        <f t="shared" si="35"/>
        <v/>
      </c>
      <c r="J561" s="96" t="str">
        <f t="shared" si="36"/>
        <v/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V561" s="110" t="s">
        <v>25</v>
      </c>
      <c r="W561" s="110" t="s">
        <v>26</v>
      </c>
      <c r="X561" s="110" t="s">
        <v>27</v>
      </c>
      <c r="Y561" s="111" t="s">
        <v>28</v>
      </c>
      <c r="Z561" s="111" t="s">
        <v>29</v>
      </c>
      <c r="AA561" s="111" t="s">
        <v>25</v>
      </c>
      <c r="AB561" s="111" t="s">
        <v>30</v>
      </c>
      <c r="AC561" s="112" t="s">
        <v>31</v>
      </c>
    </row>
    <row r="562" spans="1:29" ht="25.5" customHeight="1" x14ac:dyDescent="0.35">
      <c r="A562" s="205"/>
      <c r="B562" s="207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33"/>
        <v/>
      </c>
      <c r="G562" s="106"/>
      <c r="H562" s="96">
        <f t="shared" si="34"/>
        <v>0</v>
      </c>
      <c r="I562" s="96" t="str">
        <f t="shared" si="35"/>
        <v/>
      </c>
      <c r="J562" s="96" t="str">
        <f t="shared" si="36"/>
        <v/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V562" s="110" t="s">
        <v>25</v>
      </c>
      <c r="W562" s="110" t="s">
        <v>26</v>
      </c>
      <c r="X562" s="110" t="s">
        <v>27</v>
      </c>
      <c r="Y562" s="111" t="s">
        <v>28</v>
      </c>
      <c r="Z562" s="111" t="s">
        <v>29</v>
      </c>
      <c r="AA562" s="111" t="s">
        <v>25</v>
      </c>
      <c r="AB562" s="111" t="s">
        <v>30</v>
      </c>
      <c r="AC562" s="112" t="s">
        <v>31</v>
      </c>
    </row>
    <row r="563" spans="1:29" ht="25.5" customHeight="1" x14ac:dyDescent="0.35">
      <c r="A563" s="205"/>
      <c r="B563" s="207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33"/>
        <v/>
      </c>
      <c r="G563" s="106"/>
      <c r="H563" s="96">
        <f t="shared" si="34"/>
        <v>0</v>
      </c>
      <c r="I563" s="96" t="str">
        <f t="shared" si="35"/>
        <v/>
      </c>
      <c r="J563" s="96" t="str">
        <f t="shared" si="36"/>
        <v/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V563" s="110" t="s">
        <v>25</v>
      </c>
      <c r="W563" s="110" t="s">
        <v>26</v>
      </c>
      <c r="X563" s="110" t="s">
        <v>27</v>
      </c>
      <c r="Y563" s="111" t="s">
        <v>28</v>
      </c>
      <c r="Z563" s="111" t="s">
        <v>29</v>
      </c>
      <c r="AA563" s="111" t="s">
        <v>25</v>
      </c>
      <c r="AB563" s="111" t="s">
        <v>30</v>
      </c>
      <c r="AC563" s="112" t="s">
        <v>31</v>
      </c>
    </row>
    <row r="564" spans="1:29" ht="25.5" customHeight="1" x14ac:dyDescent="0.35">
      <c r="A564" s="205"/>
      <c r="B564" s="207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33"/>
        <v/>
      </c>
      <c r="G564" s="106"/>
      <c r="H564" s="96">
        <f t="shared" si="34"/>
        <v>0</v>
      </c>
      <c r="I564" s="96" t="str">
        <f t="shared" si="35"/>
        <v/>
      </c>
      <c r="J564" s="96" t="str">
        <f t="shared" si="36"/>
        <v/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V564" s="110" t="s">
        <v>25</v>
      </c>
      <c r="W564" s="110" t="s">
        <v>26</v>
      </c>
      <c r="X564" s="110" t="s">
        <v>27</v>
      </c>
      <c r="Y564" s="111" t="s">
        <v>28</v>
      </c>
      <c r="Z564" s="111" t="s">
        <v>29</v>
      </c>
      <c r="AA564" s="111" t="s">
        <v>25</v>
      </c>
      <c r="AB564" s="111" t="s">
        <v>30</v>
      </c>
      <c r="AC564" s="112" t="s">
        <v>31</v>
      </c>
    </row>
    <row r="565" spans="1:29" ht="25.5" customHeight="1" x14ac:dyDescent="0.35">
      <c r="A565" s="205"/>
      <c r="B565" s="207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33"/>
        <v/>
      </c>
      <c r="G565" s="106"/>
      <c r="H565" s="96">
        <f t="shared" si="34"/>
        <v>0</v>
      </c>
      <c r="I565" s="96" t="str">
        <f t="shared" si="35"/>
        <v/>
      </c>
      <c r="J565" s="96" t="str">
        <f t="shared" si="36"/>
        <v/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V565" s="110" t="s">
        <v>25</v>
      </c>
      <c r="W565" s="110" t="s">
        <v>26</v>
      </c>
      <c r="X565" s="110" t="s">
        <v>27</v>
      </c>
      <c r="Y565" s="111" t="s">
        <v>28</v>
      </c>
      <c r="Z565" s="111" t="s">
        <v>29</v>
      </c>
      <c r="AA565" s="111" t="s">
        <v>25</v>
      </c>
      <c r="AB565" s="111" t="s">
        <v>30</v>
      </c>
      <c r="AC565" s="112" t="s">
        <v>31</v>
      </c>
    </row>
    <row r="566" spans="1:29" ht="25.5" customHeight="1" x14ac:dyDescent="0.35">
      <c r="A566" s="205"/>
      <c r="B566" s="207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33"/>
        <v/>
      </c>
      <c r="G566" s="106"/>
      <c r="H566" s="96">
        <f t="shared" si="34"/>
        <v>0</v>
      </c>
      <c r="I566" s="96" t="str">
        <f t="shared" si="35"/>
        <v/>
      </c>
      <c r="J566" s="96" t="str">
        <f t="shared" si="36"/>
        <v/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V566" s="110" t="s">
        <v>25</v>
      </c>
      <c r="W566" s="110" t="s">
        <v>26</v>
      </c>
      <c r="X566" s="110" t="s">
        <v>27</v>
      </c>
      <c r="Y566" s="111" t="s">
        <v>28</v>
      </c>
      <c r="Z566" s="111" t="s">
        <v>29</v>
      </c>
      <c r="AA566" s="111" t="s">
        <v>25</v>
      </c>
      <c r="AB566" s="111" t="s">
        <v>30</v>
      </c>
      <c r="AC566" s="112" t="s">
        <v>31</v>
      </c>
    </row>
    <row r="567" spans="1:29" ht="25.5" customHeight="1" x14ac:dyDescent="0.35">
      <c r="A567" s="205"/>
      <c r="B567" s="207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33"/>
        <v/>
      </c>
      <c r="G567" s="106"/>
      <c r="H567" s="96">
        <f t="shared" si="34"/>
        <v>0</v>
      </c>
      <c r="I567" s="96" t="str">
        <f t="shared" si="35"/>
        <v/>
      </c>
      <c r="J567" s="96" t="str">
        <f t="shared" si="36"/>
        <v/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V567" s="110" t="s">
        <v>25</v>
      </c>
      <c r="W567" s="110" t="s">
        <v>26</v>
      </c>
      <c r="X567" s="110" t="s">
        <v>27</v>
      </c>
      <c r="Y567" s="111" t="s">
        <v>28</v>
      </c>
      <c r="Z567" s="111" t="s">
        <v>29</v>
      </c>
      <c r="AA567" s="111" t="s">
        <v>25</v>
      </c>
      <c r="AB567" s="111" t="s">
        <v>30</v>
      </c>
      <c r="AC567" s="112" t="s">
        <v>31</v>
      </c>
    </row>
    <row r="568" spans="1:29" ht="25.5" customHeight="1" x14ac:dyDescent="0.35">
      <c r="A568" s="205"/>
      <c r="B568" s="207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33"/>
        <v/>
      </c>
      <c r="G568" s="106"/>
      <c r="H568" s="96">
        <f t="shared" si="34"/>
        <v>0</v>
      </c>
      <c r="I568" s="96" t="str">
        <f t="shared" si="35"/>
        <v/>
      </c>
      <c r="J568" s="96" t="str">
        <f t="shared" si="36"/>
        <v/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V568" s="110" t="s">
        <v>25</v>
      </c>
      <c r="W568" s="110" t="s">
        <v>26</v>
      </c>
      <c r="X568" s="110" t="s">
        <v>27</v>
      </c>
      <c r="Y568" s="111" t="s">
        <v>28</v>
      </c>
      <c r="Z568" s="111" t="s">
        <v>29</v>
      </c>
      <c r="AA568" s="111" t="s">
        <v>25</v>
      </c>
      <c r="AB568" s="111" t="s">
        <v>30</v>
      </c>
      <c r="AC568" s="112" t="s">
        <v>31</v>
      </c>
    </row>
    <row r="569" spans="1:29" ht="25.5" customHeight="1" x14ac:dyDescent="0.35">
      <c r="A569" s="205"/>
      <c r="B569" s="207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33"/>
        <v/>
      </c>
      <c r="G569" s="106"/>
      <c r="H569" s="96">
        <f t="shared" si="34"/>
        <v>0</v>
      </c>
      <c r="I569" s="96" t="str">
        <f t="shared" si="35"/>
        <v/>
      </c>
      <c r="J569" s="96" t="str">
        <f t="shared" si="36"/>
        <v/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V569" s="110" t="s">
        <v>25</v>
      </c>
      <c r="W569" s="110" t="s">
        <v>26</v>
      </c>
      <c r="X569" s="110" t="s">
        <v>27</v>
      </c>
      <c r="Y569" s="111" t="s">
        <v>28</v>
      </c>
      <c r="Z569" s="111" t="s">
        <v>29</v>
      </c>
      <c r="AA569" s="111" t="s">
        <v>25</v>
      </c>
      <c r="AB569" s="111" t="s">
        <v>30</v>
      </c>
      <c r="AC569" s="112" t="s">
        <v>31</v>
      </c>
    </row>
    <row r="570" spans="1:29" ht="25.5" customHeight="1" x14ac:dyDescent="0.35">
      <c r="A570" s="205"/>
      <c r="B570" s="207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33"/>
        <v/>
      </c>
      <c r="G570" s="106"/>
      <c r="H570" s="96">
        <f t="shared" si="34"/>
        <v>0</v>
      </c>
      <c r="I570" s="96" t="str">
        <f t="shared" si="35"/>
        <v/>
      </c>
      <c r="J570" s="96" t="str">
        <f t="shared" si="36"/>
        <v/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V570" s="110" t="s">
        <v>25</v>
      </c>
      <c r="W570" s="110" t="s">
        <v>26</v>
      </c>
      <c r="X570" s="110" t="s">
        <v>27</v>
      </c>
      <c r="Y570" s="111" t="s">
        <v>28</v>
      </c>
      <c r="Z570" s="111" t="s">
        <v>29</v>
      </c>
      <c r="AA570" s="111" t="s">
        <v>25</v>
      </c>
      <c r="AB570" s="111" t="s">
        <v>30</v>
      </c>
      <c r="AC570" s="112" t="s">
        <v>31</v>
      </c>
    </row>
    <row r="571" spans="1:29" ht="25.5" customHeight="1" x14ac:dyDescent="0.35">
      <c r="A571" s="205"/>
      <c r="B571" s="207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33"/>
        <v/>
      </c>
      <c r="G571" s="106"/>
      <c r="H571" s="96">
        <f t="shared" si="34"/>
        <v>0</v>
      </c>
      <c r="I571" s="96" t="str">
        <f t="shared" si="35"/>
        <v/>
      </c>
      <c r="J571" s="96" t="str">
        <f t="shared" si="36"/>
        <v/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V571" s="110" t="s">
        <v>25</v>
      </c>
      <c r="W571" s="110" t="s">
        <v>26</v>
      </c>
      <c r="X571" s="110" t="s">
        <v>27</v>
      </c>
      <c r="Y571" s="111" t="s">
        <v>28</v>
      </c>
      <c r="Z571" s="111" t="s">
        <v>29</v>
      </c>
      <c r="AA571" s="111" t="s">
        <v>25</v>
      </c>
      <c r="AB571" s="111" t="s">
        <v>30</v>
      </c>
      <c r="AC571" s="112" t="s">
        <v>31</v>
      </c>
    </row>
    <row r="572" spans="1:29" ht="25.5" customHeight="1" x14ac:dyDescent="0.35">
      <c r="A572" s="205"/>
      <c r="B572" s="207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33"/>
        <v/>
      </c>
      <c r="G572" s="106"/>
      <c r="H572" s="96">
        <f t="shared" si="34"/>
        <v>0</v>
      </c>
      <c r="I572" s="96" t="str">
        <f t="shared" si="35"/>
        <v/>
      </c>
      <c r="J572" s="96" t="str">
        <f t="shared" si="36"/>
        <v/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V572" s="110" t="s">
        <v>25</v>
      </c>
      <c r="W572" s="110" t="s">
        <v>26</v>
      </c>
      <c r="X572" s="110" t="s">
        <v>27</v>
      </c>
      <c r="Y572" s="111" t="s">
        <v>28</v>
      </c>
      <c r="Z572" s="111" t="s">
        <v>29</v>
      </c>
      <c r="AA572" s="111" t="s">
        <v>25</v>
      </c>
      <c r="AB572" s="111" t="s">
        <v>30</v>
      </c>
      <c r="AC572" s="112" t="s">
        <v>31</v>
      </c>
    </row>
    <row r="573" spans="1:29" ht="25.5" customHeight="1" x14ac:dyDescent="0.35">
      <c r="A573" s="205"/>
      <c r="B573" s="207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33"/>
        <v/>
      </c>
      <c r="G573" s="106"/>
      <c r="H573" s="96">
        <f t="shared" si="34"/>
        <v>0</v>
      </c>
      <c r="I573" s="96" t="str">
        <f t="shared" si="35"/>
        <v/>
      </c>
      <c r="J573" s="96" t="str">
        <f t="shared" si="36"/>
        <v/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V573" s="110" t="s">
        <v>25</v>
      </c>
      <c r="W573" s="110" t="s">
        <v>26</v>
      </c>
      <c r="X573" s="110" t="s">
        <v>27</v>
      </c>
      <c r="Y573" s="111" t="s">
        <v>28</v>
      </c>
      <c r="Z573" s="111" t="s">
        <v>29</v>
      </c>
      <c r="AA573" s="111" t="s">
        <v>25</v>
      </c>
      <c r="AB573" s="111" t="s">
        <v>30</v>
      </c>
      <c r="AC573" s="112" t="s">
        <v>31</v>
      </c>
    </row>
    <row r="574" spans="1:29" ht="25.5" customHeight="1" x14ac:dyDescent="0.35">
      <c r="A574" s="205"/>
      <c r="B574" s="207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33"/>
        <v/>
      </c>
      <c r="G574" s="106"/>
      <c r="H574" s="96">
        <f t="shared" si="34"/>
        <v>0</v>
      </c>
      <c r="I574" s="96" t="str">
        <f t="shared" si="35"/>
        <v/>
      </c>
      <c r="J574" s="96" t="str">
        <f t="shared" si="36"/>
        <v/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V574" s="110" t="s">
        <v>25</v>
      </c>
      <c r="W574" s="110" t="s">
        <v>26</v>
      </c>
      <c r="X574" s="110" t="s">
        <v>27</v>
      </c>
      <c r="Y574" s="111" t="s">
        <v>28</v>
      </c>
      <c r="Z574" s="111" t="s">
        <v>29</v>
      </c>
      <c r="AA574" s="111" t="s">
        <v>25</v>
      </c>
      <c r="AB574" s="111" t="s">
        <v>30</v>
      </c>
      <c r="AC574" s="112" t="s">
        <v>31</v>
      </c>
    </row>
    <row r="575" spans="1:29" ht="25.5" customHeight="1" x14ac:dyDescent="0.35">
      <c r="A575" s="205"/>
      <c r="B575" s="207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33"/>
        <v/>
      </c>
      <c r="G575" s="106"/>
      <c r="H575" s="96">
        <f t="shared" si="34"/>
        <v>0</v>
      </c>
      <c r="I575" s="96" t="str">
        <f t="shared" si="35"/>
        <v/>
      </c>
      <c r="J575" s="96" t="str">
        <f t="shared" si="36"/>
        <v/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V575" s="110" t="s">
        <v>25</v>
      </c>
      <c r="W575" s="110" t="s">
        <v>26</v>
      </c>
      <c r="X575" s="110" t="s">
        <v>27</v>
      </c>
      <c r="Y575" s="111" t="s">
        <v>28</v>
      </c>
      <c r="Z575" s="111" t="s">
        <v>29</v>
      </c>
      <c r="AA575" s="111" t="s">
        <v>25</v>
      </c>
      <c r="AB575" s="111" t="s">
        <v>30</v>
      </c>
      <c r="AC575" s="112" t="s">
        <v>31</v>
      </c>
    </row>
    <row r="576" spans="1:29" ht="25.5" customHeight="1" x14ac:dyDescent="0.35">
      <c r="A576" s="205"/>
      <c r="B576" s="207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33"/>
        <v/>
      </c>
      <c r="G576" s="106"/>
      <c r="H576" s="96">
        <f t="shared" si="34"/>
        <v>0</v>
      </c>
      <c r="I576" s="96" t="str">
        <f t="shared" si="35"/>
        <v/>
      </c>
      <c r="J576" s="96" t="str">
        <f t="shared" si="36"/>
        <v/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V576" s="110" t="s">
        <v>25</v>
      </c>
      <c r="W576" s="110" t="s">
        <v>26</v>
      </c>
      <c r="X576" s="110" t="s">
        <v>27</v>
      </c>
      <c r="Y576" s="111" t="s">
        <v>28</v>
      </c>
      <c r="Z576" s="111" t="s">
        <v>29</v>
      </c>
      <c r="AA576" s="111" t="s">
        <v>25</v>
      </c>
      <c r="AB576" s="111" t="s">
        <v>30</v>
      </c>
      <c r="AC576" s="112" t="s">
        <v>31</v>
      </c>
    </row>
    <row r="577" spans="1:29" ht="25.5" customHeight="1" x14ac:dyDescent="0.35">
      <c r="A577" s="205"/>
      <c r="B577" s="207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33"/>
        <v/>
      </c>
      <c r="G577" s="106"/>
      <c r="H577" s="96">
        <f t="shared" si="34"/>
        <v>0</v>
      </c>
      <c r="I577" s="96" t="str">
        <f t="shared" si="35"/>
        <v/>
      </c>
      <c r="J577" s="96" t="str">
        <f t="shared" si="36"/>
        <v/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V577" s="110" t="s">
        <v>25</v>
      </c>
      <c r="W577" s="110" t="s">
        <v>26</v>
      </c>
      <c r="X577" s="110" t="s">
        <v>27</v>
      </c>
      <c r="Y577" s="111" t="s">
        <v>28</v>
      </c>
      <c r="Z577" s="111" t="s">
        <v>29</v>
      </c>
      <c r="AA577" s="111" t="s">
        <v>25</v>
      </c>
      <c r="AB577" s="111" t="s">
        <v>30</v>
      </c>
      <c r="AC577" s="112" t="s">
        <v>31</v>
      </c>
    </row>
    <row r="578" spans="1:29" ht="25.5" customHeight="1" x14ac:dyDescent="0.35">
      <c r="A578" s="205"/>
      <c r="B578" s="207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37">IF(OR(D578="",E578=""),"",ROUND(D578*E578,2))</f>
        <v/>
      </c>
      <c r="G578" s="106"/>
      <c r="H578" s="96">
        <f t="shared" ref="H578:H641" si="38">IF(G578="Sim",IF(OR(F578="",D578="",L578=""),"",IF(L578="Sim",ROUND(F578-D578,2),0)),0)</f>
        <v>0</v>
      </c>
      <c r="I578" s="96" t="str">
        <f t="shared" ref="I578:I641" si="39">IF(G578="Sim",0,IF(OR(F578="",L578=""),"",F578))</f>
        <v/>
      </c>
      <c r="J578" s="96" t="str">
        <f t="shared" ref="J578:J641" si="40">IF(G578="Sim",0,IF(OR(F578="",D578="",L578=""),"",IF(L578="Sim",ROUND(F578-D578,2),0)))</f>
        <v/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V578" s="110" t="s">
        <v>25</v>
      </c>
      <c r="W578" s="110" t="s">
        <v>26</v>
      </c>
      <c r="X578" s="110" t="s">
        <v>27</v>
      </c>
      <c r="Y578" s="111" t="s">
        <v>28</v>
      </c>
      <c r="Z578" s="111" t="s">
        <v>29</v>
      </c>
      <c r="AA578" s="111" t="s">
        <v>25</v>
      </c>
      <c r="AB578" s="111" t="s">
        <v>30</v>
      </c>
      <c r="AC578" s="112" t="s">
        <v>31</v>
      </c>
    </row>
    <row r="579" spans="1:29" ht="25.5" customHeight="1" x14ac:dyDescent="0.35">
      <c r="A579" s="205"/>
      <c r="B579" s="207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37"/>
        <v/>
      </c>
      <c r="G579" s="106"/>
      <c r="H579" s="96">
        <f t="shared" si="38"/>
        <v>0</v>
      </c>
      <c r="I579" s="96" t="str">
        <f t="shared" si="39"/>
        <v/>
      </c>
      <c r="J579" s="96" t="str">
        <f t="shared" si="40"/>
        <v/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V579" s="110" t="s">
        <v>25</v>
      </c>
      <c r="W579" s="110" t="s">
        <v>26</v>
      </c>
      <c r="X579" s="110" t="s">
        <v>27</v>
      </c>
      <c r="Y579" s="111" t="s">
        <v>28</v>
      </c>
      <c r="Z579" s="111" t="s">
        <v>29</v>
      </c>
      <c r="AA579" s="111" t="s">
        <v>25</v>
      </c>
      <c r="AB579" s="111" t="s">
        <v>30</v>
      </c>
      <c r="AC579" s="112" t="s">
        <v>31</v>
      </c>
    </row>
    <row r="580" spans="1:29" ht="25.5" customHeight="1" x14ac:dyDescent="0.35">
      <c r="A580" s="205"/>
      <c r="B580" s="207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37"/>
        <v/>
      </c>
      <c r="G580" s="106"/>
      <c r="H580" s="96">
        <f t="shared" si="38"/>
        <v>0</v>
      </c>
      <c r="I580" s="96" t="str">
        <f t="shared" si="39"/>
        <v/>
      </c>
      <c r="J580" s="96" t="str">
        <f t="shared" si="40"/>
        <v/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V580" s="110" t="s">
        <v>25</v>
      </c>
      <c r="W580" s="110" t="s">
        <v>26</v>
      </c>
      <c r="X580" s="110" t="s">
        <v>27</v>
      </c>
      <c r="Y580" s="111" t="s">
        <v>28</v>
      </c>
      <c r="Z580" s="111" t="s">
        <v>29</v>
      </c>
      <c r="AA580" s="111" t="s">
        <v>25</v>
      </c>
      <c r="AB580" s="111" t="s">
        <v>30</v>
      </c>
      <c r="AC580" s="112" t="s">
        <v>31</v>
      </c>
    </row>
    <row r="581" spans="1:29" ht="25.5" customHeight="1" x14ac:dyDescent="0.35">
      <c r="A581" s="205"/>
      <c r="B581" s="207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37"/>
        <v/>
      </c>
      <c r="G581" s="106"/>
      <c r="H581" s="96">
        <f t="shared" si="38"/>
        <v>0</v>
      </c>
      <c r="I581" s="96" t="str">
        <f t="shared" si="39"/>
        <v/>
      </c>
      <c r="J581" s="96" t="str">
        <f t="shared" si="40"/>
        <v/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V581" s="110" t="s">
        <v>25</v>
      </c>
      <c r="W581" s="110" t="s">
        <v>26</v>
      </c>
      <c r="X581" s="110" t="s">
        <v>27</v>
      </c>
      <c r="Y581" s="111" t="s">
        <v>28</v>
      </c>
      <c r="Z581" s="111" t="s">
        <v>29</v>
      </c>
      <c r="AA581" s="111" t="s">
        <v>25</v>
      </c>
      <c r="AB581" s="111" t="s">
        <v>30</v>
      </c>
      <c r="AC581" s="112" t="s">
        <v>31</v>
      </c>
    </row>
    <row r="582" spans="1:29" ht="25.5" customHeight="1" x14ac:dyDescent="0.35">
      <c r="A582" s="205"/>
      <c r="B582" s="207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37"/>
        <v/>
      </c>
      <c r="G582" s="106"/>
      <c r="H582" s="96">
        <f t="shared" si="38"/>
        <v>0</v>
      </c>
      <c r="I582" s="96" t="str">
        <f t="shared" si="39"/>
        <v/>
      </c>
      <c r="J582" s="96" t="str">
        <f t="shared" si="40"/>
        <v/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V582" s="110" t="s">
        <v>25</v>
      </c>
      <c r="W582" s="110" t="s">
        <v>26</v>
      </c>
      <c r="X582" s="110" t="s">
        <v>27</v>
      </c>
      <c r="Y582" s="111" t="s">
        <v>28</v>
      </c>
      <c r="Z582" s="111" t="s">
        <v>29</v>
      </c>
      <c r="AA582" s="111" t="s">
        <v>25</v>
      </c>
      <c r="AB582" s="111" t="s">
        <v>30</v>
      </c>
      <c r="AC582" s="112" t="s">
        <v>31</v>
      </c>
    </row>
    <row r="583" spans="1:29" ht="25.5" customHeight="1" x14ac:dyDescent="0.35">
      <c r="A583" s="205"/>
      <c r="B583" s="207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37"/>
        <v/>
      </c>
      <c r="G583" s="106"/>
      <c r="H583" s="96">
        <f t="shared" si="38"/>
        <v>0</v>
      </c>
      <c r="I583" s="96" t="str">
        <f t="shared" si="39"/>
        <v/>
      </c>
      <c r="J583" s="96" t="str">
        <f t="shared" si="40"/>
        <v/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V583" s="110" t="s">
        <v>25</v>
      </c>
      <c r="W583" s="110" t="s">
        <v>26</v>
      </c>
      <c r="X583" s="110" t="s">
        <v>27</v>
      </c>
      <c r="Y583" s="111" t="s">
        <v>28</v>
      </c>
      <c r="Z583" s="111" t="s">
        <v>29</v>
      </c>
      <c r="AA583" s="111" t="s">
        <v>25</v>
      </c>
      <c r="AB583" s="111" t="s">
        <v>30</v>
      </c>
      <c r="AC583" s="112" t="s">
        <v>31</v>
      </c>
    </row>
    <row r="584" spans="1:29" ht="25.5" customHeight="1" x14ac:dyDescent="0.35">
      <c r="A584" s="205"/>
      <c r="B584" s="207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37"/>
        <v/>
      </c>
      <c r="G584" s="106"/>
      <c r="H584" s="96">
        <f t="shared" si="38"/>
        <v>0</v>
      </c>
      <c r="I584" s="96" t="str">
        <f t="shared" si="39"/>
        <v/>
      </c>
      <c r="J584" s="96" t="str">
        <f t="shared" si="40"/>
        <v/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V584" s="110" t="s">
        <v>25</v>
      </c>
      <c r="W584" s="110" t="s">
        <v>26</v>
      </c>
      <c r="X584" s="110" t="s">
        <v>27</v>
      </c>
      <c r="Y584" s="111" t="s">
        <v>28</v>
      </c>
      <c r="Z584" s="111" t="s">
        <v>29</v>
      </c>
      <c r="AA584" s="111" t="s">
        <v>25</v>
      </c>
      <c r="AB584" s="111" t="s">
        <v>30</v>
      </c>
      <c r="AC584" s="112" t="s">
        <v>31</v>
      </c>
    </row>
    <row r="585" spans="1:29" ht="25.5" customHeight="1" x14ac:dyDescent="0.35">
      <c r="A585" s="205"/>
      <c r="B585" s="207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37"/>
        <v/>
      </c>
      <c r="G585" s="106"/>
      <c r="H585" s="96">
        <f t="shared" si="38"/>
        <v>0</v>
      </c>
      <c r="I585" s="96" t="str">
        <f t="shared" si="39"/>
        <v/>
      </c>
      <c r="J585" s="96" t="str">
        <f t="shared" si="40"/>
        <v/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V585" s="110" t="s">
        <v>25</v>
      </c>
      <c r="W585" s="110" t="s">
        <v>26</v>
      </c>
      <c r="X585" s="110" t="s">
        <v>27</v>
      </c>
      <c r="Y585" s="111" t="s">
        <v>28</v>
      </c>
      <c r="Z585" s="111" t="s">
        <v>29</v>
      </c>
      <c r="AA585" s="111" t="s">
        <v>25</v>
      </c>
      <c r="AB585" s="111" t="s">
        <v>30</v>
      </c>
      <c r="AC585" s="112" t="s">
        <v>31</v>
      </c>
    </row>
    <row r="586" spans="1:29" ht="25.5" customHeight="1" x14ac:dyDescent="0.35">
      <c r="A586" s="205"/>
      <c r="B586" s="207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37"/>
        <v/>
      </c>
      <c r="G586" s="106"/>
      <c r="H586" s="96">
        <f t="shared" si="38"/>
        <v>0</v>
      </c>
      <c r="I586" s="96" t="str">
        <f t="shared" si="39"/>
        <v/>
      </c>
      <c r="J586" s="96" t="str">
        <f t="shared" si="40"/>
        <v/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V586" s="110" t="s">
        <v>25</v>
      </c>
      <c r="W586" s="110" t="s">
        <v>26</v>
      </c>
      <c r="X586" s="110" t="s">
        <v>27</v>
      </c>
      <c r="Y586" s="111" t="s">
        <v>28</v>
      </c>
      <c r="Z586" s="111" t="s">
        <v>29</v>
      </c>
      <c r="AA586" s="111" t="s">
        <v>25</v>
      </c>
      <c r="AB586" s="111" t="s">
        <v>30</v>
      </c>
      <c r="AC586" s="112" t="s">
        <v>31</v>
      </c>
    </row>
    <row r="587" spans="1:29" ht="25.5" customHeight="1" x14ac:dyDescent="0.35">
      <c r="A587" s="205"/>
      <c r="B587" s="207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37"/>
        <v/>
      </c>
      <c r="G587" s="106"/>
      <c r="H587" s="96">
        <f t="shared" si="38"/>
        <v>0</v>
      </c>
      <c r="I587" s="96" t="str">
        <f t="shared" si="39"/>
        <v/>
      </c>
      <c r="J587" s="96" t="str">
        <f t="shared" si="40"/>
        <v/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V587" s="110" t="s">
        <v>25</v>
      </c>
      <c r="W587" s="110" t="s">
        <v>26</v>
      </c>
      <c r="X587" s="110" t="s">
        <v>27</v>
      </c>
      <c r="Y587" s="111" t="s">
        <v>28</v>
      </c>
      <c r="Z587" s="111" t="s">
        <v>29</v>
      </c>
      <c r="AA587" s="111" t="s">
        <v>25</v>
      </c>
      <c r="AB587" s="111" t="s">
        <v>30</v>
      </c>
      <c r="AC587" s="112" t="s">
        <v>31</v>
      </c>
    </row>
    <row r="588" spans="1:29" ht="25.5" customHeight="1" x14ac:dyDescent="0.35">
      <c r="A588" s="205"/>
      <c r="B588" s="207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37"/>
        <v/>
      </c>
      <c r="G588" s="106"/>
      <c r="H588" s="96">
        <f t="shared" si="38"/>
        <v>0</v>
      </c>
      <c r="I588" s="96" t="str">
        <f t="shared" si="39"/>
        <v/>
      </c>
      <c r="J588" s="96" t="str">
        <f t="shared" si="40"/>
        <v/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V588" s="110" t="s">
        <v>25</v>
      </c>
      <c r="W588" s="110" t="s">
        <v>26</v>
      </c>
      <c r="X588" s="110" t="s">
        <v>27</v>
      </c>
      <c r="Y588" s="111" t="s">
        <v>28</v>
      </c>
      <c r="Z588" s="111" t="s">
        <v>29</v>
      </c>
      <c r="AA588" s="111" t="s">
        <v>25</v>
      </c>
      <c r="AB588" s="111" t="s">
        <v>30</v>
      </c>
      <c r="AC588" s="112" t="s">
        <v>31</v>
      </c>
    </row>
    <row r="589" spans="1:29" ht="25.5" customHeight="1" x14ac:dyDescent="0.35">
      <c r="A589" s="205"/>
      <c r="B589" s="207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37"/>
        <v/>
      </c>
      <c r="G589" s="106"/>
      <c r="H589" s="96">
        <f t="shared" si="38"/>
        <v>0</v>
      </c>
      <c r="I589" s="96" t="str">
        <f t="shared" si="39"/>
        <v/>
      </c>
      <c r="J589" s="96" t="str">
        <f t="shared" si="40"/>
        <v/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V589" s="110" t="s">
        <v>25</v>
      </c>
      <c r="W589" s="110" t="s">
        <v>26</v>
      </c>
      <c r="X589" s="110" t="s">
        <v>27</v>
      </c>
      <c r="Y589" s="111" t="s">
        <v>28</v>
      </c>
      <c r="Z589" s="111" t="s">
        <v>29</v>
      </c>
      <c r="AA589" s="111" t="s">
        <v>25</v>
      </c>
      <c r="AB589" s="111" t="s">
        <v>30</v>
      </c>
      <c r="AC589" s="112" t="s">
        <v>31</v>
      </c>
    </row>
    <row r="590" spans="1:29" ht="25.5" customHeight="1" x14ac:dyDescent="0.35">
      <c r="A590" s="205"/>
      <c r="B590" s="207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37"/>
        <v/>
      </c>
      <c r="G590" s="106"/>
      <c r="H590" s="96">
        <f t="shared" si="38"/>
        <v>0</v>
      </c>
      <c r="I590" s="96" t="str">
        <f t="shared" si="39"/>
        <v/>
      </c>
      <c r="J590" s="96" t="str">
        <f t="shared" si="40"/>
        <v/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V590" s="110" t="s">
        <v>25</v>
      </c>
      <c r="W590" s="110" t="s">
        <v>26</v>
      </c>
      <c r="X590" s="110" t="s">
        <v>27</v>
      </c>
      <c r="Y590" s="111" t="s">
        <v>28</v>
      </c>
      <c r="Z590" s="111" t="s">
        <v>29</v>
      </c>
      <c r="AA590" s="111" t="s">
        <v>25</v>
      </c>
      <c r="AB590" s="111" t="s">
        <v>30</v>
      </c>
      <c r="AC590" s="112" t="s">
        <v>31</v>
      </c>
    </row>
    <row r="591" spans="1:29" ht="25.5" customHeight="1" x14ac:dyDescent="0.35">
      <c r="A591" s="205"/>
      <c r="B591" s="207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37"/>
        <v/>
      </c>
      <c r="G591" s="106"/>
      <c r="H591" s="96">
        <f t="shared" si="38"/>
        <v>0</v>
      </c>
      <c r="I591" s="96" t="str">
        <f t="shared" si="39"/>
        <v/>
      </c>
      <c r="J591" s="96" t="str">
        <f t="shared" si="40"/>
        <v/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V591" s="110" t="s">
        <v>25</v>
      </c>
      <c r="W591" s="110" t="s">
        <v>26</v>
      </c>
      <c r="X591" s="110" t="s">
        <v>27</v>
      </c>
      <c r="Y591" s="111" t="s">
        <v>28</v>
      </c>
      <c r="Z591" s="111" t="s">
        <v>29</v>
      </c>
      <c r="AA591" s="111" t="s">
        <v>25</v>
      </c>
      <c r="AB591" s="111" t="s">
        <v>30</v>
      </c>
      <c r="AC591" s="112" t="s">
        <v>31</v>
      </c>
    </row>
    <row r="592" spans="1:29" ht="25.5" customHeight="1" x14ac:dyDescent="0.35">
      <c r="A592" s="205"/>
      <c r="B592" s="207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37"/>
        <v/>
      </c>
      <c r="G592" s="106"/>
      <c r="H592" s="96">
        <f t="shared" si="38"/>
        <v>0</v>
      </c>
      <c r="I592" s="96" t="str">
        <f t="shared" si="39"/>
        <v/>
      </c>
      <c r="J592" s="96" t="str">
        <f t="shared" si="40"/>
        <v/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V592" s="110" t="s">
        <v>25</v>
      </c>
      <c r="W592" s="110" t="s">
        <v>26</v>
      </c>
      <c r="X592" s="110" t="s">
        <v>27</v>
      </c>
      <c r="Y592" s="111" t="s">
        <v>28</v>
      </c>
      <c r="Z592" s="111" t="s">
        <v>29</v>
      </c>
      <c r="AA592" s="111" t="s">
        <v>25</v>
      </c>
      <c r="AB592" s="111" t="s">
        <v>30</v>
      </c>
      <c r="AC592" s="112" t="s">
        <v>31</v>
      </c>
    </row>
    <row r="593" spans="1:29" ht="25.5" customHeight="1" x14ac:dyDescent="0.35">
      <c r="A593" s="205"/>
      <c r="B593" s="207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37"/>
        <v/>
      </c>
      <c r="G593" s="106"/>
      <c r="H593" s="96">
        <f t="shared" si="38"/>
        <v>0</v>
      </c>
      <c r="I593" s="96" t="str">
        <f t="shared" si="39"/>
        <v/>
      </c>
      <c r="J593" s="96" t="str">
        <f t="shared" si="40"/>
        <v/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V593" s="110" t="s">
        <v>25</v>
      </c>
      <c r="W593" s="110" t="s">
        <v>26</v>
      </c>
      <c r="X593" s="110" t="s">
        <v>27</v>
      </c>
      <c r="Y593" s="111" t="s">
        <v>28</v>
      </c>
      <c r="Z593" s="111" t="s">
        <v>29</v>
      </c>
      <c r="AA593" s="111" t="s">
        <v>25</v>
      </c>
      <c r="AB593" s="111" t="s">
        <v>30</v>
      </c>
      <c r="AC593" s="112" t="s">
        <v>31</v>
      </c>
    </row>
    <row r="594" spans="1:29" ht="25.5" customHeight="1" x14ac:dyDescent="0.35">
      <c r="A594" s="205"/>
      <c r="B594" s="207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37"/>
        <v/>
      </c>
      <c r="G594" s="106"/>
      <c r="H594" s="96">
        <f t="shared" si="38"/>
        <v>0</v>
      </c>
      <c r="I594" s="96" t="str">
        <f t="shared" si="39"/>
        <v/>
      </c>
      <c r="J594" s="96" t="str">
        <f t="shared" si="40"/>
        <v/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V594" s="110" t="s">
        <v>25</v>
      </c>
      <c r="W594" s="110" t="s">
        <v>26</v>
      </c>
      <c r="X594" s="110" t="s">
        <v>27</v>
      </c>
      <c r="Y594" s="111" t="s">
        <v>28</v>
      </c>
      <c r="Z594" s="111" t="s">
        <v>29</v>
      </c>
      <c r="AA594" s="111" t="s">
        <v>25</v>
      </c>
      <c r="AB594" s="111" t="s">
        <v>30</v>
      </c>
      <c r="AC594" s="112" t="s">
        <v>31</v>
      </c>
    </row>
    <row r="595" spans="1:29" ht="25.5" customHeight="1" x14ac:dyDescent="0.35">
      <c r="A595" s="205"/>
      <c r="B595" s="207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37"/>
        <v/>
      </c>
      <c r="G595" s="106"/>
      <c r="H595" s="96">
        <f t="shared" si="38"/>
        <v>0</v>
      </c>
      <c r="I595" s="96" t="str">
        <f t="shared" si="39"/>
        <v/>
      </c>
      <c r="J595" s="96" t="str">
        <f t="shared" si="40"/>
        <v/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V595" s="110" t="s">
        <v>25</v>
      </c>
      <c r="W595" s="110" t="s">
        <v>26</v>
      </c>
      <c r="X595" s="110" t="s">
        <v>27</v>
      </c>
      <c r="Y595" s="111" t="s">
        <v>28</v>
      </c>
      <c r="Z595" s="111" t="s">
        <v>29</v>
      </c>
      <c r="AA595" s="111" t="s">
        <v>25</v>
      </c>
      <c r="AB595" s="111" t="s">
        <v>30</v>
      </c>
      <c r="AC595" s="112" t="s">
        <v>31</v>
      </c>
    </row>
    <row r="596" spans="1:29" ht="25.5" customHeight="1" x14ac:dyDescent="0.35">
      <c r="A596" s="205"/>
      <c r="B596" s="207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37"/>
        <v/>
      </c>
      <c r="G596" s="106"/>
      <c r="H596" s="96">
        <f t="shared" si="38"/>
        <v>0</v>
      </c>
      <c r="I596" s="96" t="str">
        <f t="shared" si="39"/>
        <v/>
      </c>
      <c r="J596" s="96" t="str">
        <f t="shared" si="40"/>
        <v/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V596" s="110" t="s">
        <v>25</v>
      </c>
      <c r="W596" s="110" t="s">
        <v>26</v>
      </c>
      <c r="X596" s="110" t="s">
        <v>27</v>
      </c>
      <c r="Y596" s="111" t="s">
        <v>28</v>
      </c>
      <c r="Z596" s="111" t="s">
        <v>29</v>
      </c>
      <c r="AA596" s="111" t="s">
        <v>25</v>
      </c>
      <c r="AB596" s="111" t="s">
        <v>30</v>
      </c>
      <c r="AC596" s="112" t="s">
        <v>31</v>
      </c>
    </row>
    <row r="597" spans="1:29" ht="25.5" customHeight="1" x14ac:dyDescent="0.35">
      <c r="A597" s="205"/>
      <c r="B597" s="207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37"/>
        <v/>
      </c>
      <c r="G597" s="106"/>
      <c r="H597" s="96">
        <f t="shared" si="38"/>
        <v>0</v>
      </c>
      <c r="I597" s="96" t="str">
        <f t="shared" si="39"/>
        <v/>
      </c>
      <c r="J597" s="96" t="str">
        <f t="shared" si="40"/>
        <v/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V597" s="110" t="s">
        <v>25</v>
      </c>
      <c r="W597" s="110" t="s">
        <v>26</v>
      </c>
      <c r="X597" s="110" t="s">
        <v>27</v>
      </c>
      <c r="Y597" s="111" t="s">
        <v>28</v>
      </c>
      <c r="Z597" s="111" t="s">
        <v>29</v>
      </c>
      <c r="AA597" s="111" t="s">
        <v>25</v>
      </c>
      <c r="AB597" s="111" t="s">
        <v>30</v>
      </c>
      <c r="AC597" s="112" t="s">
        <v>31</v>
      </c>
    </row>
    <row r="598" spans="1:29" ht="25.5" customHeight="1" x14ac:dyDescent="0.35">
      <c r="A598" s="205"/>
      <c r="B598" s="207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37"/>
        <v/>
      </c>
      <c r="G598" s="106"/>
      <c r="H598" s="96">
        <f t="shared" si="38"/>
        <v>0</v>
      </c>
      <c r="I598" s="96" t="str">
        <f t="shared" si="39"/>
        <v/>
      </c>
      <c r="J598" s="96" t="str">
        <f t="shared" si="40"/>
        <v/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V598" s="110" t="s">
        <v>25</v>
      </c>
      <c r="W598" s="110" t="s">
        <v>26</v>
      </c>
      <c r="X598" s="110" t="s">
        <v>27</v>
      </c>
      <c r="Y598" s="111" t="s">
        <v>28</v>
      </c>
      <c r="Z598" s="111" t="s">
        <v>29</v>
      </c>
      <c r="AA598" s="111" t="s">
        <v>25</v>
      </c>
      <c r="AB598" s="111" t="s">
        <v>30</v>
      </c>
      <c r="AC598" s="112" t="s">
        <v>31</v>
      </c>
    </row>
    <row r="599" spans="1:29" ht="25.5" customHeight="1" x14ac:dyDescent="0.35">
      <c r="A599" s="205"/>
      <c r="B599" s="207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37"/>
        <v/>
      </c>
      <c r="G599" s="106"/>
      <c r="H599" s="96">
        <f t="shared" si="38"/>
        <v>0</v>
      </c>
      <c r="I599" s="96" t="str">
        <f t="shared" si="39"/>
        <v/>
      </c>
      <c r="J599" s="96" t="str">
        <f t="shared" si="40"/>
        <v/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V599" s="110" t="s">
        <v>25</v>
      </c>
      <c r="W599" s="110" t="s">
        <v>26</v>
      </c>
      <c r="X599" s="110" t="s">
        <v>27</v>
      </c>
      <c r="Y599" s="111" t="s">
        <v>28</v>
      </c>
      <c r="Z599" s="111" t="s">
        <v>29</v>
      </c>
      <c r="AA599" s="111" t="s">
        <v>25</v>
      </c>
      <c r="AB599" s="111" t="s">
        <v>30</v>
      </c>
      <c r="AC599" s="112" t="s">
        <v>31</v>
      </c>
    </row>
    <row r="600" spans="1:29" ht="25.5" customHeight="1" x14ac:dyDescent="0.35">
      <c r="A600" s="205"/>
      <c r="B600" s="207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37"/>
        <v/>
      </c>
      <c r="G600" s="106"/>
      <c r="H600" s="96">
        <f t="shared" si="38"/>
        <v>0</v>
      </c>
      <c r="I600" s="96" t="str">
        <f t="shared" si="39"/>
        <v/>
      </c>
      <c r="J600" s="96" t="str">
        <f t="shared" si="40"/>
        <v/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V600" s="110" t="s">
        <v>25</v>
      </c>
      <c r="W600" s="110" t="s">
        <v>26</v>
      </c>
      <c r="X600" s="110" t="s">
        <v>27</v>
      </c>
      <c r="Y600" s="111" t="s">
        <v>28</v>
      </c>
      <c r="Z600" s="111" t="s">
        <v>29</v>
      </c>
      <c r="AA600" s="111" t="s">
        <v>25</v>
      </c>
      <c r="AB600" s="111" t="s">
        <v>30</v>
      </c>
      <c r="AC600" s="112" t="s">
        <v>31</v>
      </c>
    </row>
    <row r="601" spans="1:29" ht="25.5" customHeight="1" x14ac:dyDescent="0.35">
      <c r="A601" s="205"/>
      <c r="B601" s="207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37"/>
        <v/>
      </c>
      <c r="G601" s="106"/>
      <c r="H601" s="96">
        <f t="shared" si="38"/>
        <v>0</v>
      </c>
      <c r="I601" s="96" t="str">
        <f t="shared" si="39"/>
        <v/>
      </c>
      <c r="J601" s="96" t="str">
        <f t="shared" si="40"/>
        <v/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V601" s="110" t="s">
        <v>25</v>
      </c>
      <c r="W601" s="110" t="s">
        <v>26</v>
      </c>
      <c r="X601" s="110" t="s">
        <v>27</v>
      </c>
      <c r="Y601" s="111" t="s">
        <v>28</v>
      </c>
      <c r="Z601" s="111" t="s">
        <v>29</v>
      </c>
      <c r="AA601" s="111" t="s">
        <v>25</v>
      </c>
      <c r="AB601" s="111" t="s">
        <v>30</v>
      </c>
      <c r="AC601" s="112" t="s">
        <v>31</v>
      </c>
    </row>
    <row r="602" spans="1:29" ht="25.5" customHeight="1" x14ac:dyDescent="0.35">
      <c r="A602" s="205"/>
      <c r="B602" s="207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37"/>
        <v/>
      </c>
      <c r="G602" s="106"/>
      <c r="H602" s="96">
        <f t="shared" si="38"/>
        <v>0</v>
      </c>
      <c r="I602" s="96" t="str">
        <f t="shared" si="39"/>
        <v/>
      </c>
      <c r="J602" s="96" t="str">
        <f t="shared" si="40"/>
        <v/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V602" s="110" t="s">
        <v>25</v>
      </c>
      <c r="W602" s="110" t="s">
        <v>26</v>
      </c>
      <c r="X602" s="110" t="s">
        <v>27</v>
      </c>
      <c r="Y602" s="111" t="s">
        <v>28</v>
      </c>
      <c r="Z602" s="111" t="s">
        <v>29</v>
      </c>
      <c r="AA602" s="111" t="s">
        <v>25</v>
      </c>
      <c r="AB602" s="111" t="s">
        <v>30</v>
      </c>
      <c r="AC602" s="112" t="s">
        <v>31</v>
      </c>
    </row>
    <row r="603" spans="1:29" ht="25.5" customHeight="1" x14ac:dyDescent="0.35">
      <c r="A603" s="205"/>
      <c r="B603" s="207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37"/>
        <v/>
      </c>
      <c r="G603" s="106"/>
      <c r="H603" s="96">
        <f t="shared" si="38"/>
        <v>0</v>
      </c>
      <c r="I603" s="96" t="str">
        <f t="shared" si="39"/>
        <v/>
      </c>
      <c r="J603" s="96" t="str">
        <f t="shared" si="40"/>
        <v/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V603" s="110" t="s">
        <v>25</v>
      </c>
      <c r="W603" s="110" t="s">
        <v>26</v>
      </c>
      <c r="X603" s="110" t="s">
        <v>27</v>
      </c>
      <c r="Y603" s="111" t="s">
        <v>28</v>
      </c>
      <c r="Z603" s="111" t="s">
        <v>29</v>
      </c>
      <c r="AA603" s="111" t="s">
        <v>25</v>
      </c>
      <c r="AB603" s="111" t="s">
        <v>30</v>
      </c>
      <c r="AC603" s="112" t="s">
        <v>31</v>
      </c>
    </row>
    <row r="604" spans="1:29" ht="25.5" customHeight="1" x14ac:dyDescent="0.35">
      <c r="A604" s="205"/>
      <c r="B604" s="207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37"/>
        <v/>
      </c>
      <c r="G604" s="106"/>
      <c r="H604" s="96">
        <f t="shared" si="38"/>
        <v>0</v>
      </c>
      <c r="I604" s="96" t="str">
        <f t="shared" si="39"/>
        <v/>
      </c>
      <c r="J604" s="96" t="str">
        <f t="shared" si="40"/>
        <v/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V604" s="110" t="s">
        <v>25</v>
      </c>
      <c r="W604" s="110" t="s">
        <v>26</v>
      </c>
      <c r="X604" s="110" t="s">
        <v>27</v>
      </c>
      <c r="Y604" s="111" t="s">
        <v>28</v>
      </c>
      <c r="Z604" s="111" t="s">
        <v>29</v>
      </c>
      <c r="AA604" s="111" t="s">
        <v>25</v>
      </c>
      <c r="AB604" s="111" t="s">
        <v>30</v>
      </c>
      <c r="AC604" s="112" t="s">
        <v>31</v>
      </c>
    </row>
    <row r="605" spans="1:29" ht="25.5" customHeight="1" x14ac:dyDescent="0.35">
      <c r="A605" s="205"/>
      <c r="B605" s="207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37"/>
        <v/>
      </c>
      <c r="G605" s="106"/>
      <c r="H605" s="96">
        <f t="shared" si="38"/>
        <v>0</v>
      </c>
      <c r="I605" s="96" t="str">
        <f t="shared" si="39"/>
        <v/>
      </c>
      <c r="J605" s="96" t="str">
        <f t="shared" si="40"/>
        <v/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V605" s="110" t="s">
        <v>25</v>
      </c>
      <c r="W605" s="110" t="s">
        <v>26</v>
      </c>
      <c r="X605" s="110" t="s">
        <v>27</v>
      </c>
      <c r="Y605" s="111" t="s">
        <v>28</v>
      </c>
      <c r="Z605" s="111" t="s">
        <v>29</v>
      </c>
      <c r="AA605" s="111" t="s">
        <v>25</v>
      </c>
      <c r="AB605" s="111" t="s">
        <v>30</v>
      </c>
      <c r="AC605" s="112" t="s">
        <v>31</v>
      </c>
    </row>
    <row r="606" spans="1:29" ht="25.5" customHeight="1" x14ac:dyDescent="0.35">
      <c r="A606" s="205"/>
      <c r="B606" s="207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37"/>
        <v/>
      </c>
      <c r="G606" s="106"/>
      <c r="H606" s="96">
        <f t="shared" si="38"/>
        <v>0</v>
      </c>
      <c r="I606" s="96" t="str">
        <f t="shared" si="39"/>
        <v/>
      </c>
      <c r="J606" s="96" t="str">
        <f t="shared" si="40"/>
        <v/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V606" s="110" t="s">
        <v>25</v>
      </c>
      <c r="W606" s="110" t="s">
        <v>26</v>
      </c>
      <c r="X606" s="110" t="s">
        <v>27</v>
      </c>
      <c r="Y606" s="111" t="s">
        <v>28</v>
      </c>
      <c r="Z606" s="111" t="s">
        <v>29</v>
      </c>
      <c r="AA606" s="111" t="s">
        <v>25</v>
      </c>
      <c r="AB606" s="111" t="s">
        <v>30</v>
      </c>
      <c r="AC606" s="112" t="s">
        <v>31</v>
      </c>
    </row>
    <row r="607" spans="1:29" ht="25.5" customHeight="1" x14ac:dyDescent="0.35">
      <c r="A607" s="205"/>
      <c r="B607" s="207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37"/>
        <v/>
      </c>
      <c r="G607" s="106"/>
      <c r="H607" s="96">
        <f t="shared" si="38"/>
        <v>0</v>
      </c>
      <c r="I607" s="96" t="str">
        <f t="shared" si="39"/>
        <v/>
      </c>
      <c r="J607" s="96" t="str">
        <f t="shared" si="40"/>
        <v/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V607" s="110" t="s">
        <v>25</v>
      </c>
      <c r="W607" s="110" t="s">
        <v>26</v>
      </c>
      <c r="X607" s="110" t="s">
        <v>27</v>
      </c>
      <c r="Y607" s="111" t="s">
        <v>28</v>
      </c>
      <c r="Z607" s="111" t="s">
        <v>29</v>
      </c>
      <c r="AA607" s="111" t="s">
        <v>25</v>
      </c>
      <c r="AB607" s="111" t="s">
        <v>30</v>
      </c>
      <c r="AC607" s="112" t="s">
        <v>31</v>
      </c>
    </row>
    <row r="608" spans="1:29" ht="25.5" customHeight="1" x14ac:dyDescent="0.35">
      <c r="A608" s="205"/>
      <c r="B608" s="207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37"/>
        <v/>
      </c>
      <c r="G608" s="106"/>
      <c r="H608" s="96">
        <f t="shared" si="38"/>
        <v>0</v>
      </c>
      <c r="I608" s="96" t="str">
        <f t="shared" si="39"/>
        <v/>
      </c>
      <c r="J608" s="96" t="str">
        <f t="shared" si="40"/>
        <v/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V608" s="110" t="s">
        <v>25</v>
      </c>
      <c r="W608" s="110" t="s">
        <v>26</v>
      </c>
      <c r="X608" s="110" t="s">
        <v>27</v>
      </c>
      <c r="Y608" s="111" t="s">
        <v>28</v>
      </c>
      <c r="Z608" s="111" t="s">
        <v>29</v>
      </c>
      <c r="AA608" s="111" t="s">
        <v>25</v>
      </c>
      <c r="AB608" s="111" t="s">
        <v>30</v>
      </c>
      <c r="AC608" s="112" t="s">
        <v>31</v>
      </c>
    </row>
    <row r="609" spans="1:29" ht="25.5" customHeight="1" x14ac:dyDescent="0.35">
      <c r="A609" s="205"/>
      <c r="B609" s="207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37"/>
        <v/>
      </c>
      <c r="G609" s="106"/>
      <c r="H609" s="96">
        <f t="shared" si="38"/>
        <v>0</v>
      </c>
      <c r="I609" s="96" t="str">
        <f t="shared" si="39"/>
        <v/>
      </c>
      <c r="J609" s="96" t="str">
        <f t="shared" si="40"/>
        <v/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V609" s="110" t="s">
        <v>25</v>
      </c>
      <c r="W609" s="110" t="s">
        <v>26</v>
      </c>
      <c r="X609" s="110" t="s">
        <v>27</v>
      </c>
      <c r="Y609" s="111" t="s">
        <v>28</v>
      </c>
      <c r="Z609" s="111" t="s">
        <v>29</v>
      </c>
      <c r="AA609" s="111" t="s">
        <v>25</v>
      </c>
      <c r="AB609" s="111" t="s">
        <v>30</v>
      </c>
      <c r="AC609" s="112" t="s">
        <v>31</v>
      </c>
    </row>
    <row r="610" spans="1:29" ht="25.5" customHeight="1" x14ac:dyDescent="0.35">
      <c r="A610" s="205"/>
      <c r="B610" s="207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37"/>
        <v/>
      </c>
      <c r="G610" s="106"/>
      <c r="H610" s="96">
        <f t="shared" si="38"/>
        <v>0</v>
      </c>
      <c r="I610" s="96" t="str">
        <f t="shared" si="39"/>
        <v/>
      </c>
      <c r="J610" s="96" t="str">
        <f t="shared" si="40"/>
        <v/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V610" s="110" t="s">
        <v>25</v>
      </c>
      <c r="W610" s="110" t="s">
        <v>26</v>
      </c>
      <c r="X610" s="110" t="s">
        <v>27</v>
      </c>
      <c r="Y610" s="111" t="s">
        <v>28</v>
      </c>
      <c r="Z610" s="111" t="s">
        <v>29</v>
      </c>
      <c r="AA610" s="111" t="s">
        <v>25</v>
      </c>
      <c r="AB610" s="111" t="s">
        <v>30</v>
      </c>
      <c r="AC610" s="112" t="s">
        <v>31</v>
      </c>
    </row>
    <row r="611" spans="1:29" ht="25.5" customHeight="1" x14ac:dyDescent="0.35">
      <c r="A611" s="205"/>
      <c r="B611" s="207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37"/>
        <v/>
      </c>
      <c r="G611" s="106"/>
      <c r="H611" s="96">
        <f t="shared" si="38"/>
        <v>0</v>
      </c>
      <c r="I611" s="96" t="str">
        <f t="shared" si="39"/>
        <v/>
      </c>
      <c r="J611" s="96" t="str">
        <f t="shared" si="40"/>
        <v/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V611" s="110" t="s">
        <v>25</v>
      </c>
      <c r="W611" s="110" t="s">
        <v>26</v>
      </c>
      <c r="X611" s="110" t="s">
        <v>27</v>
      </c>
      <c r="Y611" s="111" t="s">
        <v>28</v>
      </c>
      <c r="Z611" s="111" t="s">
        <v>29</v>
      </c>
      <c r="AA611" s="111" t="s">
        <v>25</v>
      </c>
      <c r="AB611" s="111" t="s">
        <v>30</v>
      </c>
      <c r="AC611" s="112" t="s">
        <v>31</v>
      </c>
    </row>
    <row r="612" spans="1:29" ht="25.5" customHeight="1" x14ac:dyDescent="0.35">
      <c r="A612" s="205"/>
      <c r="B612" s="207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37"/>
        <v/>
      </c>
      <c r="G612" s="106"/>
      <c r="H612" s="96">
        <f t="shared" si="38"/>
        <v>0</v>
      </c>
      <c r="I612" s="96" t="str">
        <f t="shared" si="39"/>
        <v/>
      </c>
      <c r="J612" s="96" t="str">
        <f t="shared" si="40"/>
        <v/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V612" s="110" t="s">
        <v>25</v>
      </c>
      <c r="W612" s="110" t="s">
        <v>26</v>
      </c>
      <c r="X612" s="110" t="s">
        <v>27</v>
      </c>
      <c r="Y612" s="111" t="s">
        <v>28</v>
      </c>
      <c r="Z612" s="111" t="s">
        <v>29</v>
      </c>
      <c r="AA612" s="111" t="s">
        <v>25</v>
      </c>
      <c r="AB612" s="111" t="s">
        <v>30</v>
      </c>
      <c r="AC612" s="112" t="s">
        <v>31</v>
      </c>
    </row>
    <row r="613" spans="1:29" ht="25.5" customHeight="1" x14ac:dyDescent="0.35">
      <c r="A613" s="205"/>
      <c r="B613" s="207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37"/>
        <v/>
      </c>
      <c r="G613" s="106"/>
      <c r="H613" s="96">
        <f t="shared" si="38"/>
        <v>0</v>
      </c>
      <c r="I613" s="96" t="str">
        <f t="shared" si="39"/>
        <v/>
      </c>
      <c r="J613" s="96" t="str">
        <f t="shared" si="40"/>
        <v/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V613" s="110" t="s">
        <v>25</v>
      </c>
      <c r="W613" s="110" t="s">
        <v>26</v>
      </c>
      <c r="X613" s="110" t="s">
        <v>27</v>
      </c>
      <c r="Y613" s="111" t="s">
        <v>28</v>
      </c>
      <c r="Z613" s="111" t="s">
        <v>29</v>
      </c>
      <c r="AA613" s="111" t="s">
        <v>25</v>
      </c>
      <c r="AB613" s="111" t="s">
        <v>30</v>
      </c>
      <c r="AC613" s="112" t="s">
        <v>31</v>
      </c>
    </row>
    <row r="614" spans="1:29" ht="25.5" customHeight="1" x14ac:dyDescent="0.35">
      <c r="A614" s="205"/>
      <c r="B614" s="207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37"/>
        <v/>
      </c>
      <c r="G614" s="106"/>
      <c r="H614" s="96">
        <f t="shared" si="38"/>
        <v>0</v>
      </c>
      <c r="I614" s="96" t="str">
        <f t="shared" si="39"/>
        <v/>
      </c>
      <c r="J614" s="96" t="str">
        <f t="shared" si="40"/>
        <v/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V614" s="110" t="s">
        <v>25</v>
      </c>
      <c r="W614" s="110" t="s">
        <v>26</v>
      </c>
      <c r="X614" s="110" t="s">
        <v>27</v>
      </c>
      <c r="Y614" s="111" t="s">
        <v>28</v>
      </c>
      <c r="Z614" s="111" t="s">
        <v>29</v>
      </c>
      <c r="AA614" s="111" t="s">
        <v>25</v>
      </c>
      <c r="AB614" s="111" t="s">
        <v>30</v>
      </c>
      <c r="AC614" s="112" t="s">
        <v>31</v>
      </c>
    </row>
    <row r="615" spans="1:29" ht="25.5" customHeight="1" x14ac:dyDescent="0.35">
      <c r="A615" s="205"/>
      <c r="B615" s="207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37"/>
        <v/>
      </c>
      <c r="G615" s="106"/>
      <c r="H615" s="96">
        <f t="shared" si="38"/>
        <v>0</v>
      </c>
      <c r="I615" s="96" t="str">
        <f t="shared" si="39"/>
        <v/>
      </c>
      <c r="J615" s="96" t="str">
        <f t="shared" si="40"/>
        <v/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V615" s="110" t="s">
        <v>25</v>
      </c>
      <c r="W615" s="110" t="s">
        <v>26</v>
      </c>
      <c r="X615" s="110" t="s">
        <v>27</v>
      </c>
      <c r="Y615" s="111" t="s">
        <v>28</v>
      </c>
      <c r="Z615" s="111" t="s">
        <v>29</v>
      </c>
      <c r="AA615" s="111" t="s">
        <v>25</v>
      </c>
      <c r="AB615" s="111" t="s">
        <v>30</v>
      </c>
      <c r="AC615" s="112" t="s">
        <v>31</v>
      </c>
    </row>
    <row r="616" spans="1:29" ht="25.5" customHeight="1" x14ac:dyDescent="0.35">
      <c r="A616" s="205"/>
      <c r="B616" s="207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37"/>
        <v/>
      </c>
      <c r="G616" s="106"/>
      <c r="H616" s="96">
        <f t="shared" si="38"/>
        <v>0</v>
      </c>
      <c r="I616" s="96" t="str">
        <f t="shared" si="39"/>
        <v/>
      </c>
      <c r="J616" s="96" t="str">
        <f t="shared" si="40"/>
        <v/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V616" s="110" t="s">
        <v>25</v>
      </c>
      <c r="W616" s="110" t="s">
        <v>26</v>
      </c>
      <c r="X616" s="110" t="s">
        <v>27</v>
      </c>
      <c r="Y616" s="111" t="s">
        <v>28</v>
      </c>
      <c r="Z616" s="111" t="s">
        <v>29</v>
      </c>
      <c r="AA616" s="111" t="s">
        <v>25</v>
      </c>
      <c r="AB616" s="111" t="s">
        <v>30</v>
      </c>
      <c r="AC616" s="112" t="s">
        <v>31</v>
      </c>
    </row>
    <row r="617" spans="1:29" ht="25.5" customHeight="1" x14ac:dyDescent="0.35">
      <c r="A617" s="205"/>
      <c r="B617" s="207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37"/>
        <v/>
      </c>
      <c r="G617" s="106"/>
      <c r="H617" s="96">
        <f t="shared" si="38"/>
        <v>0</v>
      </c>
      <c r="I617" s="96" t="str">
        <f t="shared" si="39"/>
        <v/>
      </c>
      <c r="J617" s="96" t="str">
        <f t="shared" si="40"/>
        <v/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V617" s="110" t="s">
        <v>25</v>
      </c>
      <c r="W617" s="110" t="s">
        <v>26</v>
      </c>
      <c r="X617" s="110" t="s">
        <v>27</v>
      </c>
      <c r="Y617" s="111" t="s">
        <v>28</v>
      </c>
      <c r="Z617" s="111" t="s">
        <v>29</v>
      </c>
      <c r="AA617" s="111" t="s">
        <v>25</v>
      </c>
      <c r="AB617" s="111" t="s">
        <v>30</v>
      </c>
      <c r="AC617" s="112" t="s">
        <v>31</v>
      </c>
    </row>
    <row r="618" spans="1:29" ht="25.5" customHeight="1" x14ac:dyDescent="0.35">
      <c r="A618" s="205"/>
      <c r="B618" s="207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37"/>
        <v/>
      </c>
      <c r="G618" s="106"/>
      <c r="H618" s="96">
        <f t="shared" si="38"/>
        <v>0</v>
      </c>
      <c r="I618" s="96" t="str">
        <f t="shared" si="39"/>
        <v/>
      </c>
      <c r="J618" s="96" t="str">
        <f t="shared" si="40"/>
        <v/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V618" s="110" t="s">
        <v>25</v>
      </c>
      <c r="W618" s="110" t="s">
        <v>26</v>
      </c>
      <c r="X618" s="110" t="s">
        <v>27</v>
      </c>
      <c r="Y618" s="111" t="s">
        <v>28</v>
      </c>
      <c r="Z618" s="111" t="s">
        <v>29</v>
      </c>
      <c r="AA618" s="111" t="s">
        <v>25</v>
      </c>
      <c r="AB618" s="111" t="s">
        <v>30</v>
      </c>
      <c r="AC618" s="112" t="s">
        <v>31</v>
      </c>
    </row>
    <row r="619" spans="1:29" ht="25.5" customHeight="1" x14ac:dyDescent="0.35">
      <c r="A619" s="205"/>
      <c r="B619" s="207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37"/>
        <v/>
      </c>
      <c r="G619" s="106"/>
      <c r="H619" s="96">
        <f t="shared" si="38"/>
        <v>0</v>
      </c>
      <c r="I619" s="96" t="str">
        <f t="shared" si="39"/>
        <v/>
      </c>
      <c r="J619" s="96" t="str">
        <f t="shared" si="40"/>
        <v/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V619" s="110" t="s">
        <v>25</v>
      </c>
      <c r="W619" s="110" t="s">
        <v>26</v>
      </c>
      <c r="X619" s="110" t="s">
        <v>27</v>
      </c>
      <c r="Y619" s="111" t="s">
        <v>28</v>
      </c>
      <c r="Z619" s="111" t="s">
        <v>29</v>
      </c>
      <c r="AA619" s="111" t="s">
        <v>25</v>
      </c>
      <c r="AB619" s="111" t="s">
        <v>30</v>
      </c>
      <c r="AC619" s="112" t="s">
        <v>31</v>
      </c>
    </row>
    <row r="620" spans="1:29" ht="25.5" customHeight="1" x14ac:dyDescent="0.35">
      <c r="A620" s="205"/>
      <c r="B620" s="207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37"/>
        <v/>
      </c>
      <c r="G620" s="106"/>
      <c r="H620" s="96">
        <f t="shared" si="38"/>
        <v>0</v>
      </c>
      <c r="I620" s="96" t="str">
        <f t="shared" si="39"/>
        <v/>
      </c>
      <c r="J620" s="96" t="str">
        <f t="shared" si="40"/>
        <v/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V620" s="110" t="s">
        <v>25</v>
      </c>
      <c r="W620" s="110" t="s">
        <v>26</v>
      </c>
      <c r="X620" s="110" t="s">
        <v>27</v>
      </c>
      <c r="Y620" s="111" t="s">
        <v>28</v>
      </c>
      <c r="Z620" s="111" t="s">
        <v>29</v>
      </c>
      <c r="AA620" s="111" t="s">
        <v>25</v>
      </c>
      <c r="AB620" s="111" t="s">
        <v>30</v>
      </c>
      <c r="AC620" s="112" t="s">
        <v>31</v>
      </c>
    </row>
    <row r="621" spans="1:29" ht="25.5" customHeight="1" x14ac:dyDescent="0.35">
      <c r="A621" s="205"/>
      <c r="B621" s="207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37"/>
        <v/>
      </c>
      <c r="G621" s="106"/>
      <c r="H621" s="96">
        <f t="shared" si="38"/>
        <v>0</v>
      </c>
      <c r="I621" s="96" t="str">
        <f t="shared" si="39"/>
        <v/>
      </c>
      <c r="J621" s="96" t="str">
        <f t="shared" si="40"/>
        <v/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V621" s="110" t="s">
        <v>25</v>
      </c>
      <c r="W621" s="110" t="s">
        <v>26</v>
      </c>
      <c r="X621" s="110" t="s">
        <v>27</v>
      </c>
      <c r="Y621" s="111" t="s">
        <v>28</v>
      </c>
      <c r="Z621" s="111" t="s">
        <v>29</v>
      </c>
      <c r="AA621" s="111" t="s">
        <v>25</v>
      </c>
      <c r="AB621" s="111" t="s">
        <v>30</v>
      </c>
      <c r="AC621" s="112" t="s">
        <v>31</v>
      </c>
    </row>
    <row r="622" spans="1:29" ht="25.5" customHeight="1" x14ac:dyDescent="0.35">
      <c r="A622" s="205"/>
      <c r="B622" s="207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37"/>
        <v/>
      </c>
      <c r="G622" s="106"/>
      <c r="H622" s="96">
        <f t="shared" si="38"/>
        <v>0</v>
      </c>
      <c r="I622" s="96" t="str">
        <f t="shared" si="39"/>
        <v/>
      </c>
      <c r="J622" s="96" t="str">
        <f t="shared" si="40"/>
        <v/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V622" s="110" t="s">
        <v>25</v>
      </c>
      <c r="W622" s="110" t="s">
        <v>26</v>
      </c>
      <c r="X622" s="110" t="s">
        <v>27</v>
      </c>
      <c r="Y622" s="111" t="s">
        <v>28</v>
      </c>
      <c r="Z622" s="111" t="s">
        <v>29</v>
      </c>
      <c r="AA622" s="111" t="s">
        <v>25</v>
      </c>
      <c r="AB622" s="111" t="s">
        <v>30</v>
      </c>
      <c r="AC622" s="112" t="s">
        <v>31</v>
      </c>
    </row>
    <row r="623" spans="1:29" ht="25.5" customHeight="1" x14ac:dyDescent="0.35">
      <c r="A623" s="205"/>
      <c r="B623" s="207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37"/>
        <v/>
      </c>
      <c r="G623" s="106"/>
      <c r="H623" s="96">
        <f t="shared" si="38"/>
        <v>0</v>
      </c>
      <c r="I623" s="96" t="str">
        <f t="shared" si="39"/>
        <v/>
      </c>
      <c r="J623" s="96" t="str">
        <f t="shared" si="40"/>
        <v/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V623" s="110" t="s">
        <v>25</v>
      </c>
      <c r="W623" s="110" t="s">
        <v>26</v>
      </c>
      <c r="X623" s="110" t="s">
        <v>27</v>
      </c>
      <c r="Y623" s="111" t="s">
        <v>28</v>
      </c>
      <c r="Z623" s="111" t="s">
        <v>29</v>
      </c>
      <c r="AA623" s="111" t="s">
        <v>25</v>
      </c>
      <c r="AB623" s="111" t="s">
        <v>30</v>
      </c>
      <c r="AC623" s="112" t="s">
        <v>31</v>
      </c>
    </row>
    <row r="624" spans="1:29" ht="25.5" customHeight="1" x14ac:dyDescent="0.35">
      <c r="A624" s="205"/>
      <c r="B624" s="207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37"/>
        <v/>
      </c>
      <c r="G624" s="106"/>
      <c r="H624" s="96">
        <f t="shared" si="38"/>
        <v>0</v>
      </c>
      <c r="I624" s="96" t="str">
        <f t="shared" si="39"/>
        <v/>
      </c>
      <c r="J624" s="96" t="str">
        <f t="shared" si="40"/>
        <v/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V624" s="110" t="s">
        <v>25</v>
      </c>
      <c r="W624" s="110" t="s">
        <v>26</v>
      </c>
      <c r="X624" s="110" t="s">
        <v>27</v>
      </c>
      <c r="Y624" s="111" t="s">
        <v>28</v>
      </c>
      <c r="Z624" s="111" t="s">
        <v>29</v>
      </c>
      <c r="AA624" s="111" t="s">
        <v>25</v>
      </c>
      <c r="AB624" s="111" t="s">
        <v>30</v>
      </c>
      <c r="AC624" s="112" t="s">
        <v>31</v>
      </c>
    </row>
    <row r="625" spans="1:29" ht="25.5" customHeight="1" x14ac:dyDescent="0.35">
      <c r="A625" s="205"/>
      <c r="B625" s="207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37"/>
        <v/>
      </c>
      <c r="G625" s="106"/>
      <c r="H625" s="96">
        <f t="shared" si="38"/>
        <v>0</v>
      </c>
      <c r="I625" s="96" t="str">
        <f t="shared" si="39"/>
        <v/>
      </c>
      <c r="J625" s="96" t="str">
        <f t="shared" si="40"/>
        <v/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V625" s="110" t="s">
        <v>25</v>
      </c>
      <c r="W625" s="110" t="s">
        <v>26</v>
      </c>
      <c r="X625" s="110" t="s">
        <v>27</v>
      </c>
      <c r="Y625" s="111" t="s">
        <v>28</v>
      </c>
      <c r="Z625" s="111" t="s">
        <v>29</v>
      </c>
      <c r="AA625" s="111" t="s">
        <v>25</v>
      </c>
      <c r="AB625" s="111" t="s">
        <v>30</v>
      </c>
      <c r="AC625" s="112" t="s">
        <v>31</v>
      </c>
    </row>
    <row r="626" spans="1:29" ht="25.5" customHeight="1" x14ac:dyDescent="0.35">
      <c r="A626" s="205"/>
      <c r="B626" s="207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37"/>
        <v/>
      </c>
      <c r="G626" s="106"/>
      <c r="H626" s="96">
        <f t="shared" si="38"/>
        <v>0</v>
      </c>
      <c r="I626" s="96" t="str">
        <f t="shared" si="39"/>
        <v/>
      </c>
      <c r="J626" s="96" t="str">
        <f t="shared" si="40"/>
        <v/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V626" s="110" t="s">
        <v>25</v>
      </c>
      <c r="W626" s="110" t="s">
        <v>26</v>
      </c>
      <c r="X626" s="110" t="s">
        <v>27</v>
      </c>
      <c r="Y626" s="111" t="s">
        <v>28</v>
      </c>
      <c r="Z626" s="111" t="s">
        <v>29</v>
      </c>
      <c r="AA626" s="111" t="s">
        <v>25</v>
      </c>
      <c r="AB626" s="111" t="s">
        <v>30</v>
      </c>
      <c r="AC626" s="112" t="s">
        <v>31</v>
      </c>
    </row>
    <row r="627" spans="1:29" ht="25.5" customHeight="1" x14ac:dyDescent="0.35">
      <c r="A627" s="205"/>
      <c r="B627" s="207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37"/>
        <v/>
      </c>
      <c r="G627" s="106"/>
      <c r="H627" s="96">
        <f t="shared" si="38"/>
        <v>0</v>
      </c>
      <c r="I627" s="96" t="str">
        <f t="shared" si="39"/>
        <v/>
      </c>
      <c r="J627" s="96" t="str">
        <f t="shared" si="40"/>
        <v/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V627" s="110" t="s">
        <v>25</v>
      </c>
      <c r="W627" s="110" t="s">
        <v>26</v>
      </c>
      <c r="X627" s="110" t="s">
        <v>27</v>
      </c>
      <c r="Y627" s="111" t="s">
        <v>28</v>
      </c>
      <c r="Z627" s="111" t="s">
        <v>29</v>
      </c>
      <c r="AA627" s="111" t="s">
        <v>25</v>
      </c>
      <c r="AB627" s="111" t="s">
        <v>30</v>
      </c>
      <c r="AC627" s="112" t="s">
        <v>31</v>
      </c>
    </row>
    <row r="628" spans="1:29" ht="25.5" customHeight="1" x14ac:dyDescent="0.35">
      <c r="A628" s="205"/>
      <c r="B628" s="207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37"/>
        <v/>
      </c>
      <c r="G628" s="106"/>
      <c r="H628" s="96">
        <f t="shared" si="38"/>
        <v>0</v>
      </c>
      <c r="I628" s="96" t="str">
        <f t="shared" si="39"/>
        <v/>
      </c>
      <c r="J628" s="96" t="str">
        <f t="shared" si="40"/>
        <v/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V628" s="110" t="s">
        <v>25</v>
      </c>
      <c r="W628" s="110" t="s">
        <v>26</v>
      </c>
      <c r="X628" s="110" t="s">
        <v>27</v>
      </c>
      <c r="Y628" s="111" t="s">
        <v>28</v>
      </c>
      <c r="Z628" s="111" t="s">
        <v>29</v>
      </c>
      <c r="AA628" s="111" t="s">
        <v>25</v>
      </c>
      <c r="AB628" s="111" t="s">
        <v>30</v>
      </c>
      <c r="AC628" s="112" t="s">
        <v>31</v>
      </c>
    </row>
    <row r="629" spans="1:29" ht="25.5" customHeight="1" x14ac:dyDescent="0.35">
      <c r="A629" s="205"/>
      <c r="B629" s="207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37"/>
        <v/>
      </c>
      <c r="G629" s="106"/>
      <c r="H629" s="96">
        <f t="shared" si="38"/>
        <v>0</v>
      </c>
      <c r="I629" s="96" t="str">
        <f t="shared" si="39"/>
        <v/>
      </c>
      <c r="J629" s="96" t="str">
        <f t="shared" si="40"/>
        <v/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V629" s="110" t="s">
        <v>25</v>
      </c>
      <c r="W629" s="110" t="s">
        <v>26</v>
      </c>
      <c r="X629" s="110" t="s">
        <v>27</v>
      </c>
      <c r="Y629" s="111" t="s">
        <v>28</v>
      </c>
      <c r="Z629" s="111" t="s">
        <v>29</v>
      </c>
      <c r="AA629" s="111" t="s">
        <v>25</v>
      </c>
      <c r="AB629" s="111" t="s">
        <v>30</v>
      </c>
      <c r="AC629" s="112" t="s">
        <v>31</v>
      </c>
    </row>
    <row r="630" spans="1:29" ht="25.5" customHeight="1" x14ac:dyDescent="0.35">
      <c r="A630" s="205"/>
      <c r="B630" s="207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37"/>
        <v/>
      </c>
      <c r="G630" s="106"/>
      <c r="H630" s="96">
        <f t="shared" si="38"/>
        <v>0</v>
      </c>
      <c r="I630" s="96" t="str">
        <f t="shared" si="39"/>
        <v/>
      </c>
      <c r="J630" s="96" t="str">
        <f t="shared" si="40"/>
        <v/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V630" s="110" t="s">
        <v>25</v>
      </c>
      <c r="W630" s="110" t="s">
        <v>26</v>
      </c>
      <c r="X630" s="110" t="s">
        <v>27</v>
      </c>
      <c r="Y630" s="111" t="s">
        <v>28</v>
      </c>
      <c r="Z630" s="111" t="s">
        <v>29</v>
      </c>
      <c r="AA630" s="111" t="s">
        <v>25</v>
      </c>
      <c r="AB630" s="111" t="s">
        <v>30</v>
      </c>
      <c r="AC630" s="112" t="s">
        <v>31</v>
      </c>
    </row>
    <row r="631" spans="1:29" ht="25.5" customHeight="1" x14ac:dyDescent="0.35">
      <c r="A631" s="205"/>
      <c r="B631" s="207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37"/>
        <v/>
      </c>
      <c r="G631" s="106"/>
      <c r="H631" s="96">
        <f t="shared" si="38"/>
        <v>0</v>
      </c>
      <c r="I631" s="96" t="str">
        <f t="shared" si="39"/>
        <v/>
      </c>
      <c r="J631" s="96" t="str">
        <f t="shared" si="40"/>
        <v/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V631" s="110" t="s">
        <v>25</v>
      </c>
      <c r="W631" s="110" t="s">
        <v>26</v>
      </c>
      <c r="X631" s="110" t="s">
        <v>27</v>
      </c>
      <c r="Y631" s="111" t="s">
        <v>28</v>
      </c>
      <c r="Z631" s="111" t="s">
        <v>29</v>
      </c>
      <c r="AA631" s="111" t="s">
        <v>25</v>
      </c>
      <c r="AB631" s="111" t="s">
        <v>30</v>
      </c>
      <c r="AC631" s="112" t="s">
        <v>31</v>
      </c>
    </row>
    <row r="632" spans="1:29" ht="25.5" customHeight="1" x14ac:dyDescent="0.35">
      <c r="A632" s="205"/>
      <c r="B632" s="207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37"/>
        <v/>
      </c>
      <c r="G632" s="106"/>
      <c r="H632" s="96">
        <f t="shared" si="38"/>
        <v>0</v>
      </c>
      <c r="I632" s="96" t="str">
        <f t="shared" si="39"/>
        <v/>
      </c>
      <c r="J632" s="96" t="str">
        <f t="shared" si="40"/>
        <v/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V632" s="110" t="s">
        <v>25</v>
      </c>
      <c r="W632" s="110" t="s">
        <v>26</v>
      </c>
      <c r="X632" s="110" t="s">
        <v>27</v>
      </c>
      <c r="Y632" s="111" t="s">
        <v>28</v>
      </c>
      <c r="Z632" s="111" t="s">
        <v>29</v>
      </c>
      <c r="AA632" s="111" t="s">
        <v>25</v>
      </c>
      <c r="AB632" s="111" t="s">
        <v>30</v>
      </c>
      <c r="AC632" s="112" t="s">
        <v>31</v>
      </c>
    </row>
    <row r="633" spans="1:29" ht="25.5" customHeight="1" x14ac:dyDescent="0.35">
      <c r="A633" s="205"/>
      <c r="B633" s="207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37"/>
        <v/>
      </c>
      <c r="G633" s="106"/>
      <c r="H633" s="96">
        <f t="shared" si="38"/>
        <v>0</v>
      </c>
      <c r="I633" s="96" t="str">
        <f t="shared" si="39"/>
        <v/>
      </c>
      <c r="J633" s="96" t="str">
        <f t="shared" si="40"/>
        <v/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V633" s="110" t="s">
        <v>25</v>
      </c>
      <c r="W633" s="110" t="s">
        <v>26</v>
      </c>
      <c r="X633" s="110" t="s">
        <v>27</v>
      </c>
      <c r="Y633" s="111" t="s">
        <v>28</v>
      </c>
      <c r="Z633" s="111" t="s">
        <v>29</v>
      </c>
      <c r="AA633" s="111" t="s">
        <v>25</v>
      </c>
      <c r="AB633" s="111" t="s">
        <v>30</v>
      </c>
      <c r="AC633" s="112" t="s">
        <v>31</v>
      </c>
    </row>
    <row r="634" spans="1:29" ht="25.5" customHeight="1" x14ac:dyDescent="0.35">
      <c r="A634" s="205"/>
      <c r="B634" s="207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37"/>
        <v/>
      </c>
      <c r="G634" s="106"/>
      <c r="H634" s="96">
        <f t="shared" si="38"/>
        <v>0</v>
      </c>
      <c r="I634" s="96" t="str">
        <f t="shared" si="39"/>
        <v/>
      </c>
      <c r="J634" s="96" t="str">
        <f t="shared" si="40"/>
        <v/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V634" s="110" t="s">
        <v>25</v>
      </c>
      <c r="W634" s="110" t="s">
        <v>26</v>
      </c>
      <c r="X634" s="110" t="s">
        <v>27</v>
      </c>
      <c r="Y634" s="111" t="s">
        <v>28</v>
      </c>
      <c r="Z634" s="111" t="s">
        <v>29</v>
      </c>
      <c r="AA634" s="111" t="s">
        <v>25</v>
      </c>
      <c r="AB634" s="111" t="s">
        <v>30</v>
      </c>
      <c r="AC634" s="112" t="s">
        <v>31</v>
      </c>
    </row>
    <row r="635" spans="1:29" ht="25.5" customHeight="1" x14ac:dyDescent="0.35">
      <c r="A635" s="205"/>
      <c r="B635" s="207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37"/>
        <v/>
      </c>
      <c r="G635" s="106"/>
      <c r="H635" s="96">
        <f t="shared" si="38"/>
        <v>0</v>
      </c>
      <c r="I635" s="96" t="str">
        <f t="shared" si="39"/>
        <v/>
      </c>
      <c r="J635" s="96" t="str">
        <f t="shared" si="40"/>
        <v/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V635" s="110" t="s">
        <v>25</v>
      </c>
      <c r="W635" s="110" t="s">
        <v>26</v>
      </c>
      <c r="X635" s="110" t="s">
        <v>27</v>
      </c>
      <c r="Y635" s="111" t="s">
        <v>28</v>
      </c>
      <c r="Z635" s="111" t="s">
        <v>29</v>
      </c>
      <c r="AA635" s="111" t="s">
        <v>25</v>
      </c>
      <c r="AB635" s="111" t="s">
        <v>30</v>
      </c>
      <c r="AC635" s="112" t="s">
        <v>31</v>
      </c>
    </row>
    <row r="636" spans="1:29" ht="25.5" customHeight="1" x14ac:dyDescent="0.35">
      <c r="A636" s="205"/>
      <c r="B636" s="207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37"/>
        <v/>
      </c>
      <c r="G636" s="106"/>
      <c r="H636" s="96">
        <f t="shared" si="38"/>
        <v>0</v>
      </c>
      <c r="I636" s="96" t="str">
        <f t="shared" si="39"/>
        <v/>
      </c>
      <c r="J636" s="96" t="str">
        <f t="shared" si="40"/>
        <v/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V636" s="110" t="s">
        <v>25</v>
      </c>
      <c r="W636" s="110" t="s">
        <v>26</v>
      </c>
      <c r="X636" s="110" t="s">
        <v>27</v>
      </c>
      <c r="Y636" s="111" t="s">
        <v>28</v>
      </c>
      <c r="Z636" s="111" t="s">
        <v>29</v>
      </c>
      <c r="AA636" s="111" t="s">
        <v>25</v>
      </c>
      <c r="AB636" s="111" t="s">
        <v>30</v>
      </c>
      <c r="AC636" s="112" t="s">
        <v>31</v>
      </c>
    </row>
    <row r="637" spans="1:29" ht="25.5" customHeight="1" x14ac:dyDescent="0.35">
      <c r="A637" s="205"/>
      <c r="B637" s="207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37"/>
        <v/>
      </c>
      <c r="G637" s="106"/>
      <c r="H637" s="96">
        <f t="shared" si="38"/>
        <v>0</v>
      </c>
      <c r="I637" s="96" t="str">
        <f t="shared" si="39"/>
        <v/>
      </c>
      <c r="J637" s="96" t="str">
        <f t="shared" si="40"/>
        <v/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V637" s="110" t="s">
        <v>25</v>
      </c>
      <c r="W637" s="110" t="s">
        <v>26</v>
      </c>
      <c r="X637" s="110" t="s">
        <v>27</v>
      </c>
      <c r="Y637" s="111" t="s">
        <v>28</v>
      </c>
      <c r="Z637" s="111" t="s">
        <v>29</v>
      </c>
      <c r="AA637" s="111" t="s">
        <v>25</v>
      </c>
      <c r="AB637" s="111" t="s">
        <v>30</v>
      </c>
      <c r="AC637" s="112" t="s">
        <v>31</v>
      </c>
    </row>
    <row r="638" spans="1:29" ht="25.5" customHeight="1" x14ac:dyDescent="0.35">
      <c r="A638" s="205"/>
      <c r="B638" s="207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37"/>
        <v/>
      </c>
      <c r="G638" s="106"/>
      <c r="H638" s="96">
        <f t="shared" si="38"/>
        <v>0</v>
      </c>
      <c r="I638" s="96" t="str">
        <f t="shared" si="39"/>
        <v/>
      </c>
      <c r="J638" s="96" t="str">
        <f t="shared" si="40"/>
        <v/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V638" s="110" t="s">
        <v>25</v>
      </c>
      <c r="W638" s="110" t="s">
        <v>26</v>
      </c>
      <c r="X638" s="110" t="s">
        <v>27</v>
      </c>
      <c r="Y638" s="111" t="s">
        <v>28</v>
      </c>
      <c r="Z638" s="111" t="s">
        <v>29</v>
      </c>
      <c r="AA638" s="111" t="s">
        <v>25</v>
      </c>
      <c r="AB638" s="111" t="s">
        <v>30</v>
      </c>
      <c r="AC638" s="112" t="s">
        <v>31</v>
      </c>
    </row>
    <row r="639" spans="1:29" ht="25.5" customHeight="1" x14ac:dyDescent="0.35">
      <c r="A639" s="205"/>
      <c r="B639" s="207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37"/>
        <v/>
      </c>
      <c r="G639" s="106"/>
      <c r="H639" s="96">
        <f t="shared" si="38"/>
        <v>0</v>
      </c>
      <c r="I639" s="96" t="str">
        <f t="shared" si="39"/>
        <v/>
      </c>
      <c r="J639" s="96" t="str">
        <f t="shared" si="40"/>
        <v/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V639" s="110" t="s">
        <v>25</v>
      </c>
      <c r="W639" s="110" t="s">
        <v>26</v>
      </c>
      <c r="X639" s="110" t="s">
        <v>27</v>
      </c>
      <c r="Y639" s="111" t="s">
        <v>28</v>
      </c>
      <c r="Z639" s="111" t="s">
        <v>29</v>
      </c>
      <c r="AA639" s="111" t="s">
        <v>25</v>
      </c>
      <c r="AB639" s="111" t="s">
        <v>30</v>
      </c>
      <c r="AC639" s="112" t="s">
        <v>31</v>
      </c>
    </row>
    <row r="640" spans="1:29" ht="25.5" customHeight="1" x14ac:dyDescent="0.35">
      <c r="A640" s="205"/>
      <c r="B640" s="207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37"/>
        <v/>
      </c>
      <c r="G640" s="106"/>
      <c r="H640" s="96">
        <f t="shared" si="38"/>
        <v>0</v>
      </c>
      <c r="I640" s="96" t="str">
        <f t="shared" si="39"/>
        <v/>
      </c>
      <c r="J640" s="96" t="str">
        <f t="shared" si="40"/>
        <v/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V640" s="110" t="s">
        <v>25</v>
      </c>
      <c r="W640" s="110" t="s">
        <v>26</v>
      </c>
      <c r="X640" s="110" t="s">
        <v>27</v>
      </c>
      <c r="Y640" s="111" t="s">
        <v>28</v>
      </c>
      <c r="Z640" s="111" t="s">
        <v>29</v>
      </c>
      <c r="AA640" s="111" t="s">
        <v>25</v>
      </c>
      <c r="AB640" s="111" t="s">
        <v>30</v>
      </c>
      <c r="AC640" s="112" t="s">
        <v>31</v>
      </c>
    </row>
    <row r="641" spans="1:29" ht="25.5" customHeight="1" x14ac:dyDescent="0.35">
      <c r="A641" s="205"/>
      <c r="B641" s="207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37"/>
        <v/>
      </c>
      <c r="G641" s="106"/>
      <c r="H641" s="96">
        <f t="shared" si="38"/>
        <v>0</v>
      </c>
      <c r="I641" s="96" t="str">
        <f t="shared" si="39"/>
        <v/>
      </c>
      <c r="J641" s="96" t="str">
        <f t="shared" si="40"/>
        <v/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V641" s="110" t="s">
        <v>25</v>
      </c>
      <c r="W641" s="110" t="s">
        <v>26</v>
      </c>
      <c r="X641" s="110" t="s">
        <v>27</v>
      </c>
      <c r="Y641" s="111" t="s">
        <v>28</v>
      </c>
      <c r="Z641" s="111" t="s">
        <v>29</v>
      </c>
      <c r="AA641" s="111" t="s">
        <v>25</v>
      </c>
      <c r="AB641" s="111" t="s">
        <v>30</v>
      </c>
      <c r="AC641" s="112" t="s">
        <v>31</v>
      </c>
    </row>
    <row r="642" spans="1:29" ht="25.5" customHeight="1" x14ac:dyDescent="0.35">
      <c r="A642" s="205"/>
      <c r="B642" s="207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41">IF(OR(D642="",E642=""),"",ROUND(D642*E642,2))</f>
        <v/>
      </c>
      <c r="G642" s="106"/>
      <c r="H642" s="96">
        <f t="shared" ref="H642:H705" si="42">IF(G642="Sim",IF(OR(F642="",D642="",L642=""),"",IF(L642="Sim",ROUND(F642-D642,2),0)),0)</f>
        <v>0</v>
      </c>
      <c r="I642" s="96" t="str">
        <f t="shared" ref="I642:I705" si="43">IF(G642="Sim",0,IF(OR(F642="",L642=""),"",F642))</f>
        <v/>
      </c>
      <c r="J642" s="96" t="str">
        <f t="shared" ref="J642:J705" si="44">IF(G642="Sim",0,IF(OR(F642="",D642="",L642=""),"",IF(L642="Sim",ROUND(F642-D642,2),0)))</f>
        <v/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V642" s="110" t="s">
        <v>25</v>
      </c>
      <c r="W642" s="110" t="s">
        <v>26</v>
      </c>
      <c r="X642" s="110" t="s">
        <v>27</v>
      </c>
      <c r="Y642" s="111" t="s">
        <v>28</v>
      </c>
      <c r="Z642" s="111" t="s">
        <v>29</v>
      </c>
      <c r="AA642" s="111" t="s">
        <v>25</v>
      </c>
      <c r="AB642" s="111" t="s">
        <v>30</v>
      </c>
      <c r="AC642" s="112" t="s">
        <v>31</v>
      </c>
    </row>
    <row r="643" spans="1:29" ht="25.5" customHeight="1" x14ac:dyDescent="0.35">
      <c r="A643" s="205"/>
      <c r="B643" s="207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41"/>
        <v/>
      </c>
      <c r="G643" s="106"/>
      <c r="H643" s="96">
        <f t="shared" si="42"/>
        <v>0</v>
      </c>
      <c r="I643" s="96" t="str">
        <f t="shared" si="43"/>
        <v/>
      </c>
      <c r="J643" s="96" t="str">
        <f t="shared" si="44"/>
        <v/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V643" s="110" t="s">
        <v>25</v>
      </c>
      <c r="W643" s="110" t="s">
        <v>26</v>
      </c>
      <c r="X643" s="110" t="s">
        <v>27</v>
      </c>
      <c r="Y643" s="111" t="s">
        <v>28</v>
      </c>
      <c r="Z643" s="111" t="s">
        <v>29</v>
      </c>
      <c r="AA643" s="111" t="s">
        <v>25</v>
      </c>
      <c r="AB643" s="111" t="s">
        <v>30</v>
      </c>
      <c r="AC643" s="112" t="s">
        <v>31</v>
      </c>
    </row>
    <row r="644" spans="1:29" ht="25.5" customHeight="1" x14ac:dyDescent="0.35">
      <c r="A644" s="205"/>
      <c r="B644" s="207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41"/>
        <v/>
      </c>
      <c r="G644" s="106"/>
      <c r="H644" s="96">
        <f t="shared" si="42"/>
        <v>0</v>
      </c>
      <c r="I644" s="96" t="str">
        <f t="shared" si="43"/>
        <v/>
      </c>
      <c r="J644" s="96" t="str">
        <f t="shared" si="44"/>
        <v/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V644" s="110" t="s">
        <v>25</v>
      </c>
      <c r="W644" s="110" t="s">
        <v>26</v>
      </c>
      <c r="X644" s="110" t="s">
        <v>27</v>
      </c>
      <c r="Y644" s="111" t="s">
        <v>28</v>
      </c>
      <c r="Z644" s="111" t="s">
        <v>29</v>
      </c>
      <c r="AA644" s="111" t="s">
        <v>25</v>
      </c>
      <c r="AB644" s="111" t="s">
        <v>30</v>
      </c>
      <c r="AC644" s="112" t="s">
        <v>31</v>
      </c>
    </row>
    <row r="645" spans="1:29" ht="25.5" customHeight="1" x14ac:dyDescent="0.35">
      <c r="A645" s="205"/>
      <c r="B645" s="207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41"/>
        <v/>
      </c>
      <c r="G645" s="106"/>
      <c r="H645" s="96">
        <f t="shared" si="42"/>
        <v>0</v>
      </c>
      <c r="I645" s="96" t="str">
        <f t="shared" si="43"/>
        <v/>
      </c>
      <c r="J645" s="96" t="str">
        <f t="shared" si="44"/>
        <v/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V645" s="110" t="s">
        <v>25</v>
      </c>
      <c r="W645" s="110" t="s">
        <v>26</v>
      </c>
      <c r="X645" s="110" t="s">
        <v>27</v>
      </c>
      <c r="Y645" s="111" t="s">
        <v>28</v>
      </c>
      <c r="Z645" s="111" t="s">
        <v>29</v>
      </c>
      <c r="AA645" s="111" t="s">
        <v>25</v>
      </c>
      <c r="AB645" s="111" t="s">
        <v>30</v>
      </c>
      <c r="AC645" s="112" t="s">
        <v>31</v>
      </c>
    </row>
    <row r="646" spans="1:29" ht="25.5" customHeight="1" x14ac:dyDescent="0.35">
      <c r="A646" s="205"/>
      <c r="B646" s="207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41"/>
        <v/>
      </c>
      <c r="G646" s="106"/>
      <c r="H646" s="96">
        <f t="shared" si="42"/>
        <v>0</v>
      </c>
      <c r="I646" s="96" t="str">
        <f t="shared" si="43"/>
        <v/>
      </c>
      <c r="J646" s="96" t="str">
        <f t="shared" si="44"/>
        <v/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V646" s="110" t="s">
        <v>25</v>
      </c>
      <c r="W646" s="110" t="s">
        <v>26</v>
      </c>
      <c r="X646" s="110" t="s">
        <v>27</v>
      </c>
      <c r="Y646" s="111" t="s">
        <v>28</v>
      </c>
      <c r="Z646" s="111" t="s">
        <v>29</v>
      </c>
      <c r="AA646" s="111" t="s">
        <v>25</v>
      </c>
      <c r="AB646" s="111" t="s">
        <v>30</v>
      </c>
      <c r="AC646" s="112" t="s">
        <v>31</v>
      </c>
    </row>
    <row r="647" spans="1:29" ht="25.5" customHeight="1" x14ac:dyDescent="0.35">
      <c r="A647" s="205"/>
      <c r="B647" s="207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41"/>
        <v/>
      </c>
      <c r="G647" s="106"/>
      <c r="H647" s="96">
        <f t="shared" si="42"/>
        <v>0</v>
      </c>
      <c r="I647" s="96" t="str">
        <f t="shared" si="43"/>
        <v/>
      </c>
      <c r="J647" s="96" t="str">
        <f t="shared" si="44"/>
        <v/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V647" s="110" t="s">
        <v>25</v>
      </c>
      <c r="W647" s="110" t="s">
        <v>26</v>
      </c>
      <c r="X647" s="110" t="s">
        <v>27</v>
      </c>
      <c r="Y647" s="111" t="s">
        <v>28</v>
      </c>
      <c r="Z647" s="111" t="s">
        <v>29</v>
      </c>
      <c r="AA647" s="111" t="s">
        <v>25</v>
      </c>
      <c r="AB647" s="111" t="s">
        <v>30</v>
      </c>
      <c r="AC647" s="112" t="s">
        <v>31</v>
      </c>
    </row>
    <row r="648" spans="1:29" ht="25.5" customHeight="1" x14ac:dyDescent="0.35">
      <c r="A648" s="205"/>
      <c r="B648" s="207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41"/>
        <v/>
      </c>
      <c r="G648" s="106"/>
      <c r="H648" s="96">
        <f t="shared" si="42"/>
        <v>0</v>
      </c>
      <c r="I648" s="96" t="str">
        <f t="shared" si="43"/>
        <v/>
      </c>
      <c r="J648" s="96" t="str">
        <f t="shared" si="44"/>
        <v/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V648" s="110" t="s">
        <v>25</v>
      </c>
      <c r="W648" s="110" t="s">
        <v>26</v>
      </c>
      <c r="X648" s="110" t="s">
        <v>27</v>
      </c>
      <c r="Y648" s="111" t="s">
        <v>28</v>
      </c>
      <c r="Z648" s="111" t="s">
        <v>29</v>
      </c>
      <c r="AA648" s="111" t="s">
        <v>25</v>
      </c>
      <c r="AB648" s="111" t="s">
        <v>30</v>
      </c>
      <c r="AC648" s="112" t="s">
        <v>31</v>
      </c>
    </row>
    <row r="649" spans="1:29" ht="25.5" customHeight="1" x14ac:dyDescent="0.35">
      <c r="A649" s="205"/>
      <c r="B649" s="207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41"/>
        <v/>
      </c>
      <c r="G649" s="106"/>
      <c r="H649" s="96">
        <f t="shared" si="42"/>
        <v>0</v>
      </c>
      <c r="I649" s="96" t="str">
        <f t="shared" si="43"/>
        <v/>
      </c>
      <c r="J649" s="96" t="str">
        <f t="shared" si="44"/>
        <v/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V649" s="110" t="s">
        <v>25</v>
      </c>
      <c r="W649" s="110" t="s">
        <v>26</v>
      </c>
      <c r="X649" s="110" t="s">
        <v>27</v>
      </c>
      <c r="Y649" s="111" t="s">
        <v>28</v>
      </c>
      <c r="Z649" s="111" t="s">
        <v>29</v>
      </c>
      <c r="AA649" s="111" t="s">
        <v>25</v>
      </c>
      <c r="AB649" s="111" t="s">
        <v>30</v>
      </c>
      <c r="AC649" s="112" t="s">
        <v>31</v>
      </c>
    </row>
    <row r="650" spans="1:29" ht="25.5" customHeight="1" x14ac:dyDescent="0.35">
      <c r="A650" s="205"/>
      <c r="B650" s="207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41"/>
        <v/>
      </c>
      <c r="G650" s="106"/>
      <c r="H650" s="96">
        <f t="shared" si="42"/>
        <v>0</v>
      </c>
      <c r="I650" s="96" t="str">
        <f t="shared" si="43"/>
        <v/>
      </c>
      <c r="J650" s="96" t="str">
        <f t="shared" si="44"/>
        <v/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V650" s="110" t="s">
        <v>25</v>
      </c>
      <c r="W650" s="110" t="s">
        <v>26</v>
      </c>
      <c r="X650" s="110" t="s">
        <v>27</v>
      </c>
      <c r="Y650" s="111" t="s">
        <v>28</v>
      </c>
      <c r="Z650" s="111" t="s">
        <v>29</v>
      </c>
      <c r="AA650" s="111" t="s">
        <v>25</v>
      </c>
      <c r="AB650" s="111" t="s">
        <v>30</v>
      </c>
      <c r="AC650" s="112" t="s">
        <v>31</v>
      </c>
    </row>
    <row r="651" spans="1:29" ht="25.5" customHeight="1" x14ac:dyDescent="0.35">
      <c r="A651" s="205"/>
      <c r="B651" s="207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41"/>
        <v/>
      </c>
      <c r="G651" s="106"/>
      <c r="H651" s="96">
        <f t="shared" si="42"/>
        <v>0</v>
      </c>
      <c r="I651" s="96" t="str">
        <f t="shared" si="43"/>
        <v/>
      </c>
      <c r="J651" s="96" t="str">
        <f t="shared" si="44"/>
        <v/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V651" s="110" t="s">
        <v>25</v>
      </c>
      <c r="W651" s="110" t="s">
        <v>26</v>
      </c>
      <c r="X651" s="110" t="s">
        <v>27</v>
      </c>
      <c r="Y651" s="111" t="s">
        <v>28</v>
      </c>
      <c r="Z651" s="111" t="s">
        <v>29</v>
      </c>
      <c r="AA651" s="111" t="s">
        <v>25</v>
      </c>
      <c r="AB651" s="111" t="s">
        <v>30</v>
      </c>
      <c r="AC651" s="112" t="s">
        <v>31</v>
      </c>
    </row>
    <row r="652" spans="1:29" ht="25.5" customHeight="1" x14ac:dyDescent="0.35">
      <c r="A652" s="205"/>
      <c r="B652" s="207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41"/>
        <v/>
      </c>
      <c r="G652" s="106"/>
      <c r="H652" s="96">
        <f t="shared" si="42"/>
        <v>0</v>
      </c>
      <c r="I652" s="96" t="str">
        <f t="shared" si="43"/>
        <v/>
      </c>
      <c r="J652" s="96" t="str">
        <f t="shared" si="44"/>
        <v/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V652" s="110" t="s">
        <v>25</v>
      </c>
      <c r="W652" s="110" t="s">
        <v>26</v>
      </c>
      <c r="X652" s="110" t="s">
        <v>27</v>
      </c>
      <c r="Y652" s="111" t="s">
        <v>28</v>
      </c>
      <c r="Z652" s="111" t="s">
        <v>29</v>
      </c>
      <c r="AA652" s="111" t="s">
        <v>25</v>
      </c>
      <c r="AB652" s="111" t="s">
        <v>30</v>
      </c>
      <c r="AC652" s="112" t="s">
        <v>31</v>
      </c>
    </row>
    <row r="653" spans="1:29" ht="25.5" customHeight="1" x14ac:dyDescent="0.35">
      <c r="A653" s="205"/>
      <c r="B653" s="207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41"/>
        <v/>
      </c>
      <c r="G653" s="106"/>
      <c r="H653" s="96">
        <f t="shared" si="42"/>
        <v>0</v>
      </c>
      <c r="I653" s="96" t="str">
        <f t="shared" si="43"/>
        <v/>
      </c>
      <c r="J653" s="96" t="str">
        <f t="shared" si="44"/>
        <v/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V653" s="110" t="s">
        <v>25</v>
      </c>
      <c r="W653" s="110" t="s">
        <v>26</v>
      </c>
      <c r="X653" s="110" t="s">
        <v>27</v>
      </c>
      <c r="Y653" s="111" t="s">
        <v>28</v>
      </c>
      <c r="Z653" s="111" t="s">
        <v>29</v>
      </c>
      <c r="AA653" s="111" t="s">
        <v>25</v>
      </c>
      <c r="AB653" s="111" t="s">
        <v>30</v>
      </c>
      <c r="AC653" s="112" t="s">
        <v>31</v>
      </c>
    </row>
    <row r="654" spans="1:29" ht="25.5" customHeight="1" x14ac:dyDescent="0.35">
      <c r="A654" s="205"/>
      <c r="B654" s="207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41"/>
        <v/>
      </c>
      <c r="G654" s="106"/>
      <c r="H654" s="96">
        <f t="shared" si="42"/>
        <v>0</v>
      </c>
      <c r="I654" s="96" t="str">
        <f t="shared" si="43"/>
        <v/>
      </c>
      <c r="J654" s="96" t="str">
        <f t="shared" si="44"/>
        <v/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V654" s="110" t="s">
        <v>25</v>
      </c>
      <c r="W654" s="110" t="s">
        <v>26</v>
      </c>
      <c r="X654" s="110" t="s">
        <v>27</v>
      </c>
      <c r="Y654" s="111" t="s">
        <v>28</v>
      </c>
      <c r="Z654" s="111" t="s">
        <v>29</v>
      </c>
      <c r="AA654" s="111" t="s">
        <v>25</v>
      </c>
      <c r="AB654" s="111" t="s">
        <v>30</v>
      </c>
      <c r="AC654" s="112" t="s">
        <v>31</v>
      </c>
    </row>
    <row r="655" spans="1:29" ht="25.5" customHeight="1" x14ac:dyDescent="0.35">
      <c r="A655" s="205"/>
      <c r="B655" s="207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41"/>
        <v/>
      </c>
      <c r="G655" s="106"/>
      <c r="H655" s="96">
        <f t="shared" si="42"/>
        <v>0</v>
      </c>
      <c r="I655" s="96" t="str">
        <f t="shared" si="43"/>
        <v/>
      </c>
      <c r="J655" s="96" t="str">
        <f t="shared" si="44"/>
        <v/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V655" s="110" t="s">
        <v>25</v>
      </c>
      <c r="W655" s="110" t="s">
        <v>26</v>
      </c>
      <c r="X655" s="110" t="s">
        <v>27</v>
      </c>
      <c r="Y655" s="111" t="s">
        <v>28</v>
      </c>
      <c r="Z655" s="111" t="s">
        <v>29</v>
      </c>
      <c r="AA655" s="111" t="s">
        <v>25</v>
      </c>
      <c r="AB655" s="111" t="s">
        <v>30</v>
      </c>
      <c r="AC655" s="112" t="s">
        <v>31</v>
      </c>
    </row>
    <row r="656" spans="1:29" ht="25.5" customHeight="1" x14ac:dyDescent="0.35">
      <c r="A656" s="205"/>
      <c r="B656" s="207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41"/>
        <v/>
      </c>
      <c r="G656" s="106"/>
      <c r="H656" s="96">
        <f t="shared" si="42"/>
        <v>0</v>
      </c>
      <c r="I656" s="96" t="str">
        <f t="shared" si="43"/>
        <v/>
      </c>
      <c r="J656" s="96" t="str">
        <f t="shared" si="44"/>
        <v/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V656" s="110" t="s">
        <v>25</v>
      </c>
      <c r="W656" s="110" t="s">
        <v>26</v>
      </c>
      <c r="X656" s="110" t="s">
        <v>27</v>
      </c>
      <c r="Y656" s="111" t="s">
        <v>28</v>
      </c>
      <c r="Z656" s="111" t="s">
        <v>29</v>
      </c>
      <c r="AA656" s="111" t="s">
        <v>25</v>
      </c>
      <c r="AB656" s="111" t="s">
        <v>30</v>
      </c>
      <c r="AC656" s="112" t="s">
        <v>31</v>
      </c>
    </row>
    <row r="657" spans="1:29" ht="25.5" customHeight="1" x14ac:dyDescent="0.35">
      <c r="A657" s="205"/>
      <c r="B657" s="207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41"/>
        <v/>
      </c>
      <c r="G657" s="106"/>
      <c r="H657" s="96">
        <f t="shared" si="42"/>
        <v>0</v>
      </c>
      <c r="I657" s="96" t="str">
        <f t="shared" si="43"/>
        <v/>
      </c>
      <c r="J657" s="96" t="str">
        <f t="shared" si="44"/>
        <v/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V657" s="110" t="s">
        <v>25</v>
      </c>
      <c r="W657" s="110" t="s">
        <v>26</v>
      </c>
      <c r="X657" s="110" t="s">
        <v>27</v>
      </c>
      <c r="Y657" s="111" t="s">
        <v>28</v>
      </c>
      <c r="Z657" s="111" t="s">
        <v>29</v>
      </c>
      <c r="AA657" s="111" t="s">
        <v>25</v>
      </c>
      <c r="AB657" s="111" t="s">
        <v>30</v>
      </c>
      <c r="AC657" s="112" t="s">
        <v>31</v>
      </c>
    </row>
    <row r="658" spans="1:29" ht="25.5" customHeight="1" x14ac:dyDescent="0.35">
      <c r="A658" s="205"/>
      <c r="B658" s="207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41"/>
        <v/>
      </c>
      <c r="G658" s="106"/>
      <c r="H658" s="96">
        <f t="shared" si="42"/>
        <v>0</v>
      </c>
      <c r="I658" s="96" t="str">
        <f t="shared" si="43"/>
        <v/>
      </c>
      <c r="J658" s="96" t="str">
        <f t="shared" si="44"/>
        <v/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V658" s="110" t="s">
        <v>25</v>
      </c>
      <c r="W658" s="110" t="s">
        <v>26</v>
      </c>
      <c r="X658" s="110" t="s">
        <v>27</v>
      </c>
      <c r="Y658" s="111" t="s">
        <v>28</v>
      </c>
      <c r="Z658" s="111" t="s">
        <v>29</v>
      </c>
      <c r="AA658" s="111" t="s">
        <v>25</v>
      </c>
      <c r="AB658" s="111" t="s">
        <v>30</v>
      </c>
      <c r="AC658" s="112" t="s">
        <v>31</v>
      </c>
    </row>
    <row r="659" spans="1:29" ht="25.5" customHeight="1" x14ac:dyDescent="0.35">
      <c r="A659" s="205"/>
      <c r="B659" s="207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41"/>
        <v/>
      </c>
      <c r="G659" s="106"/>
      <c r="H659" s="96">
        <f t="shared" si="42"/>
        <v>0</v>
      </c>
      <c r="I659" s="96" t="str">
        <f t="shared" si="43"/>
        <v/>
      </c>
      <c r="J659" s="96" t="str">
        <f t="shared" si="44"/>
        <v/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V659" s="110" t="s">
        <v>25</v>
      </c>
      <c r="W659" s="110" t="s">
        <v>26</v>
      </c>
      <c r="X659" s="110" t="s">
        <v>27</v>
      </c>
      <c r="Y659" s="111" t="s">
        <v>28</v>
      </c>
      <c r="Z659" s="111" t="s">
        <v>29</v>
      </c>
      <c r="AA659" s="111" t="s">
        <v>25</v>
      </c>
      <c r="AB659" s="111" t="s">
        <v>30</v>
      </c>
      <c r="AC659" s="112" t="s">
        <v>31</v>
      </c>
    </row>
    <row r="660" spans="1:29" ht="25.5" customHeight="1" x14ac:dyDescent="0.35">
      <c r="A660" s="205"/>
      <c r="B660" s="207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41"/>
        <v/>
      </c>
      <c r="G660" s="106"/>
      <c r="H660" s="96">
        <f t="shared" si="42"/>
        <v>0</v>
      </c>
      <c r="I660" s="96" t="str">
        <f t="shared" si="43"/>
        <v/>
      </c>
      <c r="J660" s="96" t="str">
        <f t="shared" si="44"/>
        <v/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V660" s="110" t="s">
        <v>25</v>
      </c>
      <c r="W660" s="110" t="s">
        <v>26</v>
      </c>
      <c r="X660" s="110" t="s">
        <v>27</v>
      </c>
      <c r="Y660" s="111" t="s">
        <v>28</v>
      </c>
      <c r="Z660" s="111" t="s">
        <v>29</v>
      </c>
      <c r="AA660" s="111" t="s">
        <v>25</v>
      </c>
      <c r="AB660" s="111" t="s">
        <v>30</v>
      </c>
      <c r="AC660" s="112" t="s">
        <v>31</v>
      </c>
    </row>
    <row r="661" spans="1:29" ht="25.5" customHeight="1" x14ac:dyDescent="0.35">
      <c r="A661" s="205"/>
      <c r="B661" s="207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41"/>
        <v/>
      </c>
      <c r="G661" s="106"/>
      <c r="H661" s="96">
        <f t="shared" si="42"/>
        <v>0</v>
      </c>
      <c r="I661" s="96" t="str">
        <f t="shared" si="43"/>
        <v/>
      </c>
      <c r="J661" s="96" t="str">
        <f t="shared" si="44"/>
        <v/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V661" s="110" t="s">
        <v>25</v>
      </c>
      <c r="W661" s="110" t="s">
        <v>26</v>
      </c>
      <c r="X661" s="110" t="s">
        <v>27</v>
      </c>
      <c r="Y661" s="111" t="s">
        <v>28</v>
      </c>
      <c r="Z661" s="111" t="s">
        <v>29</v>
      </c>
      <c r="AA661" s="111" t="s">
        <v>25</v>
      </c>
      <c r="AB661" s="111" t="s">
        <v>30</v>
      </c>
      <c r="AC661" s="112" t="s">
        <v>31</v>
      </c>
    </row>
    <row r="662" spans="1:29" ht="25.5" customHeight="1" x14ac:dyDescent="0.35">
      <c r="A662" s="205"/>
      <c r="B662" s="207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41"/>
        <v/>
      </c>
      <c r="G662" s="106"/>
      <c r="H662" s="96">
        <f t="shared" si="42"/>
        <v>0</v>
      </c>
      <c r="I662" s="96" t="str">
        <f t="shared" si="43"/>
        <v/>
      </c>
      <c r="J662" s="96" t="str">
        <f t="shared" si="44"/>
        <v/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V662" s="110" t="s">
        <v>25</v>
      </c>
      <c r="W662" s="110" t="s">
        <v>26</v>
      </c>
      <c r="X662" s="110" t="s">
        <v>27</v>
      </c>
      <c r="Y662" s="111" t="s">
        <v>28</v>
      </c>
      <c r="Z662" s="111" t="s">
        <v>29</v>
      </c>
      <c r="AA662" s="111" t="s">
        <v>25</v>
      </c>
      <c r="AB662" s="111" t="s">
        <v>30</v>
      </c>
      <c r="AC662" s="112" t="s">
        <v>31</v>
      </c>
    </row>
    <row r="663" spans="1:29" ht="25.5" customHeight="1" x14ac:dyDescent="0.35">
      <c r="A663" s="205"/>
      <c r="B663" s="207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41"/>
        <v/>
      </c>
      <c r="G663" s="106"/>
      <c r="H663" s="96">
        <f t="shared" si="42"/>
        <v>0</v>
      </c>
      <c r="I663" s="96" t="str">
        <f t="shared" si="43"/>
        <v/>
      </c>
      <c r="J663" s="96" t="str">
        <f t="shared" si="44"/>
        <v/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V663" s="110" t="s">
        <v>25</v>
      </c>
      <c r="W663" s="110" t="s">
        <v>26</v>
      </c>
      <c r="X663" s="110" t="s">
        <v>27</v>
      </c>
      <c r="Y663" s="111" t="s">
        <v>28</v>
      </c>
      <c r="Z663" s="111" t="s">
        <v>29</v>
      </c>
      <c r="AA663" s="111" t="s">
        <v>25</v>
      </c>
      <c r="AB663" s="111" t="s">
        <v>30</v>
      </c>
      <c r="AC663" s="112" t="s">
        <v>31</v>
      </c>
    </row>
    <row r="664" spans="1:29" ht="25.5" customHeight="1" x14ac:dyDescent="0.35">
      <c r="A664" s="205"/>
      <c r="B664" s="207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41"/>
        <v/>
      </c>
      <c r="G664" s="106"/>
      <c r="H664" s="96">
        <f t="shared" si="42"/>
        <v>0</v>
      </c>
      <c r="I664" s="96" t="str">
        <f t="shared" si="43"/>
        <v/>
      </c>
      <c r="J664" s="96" t="str">
        <f t="shared" si="44"/>
        <v/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V664" s="110" t="s">
        <v>25</v>
      </c>
      <c r="W664" s="110" t="s">
        <v>26</v>
      </c>
      <c r="X664" s="110" t="s">
        <v>27</v>
      </c>
      <c r="Y664" s="111" t="s">
        <v>28</v>
      </c>
      <c r="Z664" s="111" t="s">
        <v>29</v>
      </c>
      <c r="AA664" s="111" t="s">
        <v>25</v>
      </c>
      <c r="AB664" s="111" t="s">
        <v>30</v>
      </c>
      <c r="AC664" s="112" t="s">
        <v>31</v>
      </c>
    </row>
    <row r="665" spans="1:29" ht="25.5" customHeight="1" x14ac:dyDescent="0.35">
      <c r="A665" s="205"/>
      <c r="B665" s="207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41"/>
        <v/>
      </c>
      <c r="G665" s="106"/>
      <c r="H665" s="96">
        <f t="shared" si="42"/>
        <v>0</v>
      </c>
      <c r="I665" s="96" t="str">
        <f t="shared" si="43"/>
        <v/>
      </c>
      <c r="J665" s="96" t="str">
        <f t="shared" si="44"/>
        <v/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V665" s="110" t="s">
        <v>25</v>
      </c>
      <c r="W665" s="110" t="s">
        <v>26</v>
      </c>
      <c r="X665" s="110" t="s">
        <v>27</v>
      </c>
      <c r="Y665" s="111" t="s">
        <v>28</v>
      </c>
      <c r="Z665" s="111" t="s">
        <v>29</v>
      </c>
      <c r="AA665" s="111" t="s">
        <v>25</v>
      </c>
      <c r="AB665" s="111" t="s">
        <v>30</v>
      </c>
      <c r="AC665" s="112" t="s">
        <v>31</v>
      </c>
    </row>
    <row r="666" spans="1:29" ht="25.5" customHeight="1" x14ac:dyDescent="0.35">
      <c r="A666" s="205"/>
      <c r="B666" s="207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41"/>
        <v/>
      </c>
      <c r="G666" s="106"/>
      <c r="H666" s="96">
        <f t="shared" si="42"/>
        <v>0</v>
      </c>
      <c r="I666" s="96" t="str">
        <f t="shared" si="43"/>
        <v/>
      </c>
      <c r="J666" s="96" t="str">
        <f t="shared" si="44"/>
        <v/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V666" s="110" t="s">
        <v>25</v>
      </c>
      <c r="W666" s="110" t="s">
        <v>26</v>
      </c>
      <c r="X666" s="110" t="s">
        <v>27</v>
      </c>
      <c r="Y666" s="111" t="s">
        <v>28</v>
      </c>
      <c r="Z666" s="111" t="s">
        <v>29</v>
      </c>
      <c r="AA666" s="111" t="s">
        <v>25</v>
      </c>
      <c r="AB666" s="111" t="s">
        <v>30</v>
      </c>
      <c r="AC666" s="112" t="s">
        <v>31</v>
      </c>
    </row>
    <row r="667" spans="1:29" ht="25.5" customHeight="1" x14ac:dyDescent="0.35">
      <c r="A667" s="205"/>
      <c r="B667" s="207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41"/>
        <v/>
      </c>
      <c r="G667" s="106"/>
      <c r="H667" s="96">
        <f t="shared" si="42"/>
        <v>0</v>
      </c>
      <c r="I667" s="96" t="str">
        <f t="shared" si="43"/>
        <v/>
      </c>
      <c r="J667" s="96" t="str">
        <f t="shared" si="44"/>
        <v/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V667" s="110" t="s">
        <v>25</v>
      </c>
      <c r="W667" s="110" t="s">
        <v>26</v>
      </c>
      <c r="X667" s="110" t="s">
        <v>27</v>
      </c>
      <c r="Y667" s="111" t="s">
        <v>28</v>
      </c>
      <c r="Z667" s="111" t="s">
        <v>29</v>
      </c>
      <c r="AA667" s="111" t="s">
        <v>25</v>
      </c>
      <c r="AB667" s="111" t="s">
        <v>30</v>
      </c>
      <c r="AC667" s="112" t="s">
        <v>31</v>
      </c>
    </row>
    <row r="668" spans="1:29" ht="25.5" customHeight="1" x14ac:dyDescent="0.35">
      <c r="A668" s="205"/>
      <c r="B668" s="207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41"/>
        <v/>
      </c>
      <c r="G668" s="106"/>
      <c r="H668" s="96">
        <f t="shared" si="42"/>
        <v>0</v>
      </c>
      <c r="I668" s="96" t="str">
        <f t="shared" si="43"/>
        <v/>
      </c>
      <c r="J668" s="96" t="str">
        <f t="shared" si="44"/>
        <v/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V668" s="110" t="s">
        <v>25</v>
      </c>
      <c r="W668" s="110" t="s">
        <v>26</v>
      </c>
      <c r="X668" s="110" t="s">
        <v>27</v>
      </c>
      <c r="Y668" s="111" t="s">
        <v>28</v>
      </c>
      <c r="Z668" s="111" t="s">
        <v>29</v>
      </c>
      <c r="AA668" s="111" t="s">
        <v>25</v>
      </c>
      <c r="AB668" s="111" t="s">
        <v>30</v>
      </c>
      <c r="AC668" s="112" t="s">
        <v>31</v>
      </c>
    </row>
    <row r="669" spans="1:29" ht="25.5" customHeight="1" x14ac:dyDescent="0.35">
      <c r="A669" s="205"/>
      <c r="B669" s="207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41"/>
        <v/>
      </c>
      <c r="G669" s="106"/>
      <c r="H669" s="96">
        <f t="shared" si="42"/>
        <v>0</v>
      </c>
      <c r="I669" s="96" t="str">
        <f t="shared" si="43"/>
        <v/>
      </c>
      <c r="J669" s="96" t="str">
        <f t="shared" si="44"/>
        <v/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V669" s="110" t="s">
        <v>25</v>
      </c>
      <c r="W669" s="110" t="s">
        <v>26</v>
      </c>
      <c r="X669" s="110" t="s">
        <v>27</v>
      </c>
      <c r="Y669" s="111" t="s">
        <v>28</v>
      </c>
      <c r="Z669" s="111" t="s">
        <v>29</v>
      </c>
      <c r="AA669" s="111" t="s">
        <v>25</v>
      </c>
      <c r="AB669" s="111" t="s">
        <v>30</v>
      </c>
      <c r="AC669" s="112" t="s">
        <v>31</v>
      </c>
    </row>
    <row r="670" spans="1:29" ht="25.5" customHeight="1" x14ac:dyDescent="0.35">
      <c r="A670" s="205"/>
      <c r="B670" s="207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41"/>
        <v/>
      </c>
      <c r="G670" s="106"/>
      <c r="H670" s="96">
        <f t="shared" si="42"/>
        <v>0</v>
      </c>
      <c r="I670" s="96" t="str">
        <f t="shared" si="43"/>
        <v/>
      </c>
      <c r="J670" s="96" t="str">
        <f t="shared" si="44"/>
        <v/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V670" s="110" t="s">
        <v>25</v>
      </c>
      <c r="W670" s="110" t="s">
        <v>26</v>
      </c>
      <c r="X670" s="110" t="s">
        <v>27</v>
      </c>
      <c r="Y670" s="111" t="s">
        <v>28</v>
      </c>
      <c r="Z670" s="111" t="s">
        <v>29</v>
      </c>
      <c r="AA670" s="111" t="s">
        <v>25</v>
      </c>
      <c r="AB670" s="111" t="s">
        <v>30</v>
      </c>
      <c r="AC670" s="112" t="s">
        <v>31</v>
      </c>
    </row>
    <row r="671" spans="1:29" ht="25.5" customHeight="1" x14ac:dyDescent="0.35">
      <c r="A671" s="205"/>
      <c r="B671" s="207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41"/>
        <v/>
      </c>
      <c r="G671" s="106"/>
      <c r="H671" s="96">
        <f t="shared" si="42"/>
        <v>0</v>
      </c>
      <c r="I671" s="96" t="str">
        <f t="shared" si="43"/>
        <v/>
      </c>
      <c r="J671" s="96" t="str">
        <f t="shared" si="44"/>
        <v/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V671" s="110" t="s">
        <v>25</v>
      </c>
      <c r="W671" s="110" t="s">
        <v>26</v>
      </c>
      <c r="X671" s="110" t="s">
        <v>27</v>
      </c>
      <c r="Y671" s="111" t="s">
        <v>28</v>
      </c>
      <c r="Z671" s="111" t="s">
        <v>29</v>
      </c>
      <c r="AA671" s="111" t="s">
        <v>25</v>
      </c>
      <c r="AB671" s="111" t="s">
        <v>30</v>
      </c>
      <c r="AC671" s="112" t="s">
        <v>31</v>
      </c>
    </row>
    <row r="672" spans="1:29" ht="25.5" customHeight="1" x14ac:dyDescent="0.35">
      <c r="A672" s="205"/>
      <c r="B672" s="207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41"/>
        <v/>
      </c>
      <c r="G672" s="106"/>
      <c r="H672" s="96">
        <f t="shared" si="42"/>
        <v>0</v>
      </c>
      <c r="I672" s="96" t="str">
        <f t="shared" si="43"/>
        <v/>
      </c>
      <c r="J672" s="96" t="str">
        <f t="shared" si="44"/>
        <v/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V672" s="110" t="s">
        <v>25</v>
      </c>
      <c r="W672" s="110" t="s">
        <v>26</v>
      </c>
      <c r="X672" s="110" t="s">
        <v>27</v>
      </c>
      <c r="Y672" s="111" t="s">
        <v>28</v>
      </c>
      <c r="Z672" s="111" t="s">
        <v>29</v>
      </c>
      <c r="AA672" s="111" t="s">
        <v>25</v>
      </c>
      <c r="AB672" s="111" t="s">
        <v>30</v>
      </c>
      <c r="AC672" s="112" t="s">
        <v>31</v>
      </c>
    </row>
    <row r="673" spans="1:29" ht="25.5" customHeight="1" x14ac:dyDescent="0.35">
      <c r="A673" s="205"/>
      <c r="B673" s="207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41"/>
        <v/>
      </c>
      <c r="G673" s="106"/>
      <c r="H673" s="96">
        <f t="shared" si="42"/>
        <v>0</v>
      </c>
      <c r="I673" s="96" t="str">
        <f t="shared" si="43"/>
        <v/>
      </c>
      <c r="J673" s="96" t="str">
        <f t="shared" si="44"/>
        <v/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V673" s="110" t="s">
        <v>25</v>
      </c>
      <c r="W673" s="110" t="s">
        <v>26</v>
      </c>
      <c r="X673" s="110" t="s">
        <v>27</v>
      </c>
      <c r="Y673" s="111" t="s">
        <v>28</v>
      </c>
      <c r="Z673" s="111" t="s">
        <v>29</v>
      </c>
      <c r="AA673" s="111" t="s">
        <v>25</v>
      </c>
      <c r="AB673" s="111" t="s">
        <v>30</v>
      </c>
      <c r="AC673" s="112" t="s">
        <v>31</v>
      </c>
    </row>
    <row r="674" spans="1:29" ht="25.5" customHeight="1" x14ac:dyDescent="0.35">
      <c r="A674" s="205"/>
      <c r="B674" s="207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41"/>
        <v/>
      </c>
      <c r="G674" s="106"/>
      <c r="H674" s="96">
        <f t="shared" si="42"/>
        <v>0</v>
      </c>
      <c r="I674" s="96" t="str">
        <f t="shared" si="43"/>
        <v/>
      </c>
      <c r="J674" s="96" t="str">
        <f t="shared" si="44"/>
        <v/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V674" s="110" t="s">
        <v>25</v>
      </c>
      <c r="W674" s="110" t="s">
        <v>26</v>
      </c>
      <c r="X674" s="110" t="s">
        <v>27</v>
      </c>
      <c r="Y674" s="111" t="s">
        <v>28</v>
      </c>
      <c r="Z674" s="111" t="s">
        <v>29</v>
      </c>
      <c r="AA674" s="111" t="s">
        <v>25</v>
      </c>
      <c r="AB674" s="111" t="s">
        <v>30</v>
      </c>
      <c r="AC674" s="112" t="s">
        <v>31</v>
      </c>
    </row>
    <row r="675" spans="1:29" ht="25.5" customHeight="1" x14ac:dyDescent="0.35">
      <c r="A675" s="205"/>
      <c r="B675" s="207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41"/>
        <v/>
      </c>
      <c r="G675" s="106"/>
      <c r="H675" s="96">
        <f t="shared" si="42"/>
        <v>0</v>
      </c>
      <c r="I675" s="96" t="str">
        <f t="shared" si="43"/>
        <v/>
      </c>
      <c r="J675" s="96" t="str">
        <f t="shared" si="44"/>
        <v/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V675" s="110" t="s">
        <v>25</v>
      </c>
      <c r="W675" s="110" t="s">
        <v>26</v>
      </c>
      <c r="X675" s="110" t="s">
        <v>27</v>
      </c>
      <c r="Y675" s="111" t="s">
        <v>28</v>
      </c>
      <c r="Z675" s="111" t="s">
        <v>29</v>
      </c>
      <c r="AA675" s="111" t="s">
        <v>25</v>
      </c>
      <c r="AB675" s="111" t="s">
        <v>30</v>
      </c>
      <c r="AC675" s="112" t="s">
        <v>31</v>
      </c>
    </row>
    <row r="676" spans="1:29" ht="25.5" customHeight="1" x14ac:dyDescent="0.35">
      <c r="A676" s="205"/>
      <c r="B676" s="207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41"/>
        <v/>
      </c>
      <c r="G676" s="106"/>
      <c r="H676" s="96">
        <f t="shared" si="42"/>
        <v>0</v>
      </c>
      <c r="I676" s="96" t="str">
        <f t="shared" si="43"/>
        <v/>
      </c>
      <c r="J676" s="96" t="str">
        <f t="shared" si="44"/>
        <v/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V676" s="110" t="s">
        <v>25</v>
      </c>
      <c r="W676" s="110" t="s">
        <v>26</v>
      </c>
      <c r="X676" s="110" t="s">
        <v>27</v>
      </c>
      <c r="Y676" s="111" t="s">
        <v>28</v>
      </c>
      <c r="Z676" s="111" t="s">
        <v>29</v>
      </c>
      <c r="AA676" s="111" t="s">
        <v>25</v>
      </c>
      <c r="AB676" s="111" t="s">
        <v>30</v>
      </c>
      <c r="AC676" s="112" t="s">
        <v>31</v>
      </c>
    </row>
    <row r="677" spans="1:29" ht="25.5" customHeight="1" x14ac:dyDescent="0.35">
      <c r="A677" s="205"/>
      <c r="B677" s="207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41"/>
        <v/>
      </c>
      <c r="G677" s="106"/>
      <c r="H677" s="96">
        <f t="shared" si="42"/>
        <v>0</v>
      </c>
      <c r="I677" s="96" t="str">
        <f t="shared" si="43"/>
        <v/>
      </c>
      <c r="J677" s="96" t="str">
        <f t="shared" si="44"/>
        <v/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V677" s="110" t="s">
        <v>25</v>
      </c>
      <c r="W677" s="110" t="s">
        <v>26</v>
      </c>
      <c r="X677" s="110" t="s">
        <v>27</v>
      </c>
      <c r="Y677" s="111" t="s">
        <v>28</v>
      </c>
      <c r="Z677" s="111" t="s">
        <v>29</v>
      </c>
      <c r="AA677" s="111" t="s">
        <v>25</v>
      </c>
      <c r="AB677" s="111" t="s">
        <v>30</v>
      </c>
      <c r="AC677" s="112" t="s">
        <v>31</v>
      </c>
    </row>
    <row r="678" spans="1:29" ht="25.5" customHeight="1" x14ac:dyDescent="0.35">
      <c r="A678" s="205"/>
      <c r="B678" s="207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41"/>
        <v/>
      </c>
      <c r="G678" s="106"/>
      <c r="H678" s="96">
        <f t="shared" si="42"/>
        <v>0</v>
      </c>
      <c r="I678" s="96" t="str">
        <f t="shared" si="43"/>
        <v/>
      </c>
      <c r="J678" s="96" t="str">
        <f t="shared" si="44"/>
        <v/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V678" s="110" t="s">
        <v>25</v>
      </c>
      <c r="W678" s="110" t="s">
        <v>26</v>
      </c>
      <c r="X678" s="110" t="s">
        <v>27</v>
      </c>
      <c r="Y678" s="111" t="s">
        <v>28</v>
      </c>
      <c r="Z678" s="111" t="s">
        <v>29</v>
      </c>
      <c r="AA678" s="111" t="s">
        <v>25</v>
      </c>
      <c r="AB678" s="111" t="s">
        <v>30</v>
      </c>
      <c r="AC678" s="112" t="s">
        <v>31</v>
      </c>
    </row>
    <row r="679" spans="1:29" ht="25.5" customHeight="1" x14ac:dyDescent="0.35">
      <c r="A679" s="205"/>
      <c r="B679" s="207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41"/>
        <v/>
      </c>
      <c r="G679" s="106"/>
      <c r="H679" s="96">
        <f t="shared" si="42"/>
        <v>0</v>
      </c>
      <c r="I679" s="96" t="str">
        <f t="shared" si="43"/>
        <v/>
      </c>
      <c r="J679" s="96" t="str">
        <f t="shared" si="44"/>
        <v/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V679" s="110" t="s">
        <v>25</v>
      </c>
      <c r="W679" s="110" t="s">
        <v>26</v>
      </c>
      <c r="X679" s="110" t="s">
        <v>27</v>
      </c>
      <c r="Y679" s="111" t="s">
        <v>28</v>
      </c>
      <c r="Z679" s="111" t="s">
        <v>29</v>
      </c>
      <c r="AA679" s="111" t="s">
        <v>25</v>
      </c>
      <c r="AB679" s="111" t="s">
        <v>30</v>
      </c>
      <c r="AC679" s="112" t="s">
        <v>31</v>
      </c>
    </row>
    <row r="680" spans="1:29" ht="25.5" customHeight="1" x14ac:dyDescent="0.35">
      <c r="A680" s="205"/>
      <c r="B680" s="207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41"/>
        <v/>
      </c>
      <c r="G680" s="106"/>
      <c r="H680" s="96">
        <f t="shared" si="42"/>
        <v>0</v>
      </c>
      <c r="I680" s="96" t="str">
        <f t="shared" si="43"/>
        <v/>
      </c>
      <c r="J680" s="96" t="str">
        <f t="shared" si="44"/>
        <v/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V680" s="110" t="s">
        <v>25</v>
      </c>
      <c r="W680" s="110" t="s">
        <v>26</v>
      </c>
      <c r="X680" s="110" t="s">
        <v>27</v>
      </c>
      <c r="Y680" s="111" t="s">
        <v>28</v>
      </c>
      <c r="Z680" s="111" t="s">
        <v>29</v>
      </c>
      <c r="AA680" s="111" t="s">
        <v>25</v>
      </c>
      <c r="AB680" s="111" t="s">
        <v>30</v>
      </c>
      <c r="AC680" s="112" t="s">
        <v>31</v>
      </c>
    </row>
    <row r="681" spans="1:29" ht="25.5" customHeight="1" x14ac:dyDescent="0.35">
      <c r="A681" s="205"/>
      <c r="B681" s="207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41"/>
        <v/>
      </c>
      <c r="G681" s="106"/>
      <c r="H681" s="96">
        <f t="shared" si="42"/>
        <v>0</v>
      </c>
      <c r="I681" s="96" t="str">
        <f t="shared" si="43"/>
        <v/>
      </c>
      <c r="J681" s="96" t="str">
        <f t="shared" si="44"/>
        <v/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V681" s="110" t="s">
        <v>25</v>
      </c>
      <c r="W681" s="110" t="s">
        <v>26</v>
      </c>
      <c r="X681" s="110" t="s">
        <v>27</v>
      </c>
      <c r="Y681" s="111" t="s">
        <v>28</v>
      </c>
      <c r="Z681" s="111" t="s">
        <v>29</v>
      </c>
      <c r="AA681" s="111" t="s">
        <v>25</v>
      </c>
      <c r="AB681" s="111" t="s">
        <v>30</v>
      </c>
      <c r="AC681" s="112" t="s">
        <v>31</v>
      </c>
    </row>
    <row r="682" spans="1:29" ht="25.5" customHeight="1" x14ac:dyDescent="0.35">
      <c r="A682" s="205"/>
      <c r="B682" s="207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41"/>
        <v/>
      </c>
      <c r="G682" s="106"/>
      <c r="H682" s="96">
        <f t="shared" si="42"/>
        <v>0</v>
      </c>
      <c r="I682" s="96" t="str">
        <f t="shared" si="43"/>
        <v/>
      </c>
      <c r="J682" s="96" t="str">
        <f t="shared" si="44"/>
        <v/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V682" s="110" t="s">
        <v>25</v>
      </c>
      <c r="W682" s="110" t="s">
        <v>26</v>
      </c>
      <c r="X682" s="110" t="s">
        <v>27</v>
      </c>
      <c r="Y682" s="111" t="s">
        <v>28</v>
      </c>
      <c r="Z682" s="111" t="s">
        <v>29</v>
      </c>
      <c r="AA682" s="111" t="s">
        <v>25</v>
      </c>
      <c r="AB682" s="111" t="s">
        <v>30</v>
      </c>
      <c r="AC682" s="112" t="s">
        <v>31</v>
      </c>
    </row>
    <row r="683" spans="1:29" ht="25.5" customHeight="1" x14ac:dyDescent="0.35">
      <c r="A683" s="205"/>
      <c r="B683" s="207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41"/>
        <v/>
      </c>
      <c r="G683" s="106"/>
      <c r="H683" s="96">
        <f t="shared" si="42"/>
        <v>0</v>
      </c>
      <c r="I683" s="96" t="str">
        <f t="shared" si="43"/>
        <v/>
      </c>
      <c r="J683" s="96" t="str">
        <f t="shared" si="44"/>
        <v/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V683" s="110" t="s">
        <v>25</v>
      </c>
      <c r="W683" s="110" t="s">
        <v>26</v>
      </c>
      <c r="X683" s="110" t="s">
        <v>27</v>
      </c>
      <c r="Y683" s="111" t="s">
        <v>28</v>
      </c>
      <c r="Z683" s="111" t="s">
        <v>29</v>
      </c>
      <c r="AA683" s="111" t="s">
        <v>25</v>
      </c>
      <c r="AB683" s="111" t="s">
        <v>30</v>
      </c>
      <c r="AC683" s="112" t="s">
        <v>31</v>
      </c>
    </row>
    <row r="684" spans="1:29" ht="25.5" customHeight="1" x14ac:dyDescent="0.35">
      <c r="A684" s="205"/>
      <c r="B684" s="207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41"/>
        <v/>
      </c>
      <c r="G684" s="106"/>
      <c r="H684" s="96">
        <f t="shared" si="42"/>
        <v>0</v>
      </c>
      <c r="I684" s="96" t="str">
        <f t="shared" si="43"/>
        <v/>
      </c>
      <c r="J684" s="96" t="str">
        <f t="shared" si="44"/>
        <v/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V684" s="110" t="s">
        <v>25</v>
      </c>
      <c r="W684" s="110" t="s">
        <v>26</v>
      </c>
      <c r="X684" s="110" t="s">
        <v>27</v>
      </c>
      <c r="Y684" s="111" t="s">
        <v>28</v>
      </c>
      <c r="Z684" s="111" t="s">
        <v>29</v>
      </c>
      <c r="AA684" s="111" t="s">
        <v>25</v>
      </c>
      <c r="AB684" s="111" t="s">
        <v>30</v>
      </c>
      <c r="AC684" s="112" t="s">
        <v>31</v>
      </c>
    </row>
    <row r="685" spans="1:29" ht="25.5" customHeight="1" x14ac:dyDescent="0.35">
      <c r="A685" s="205"/>
      <c r="B685" s="207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41"/>
        <v/>
      </c>
      <c r="G685" s="106"/>
      <c r="H685" s="96">
        <f t="shared" si="42"/>
        <v>0</v>
      </c>
      <c r="I685" s="96" t="str">
        <f t="shared" si="43"/>
        <v/>
      </c>
      <c r="J685" s="96" t="str">
        <f t="shared" si="44"/>
        <v/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V685" s="110" t="s">
        <v>25</v>
      </c>
      <c r="W685" s="110" t="s">
        <v>26</v>
      </c>
      <c r="X685" s="110" t="s">
        <v>27</v>
      </c>
      <c r="Y685" s="111" t="s">
        <v>28</v>
      </c>
      <c r="Z685" s="111" t="s">
        <v>29</v>
      </c>
      <c r="AA685" s="111" t="s">
        <v>25</v>
      </c>
      <c r="AB685" s="111" t="s">
        <v>30</v>
      </c>
      <c r="AC685" s="112" t="s">
        <v>31</v>
      </c>
    </row>
    <row r="686" spans="1:29" ht="25.5" customHeight="1" x14ac:dyDescent="0.35">
      <c r="A686" s="205"/>
      <c r="B686" s="207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41"/>
        <v/>
      </c>
      <c r="G686" s="106"/>
      <c r="H686" s="96">
        <f t="shared" si="42"/>
        <v>0</v>
      </c>
      <c r="I686" s="96" t="str">
        <f t="shared" si="43"/>
        <v/>
      </c>
      <c r="J686" s="96" t="str">
        <f t="shared" si="44"/>
        <v/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V686" s="110" t="s">
        <v>25</v>
      </c>
      <c r="W686" s="110" t="s">
        <v>26</v>
      </c>
      <c r="X686" s="110" t="s">
        <v>27</v>
      </c>
      <c r="Y686" s="111" t="s">
        <v>28</v>
      </c>
      <c r="Z686" s="111" t="s">
        <v>29</v>
      </c>
      <c r="AA686" s="111" t="s">
        <v>25</v>
      </c>
      <c r="AB686" s="111" t="s">
        <v>30</v>
      </c>
      <c r="AC686" s="112" t="s">
        <v>31</v>
      </c>
    </row>
    <row r="687" spans="1:29" ht="25.5" customHeight="1" x14ac:dyDescent="0.35">
      <c r="A687" s="205"/>
      <c r="B687" s="207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41"/>
        <v/>
      </c>
      <c r="G687" s="106"/>
      <c r="H687" s="96">
        <f t="shared" si="42"/>
        <v>0</v>
      </c>
      <c r="I687" s="96" t="str">
        <f t="shared" si="43"/>
        <v/>
      </c>
      <c r="J687" s="96" t="str">
        <f t="shared" si="44"/>
        <v/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V687" s="110" t="s">
        <v>25</v>
      </c>
      <c r="W687" s="110" t="s">
        <v>26</v>
      </c>
      <c r="X687" s="110" t="s">
        <v>27</v>
      </c>
      <c r="Y687" s="111" t="s">
        <v>28</v>
      </c>
      <c r="Z687" s="111" t="s">
        <v>29</v>
      </c>
      <c r="AA687" s="111" t="s">
        <v>25</v>
      </c>
      <c r="AB687" s="111" t="s">
        <v>30</v>
      </c>
      <c r="AC687" s="112" t="s">
        <v>31</v>
      </c>
    </row>
    <row r="688" spans="1:29" ht="25.5" customHeight="1" x14ac:dyDescent="0.35">
      <c r="A688" s="205"/>
      <c r="B688" s="207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41"/>
        <v/>
      </c>
      <c r="G688" s="106"/>
      <c r="H688" s="96">
        <f t="shared" si="42"/>
        <v>0</v>
      </c>
      <c r="I688" s="96" t="str">
        <f t="shared" si="43"/>
        <v/>
      </c>
      <c r="J688" s="96" t="str">
        <f t="shared" si="44"/>
        <v/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V688" s="110" t="s">
        <v>25</v>
      </c>
      <c r="W688" s="110" t="s">
        <v>26</v>
      </c>
      <c r="X688" s="110" t="s">
        <v>27</v>
      </c>
      <c r="Y688" s="111" t="s">
        <v>28</v>
      </c>
      <c r="Z688" s="111" t="s">
        <v>29</v>
      </c>
      <c r="AA688" s="111" t="s">
        <v>25</v>
      </c>
      <c r="AB688" s="111" t="s">
        <v>30</v>
      </c>
      <c r="AC688" s="112" t="s">
        <v>31</v>
      </c>
    </row>
    <row r="689" spans="1:29" ht="25.5" customHeight="1" x14ac:dyDescent="0.35">
      <c r="A689" s="205"/>
      <c r="B689" s="207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41"/>
        <v/>
      </c>
      <c r="G689" s="106"/>
      <c r="H689" s="96">
        <f t="shared" si="42"/>
        <v>0</v>
      </c>
      <c r="I689" s="96" t="str">
        <f t="shared" si="43"/>
        <v/>
      </c>
      <c r="J689" s="96" t="str">
        <f t="shared" si="44"/>
        <v/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V689" s="110" t="s">
        <v>25</v>
      </c>
      <c r="W689" s="110" t="s">
        <v>26</v>
      </c>
      <c r="X689" s="110" t="s">
        <v>27</v>
      </c>
      <c r="Y689" s="111" t="s">
        <v>28</v>
      </c>
      <c r="Z689" s="111" t="s">
        <v>29</v>
      </c>
      <c r="AA689" s="111" t="s">
        <v>25</v>
      </c>
      <c r="AB689" s="111" t="s">
        <v>30</v>
      </c>
      <c r="AC689" s="112" t="s">
        <v>31</v>
      </c>
    </row>
    <row r="690" spans="1:29" ht="25.5" customHeight="1" x14ac:dyDescent="0.35">
      <c r="A690" s="205"/>
      <c r="B690" s="207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41"/>
        <v/>
      </c>
      <c r="G690" s="106"/>
      <c r="H690" s="96">
        <f t="shared" si="42"/>
        <v>0</v>
      </c>
      <c r="I690" s="96" t="str">
        <f t="shared" si="43"/>
        <v/>
      </c>
      <c r="J690" s="96" t="str">
        <f t="shared" si="44"/>
        <v/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V690" s="110" t="s">
        <v>25</v>
      </c>
      <c r="W690" s="110" t="s">
        <v>26</v>
      </c>
      <c r="X690" s="110" t="s">
        <v>27</v>
      </c>
      <c r="Y690" s="111" t="s">
        <v>28</v>
      </c>
      <c r="Z690" s="111" t="s">
        <v>29</v>
      </c>
      <c r="AA690" s="111" t="s">
        <v>25</v>
      </c>
      <c r="AB690" s="111" t="s">
        <v>30</v>
      </c>
      <c r="AC690" s="112" t="s">
        <v>31</v>
      </c>
    </row>
    <row r="691" spans="1:29" ht="25.5" customHeight="1" x14ac:dyDescent="0.35">
      <c r="A691" s="205"/>
      <c r="B691" s="207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41"/>
        <v/>
      </c>
      <c r="G691" s="106"/>
      <c r="H691" s="96">
        <f t="shared" si="42"/>
        <v>0</v>
      </c>
      <c r="I691" s="96" t="str">
        <f t="shared" si="43"/>
        <v/>
      </c>
      <c r="J691" s="96" t="str">
        <f t="shared" si="44"/>
        <v/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V691" s="110" t="s">
        <v>25</v>
      </c>
      <c r="W691" s="110" t="s">
        <v>26</v>
      </c>
      <c r="X691" s="110" t="s">
        <v>27</v>
      </c>
      <c r="Y691" s="111" t="s">
        <v>28</v>
      </c>
      <c r="Z691" s="111" t="s">
        <v>29</v>
      </c>
      <c r="AA691" s="111" t="s">
        <v>25</v>
      </c>
      <c r="AB691" s="111" t="s">
        <v>30</v>
      </c>
      <c r="AC691" s="112" t="s">
        <v>31</v>
      </c>
    </row>
    <row r="692" spans="1:29" ht="25.5" customHeight="1" x14ac:dyDescent="0.35">
      <c r="A692" s="205"/>
      <c r="B692" s="207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41"/>
        <v/>
      </c>
      <c r="G692" s="106"/>
      <c r="H692" s="96">
        <f t="shared" si="42"/>
        <v>0</v>
      </c>
      <c r="I692" s="96" t="str">
        <f t="shared" si="43"/>
        <v/>
      </c>
      <c r="J692" s="96" t="str">
        <f t="shared" si="44"/>
        <v/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V692" s="110" t="s">
        <v>25</v>
      </c>
      <c r="W692" s="110" t="s">
        <v>26</v>
      </c>
      <c r="X692" s="110" t="s">
        <v>27</v>
      </c>
      <c r="Y692" s="111" t="s">
        <v>28</v>
      </c>
      <c r="Z692" s="111" t="s">
        <v>29</v>
      </c>
      <c r="AA692" s="111" t="s">
        <v>25</v>
      </c>
      <c r="AB692" s="111" t="s">
        <v>30</v>
      </c>
      <c r="AC692" s="112" t="s">
        <v>31</v>
      </c>
    </row>
    <row r="693" spans="1:29" ht="25.5" customHeight="1" x14ac:dyDescent="0.35">
      <c r="A693" s="205"/>
      <c r="B693" s="207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41"/>
        <v/>
      </c>
      <c r="G693" s="106"/>
      <c r="H693" s="96">
        <f t="shared" si="42"/>
        <v>0</v>
      </c>
      <c r="I693" s="96" t="str">
        <f t="shared" si="43"/>
        <v/>
      </c>
      <c r="J693" s="96" t="str">
        <f t="shared" si="44"/>
        <v/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V693" s="110" t="s">
        <v>25</v>
      </c>
      <c r="W693" s="110" t="s">
        <v>26</v>
      </c>
      <c r="X693" s="110" t="s">
        <v>27</v>
      </c>
      <c r="Y693" s="111" t="s">
        <v>28</v>
      </c>
      <c r="Z693" s="111" t="s">
        <v>29</v>
      </c>
      <c r="AA693" s="111" t="s">
        <v>25</v>
      </c>
      <c r="AB693" s="111" t="s">
        <v>30</v>
      </c>
      <c r="AC693" s="112" t="s">
        <v>31</v>
      </c>
    </row>
    <row r="694" spans="1:29" ht="25.5" customHeight="1" x14ac:dyDescent="0.35">
      <c r="A694" s="205"/>
      <c r="B694" s="207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41"/>
        <v/>
      </c>
      <c r="G694" s="106"/>
      <c r="H694" s="96">
        <f t="shared" si="42"/>
        <v>0</v>
      </c>
      <c r="I694" s="96" t="str">
        <f t="shared" si="43"/>
        <v/>
      </c>
      <c r="J694" s="96" t="str">
        <f t="shared" si="44"/>
        <v/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V694" s="110" t="s">
        <v>25</v>
      </c>
      <c r="W694" s="110" t="s">
        <v>26</v>
      </c>
      <c r="X694" s="110" t="s">
        <v>27</v>
      </c>
      <c r="Y694" s="111" t="s">
        <v>28</v>
      </c>
      <c r="Z694" s="111" t="s">
        <v>29</v>
      </c>
      <c r="AA694" s="111" t="s">
        <v>25</v>
      </c>
      <c r="AB694" s="111" t="s">
        <v>30</v>
      </c>
      <c r="AC694" s="112" t="s">
        <v>31</v>
      </c>
    </row>
    <row r="695" spans="1:29" ht="25.5" customHeight="1" x14ac:dyDescent="0.35">
      <c r="A695" s="205"/>
      <c r="B695" s="207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41"/>
        <v/>
      </c>
      <c r="G695" s="106"/>
      <c r="H695" s="96">
        <f t="shared" si="42"/>
        <v>0</v>
      </c>
      <c r="I695" s="96" t="str">
        <f t="shared" si="43"/>
        <v/>
      </c>
      <c r="J695" s="96" t="str">
        <f t="shared" si="44"/>
        <v/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V695" s="110" t="s">
        <v>25</v>
      </c>
      <c r="W695" s="110" t="s">
        <v>26</v>
      </c>
      <c r="X695" s="110" t="s">
        <v>27</v>
      </c>
      <c r="Y695" s="111" t="s">
        <v>28</v>
      </c>
      <c r="Z695" s="111" t="s">
        <v>29</v>
      </c>
      <c r="AA695" s="111" t="s">
        <v>25</v>
      </c>
      <c r="AB695" s="111" t="s">
        <v>30</v>
      </c>
      <c r="AC695" s="112" t="s">
        <v>31</v>
      </c>
    </row>
    <row r="696" spans="1:29" ht="25.5" customHeight="1" x14ac:dyDescent="0.35">
      <c r="A696" s="205"/>
      <c r="B696" s="207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41"/>
        <v/>
      </c>
      <c r="G696" s="106"/>
      <c r="H696" s="96">
        <f t="shared" si="42"/>
        <v>0</v>
      </c>
      <c r="I696" s="96" t="str">
        <f t="shared" si="43"/>
        <v/>
      </c>
      <c r="J696" s="96" t="str">
        <f t="shared" si="44"/>
        <v/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V696" s="110" t="s">
        <v>25</v>
      </c>
      <c r="W696" s="110" t="s">
        <v>26</v>
      </c>
      <c r="X696" s="110" t="s">
        <v>27</v>
      </c>
      <c r="Y696" s="111" t="s">
        <v>28</v>
      </c>
      <c r="Z696" s="111" t="s">
        <v>29</v>
      </c>
      <c r="AA696" s="111" t="s">
        <v>25</v>
      </c>
      <c r="AB696" s="111" t="s">
        <v>30</v>
      </c>
      <c r="AC696" s="112" t="s">
        <v>31</v>
      </c>
    </row>
    <row r="697" spans="1:29" ht="25.5" customHeight="1" x14ac:dyDescent="0.35">
      <c r="A697" s="205"/>
      <c r="B697" s="207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41"/>
        <v/>
      </c>
      <c r="G697" s="106"/>
      <c r="H697" s="96">
        <f t="shared" si="42"/>
        <v>0</v>
      </c>
      <c r="I697" s="96" t="str">
        <f t="shared" si="43"/>
        <v/>
      </c>
      <c r="J697" s="96" t="str">
        <f t="shared" si="44"/>
        <v/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V697" s="110" t="s">
        <v>25</v>
      </c>
      <c r="W697" s="110" t="s">
        <v>26</v>
      </c>
      <c r="X697" s="110" t="s">
        <v>27</v>
      </c>
      <c r="Y697" s="111" t="s">
        <v>28</v>
      </c>
      <c r="Z697" s="111" t="s">
        <v>29</v>
      </c>
      <c r="AA697" s="111" t="s">
        <v>25</v>
      </c>
      <c r="AB697" s="111" t="s">
        <v>30</v>
      </c>
      <c r="AC697" s="112" t="s">
        <v>31</v>
      </c>
    </row>
    <row r="698" spans="1:29" ht="25.5" customHeight="1" x14ac:dyDescent="0.35">
      <c r="A698" s="205"/>
      <c r="B698" s="207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41"/>
        <v/>
      </c>
      <c r="G698" s="106"/>
      <c r="H698" s="96">
        <f t="shared" si="42"/>
        <v>0</v>
      </c>
      <c r="I698" s="96" t="str">
        <f t="shared" si="43"/>
        <v/>
      </c>
      <c r="J698" s="96" t="str">
        <f t="shared" si="44"/>
        <v/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V698" s="110" t="s">
        <v>25</v>
      </c>
      <c r="W698" s="110" t="s">
        <v>26</v>
      </c>
      <c r="X698" s="110" t="s">
        <v>27</v>
      </c>
      <c r="Y698" s="111" t="s">
        <v>28</v>
      </c>
      <c r="Z698" s="111" t="s">
        <v>29</v>
      </c>
      <c r="AA698" s="111" t="s">
        <v>25</v>
      </c>
      <c r="AB698" s="111" t="s">
        <v>30</v>
      </c>
      <c r="AC698" s="112" t="s">
        <v>31</v>
      </c>
    </row>
    <row r="699" spans="1:29" ht="25.5" customHeight="1" x14ac:dyDescent="0.35">
      <c r="A699" s="205"/>
      <c r="B699" s="207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41"/>
        <v/>
      </c>
      <c r="G699" s="106"/>
      <c r="H699" s="96">
        <f t="shared" si="42"/>
        <v>0</v>
      </c>
      <c r="I699" s="96" t="str">
        <f t="shared" si="43"/>
        <v/>
      </c>
      <c r="J699" s="96" t="str">
        <f t="shared" si="44"/>
        <v/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V699" s="110" t="s">
        <v>25</v>
      </c>
      <c r="W699" s="110" t="s">
        <v>26</v>
      </c>
      <c r="X699" s="110" t="s">
        <v>27</v>
      </c>
      <c r="Y699" s="111" t="s">
        <v>28</v>
      </c>
      <c r="Z699" s="111" t="s">
        <v>29</v>
      </c>
      <c r="AA699" s="111" t="s">
        <v>25</v>
      </c>
      <c r="AB699" s="111" t="s">
        <v>30</v>
      </c>
      <c r="AC699" s="112" t="s">
        <v>31</v>
      </c>
    </row>
    <row r="700" spans="1:29" ht="25.5" customHeight="1" x14ac:dyDescent="0.35">
      <c r="A700" s="205"/>
      <c r="B700" s="207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41"/>
        <v/>
      </c>
      <c r="G700" s="106"/>
      <c r="H700" s="96">
        <f t="shared" si="42"/>
        <v>0</v>
      </c>
      <c r="I700" s="96" t="str">
        <f t="shared" si="43"/>
        <v/>
      </c>
      <c r="J700" s="96" t="str">
        <f t="shared" si="44"/>
        <v/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V700" s="110" t="s">
        <v>25</v>
      </c>
      <c r="W700" s="110" t="s">
        <v>26</v>
      </c>
      <c r="X700" s="110" t="s">
        <v>27</v>
      </c>
      <c r="Y700" s="111" t="s">
        <v>28</v>
      </c>
      <c r="Z700" s="111" t="s">
        <v>29</v>
      </c>
      <c r="AA700" s="111" t="s">
        <v>25</v>
      </c>
      <c r="AB700" s="111" t="s">
        <v>30</v>
      </c>
      <c r="AC700" s="112" t="s">
        <v>31</v>
      </c>
    </row>
    <row r="701" spans="1:29" ht="25.5" customHeight="1" x14ac:dyDescent="0.35">
      <c r="A701" s="205"/>
      <c r="B701" s="207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41"/>
        <v/>
      </c>
      <c r="G701" s="106"/>
      <c r="H701" s="96">
        <f t="shared" si="42"/>
        <v>0</v>
      </c>
      <c r="I701" s="96" t="str">
        <f t="shared" si="43"/>
        <v/>
      </c>
      <c r="J701" s="96" t="str">
        <f t="shared" si="44"/>
        <v/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V701" s="110" t="s">
        <v>25</v>
      </c>
      <c r="W701" s="110" t="s">
        <v>26</v>
      </c>
      <c r="X701" s="110" t="s">
        <v>27</v>
      </c>
      <c r="Y701" s="111" t="s">
        <v>28</v>
      </c>
      <c r="Z701" s="111" t="s">
        <v>29</v>
      </c>
      <c r="AA701" s="111" t="s">
        <v>25</v>
      </c>
      <c r="AB701" s="111" t="s">
        <v>30</v>
      </c>
      <c r="AC701" s="112" t="s">
        <v>31</v>
      </c>
    </row>
    <row r="702" spans="1:29" ht="25.5" customHeight="1" x14ac:dyDescent="0.35">
      <c r="A702" s="205"/>
      <c r="B702" s="207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41"/>
        <v/>
      </c>
      <c r="G702" s="106"/>
      <c r="H702" s="96">
        <f t="shared" si="42"/>
        <v>0</v>
      </c>
      <c r="I702" s="96" t="str">
        <f t="shared" si="43"/>
        <v/>
      </c>
      <c r="J702" s="96" t="str">
        <f t="shared" si="44"/>
        <v/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V702" s="110" t="s">
        <v>25</v>
      </c>
      <c r="W702" s="110" t="s">
        <v>26</v>
      </c>
      <c r="X702" s="110" t="s">
        <v>27</v>
      </c>
      <c r="Y702" s="111" t="s">
        <v>28</v>
      </c>
      <c r="Z702" s="111" t="s">
        <v>29</v>
      </c>
      <c r="AA702" s="111" t="s">
        <v>25</v>
      </c>
      <c r="AB702" s="111" t="s">
        <v>30</v>
      </c>
      <c r="AC702" s="112" t="s">
        <v>31</v>
      </c>
    </row>
    <row r="703" spans="1:29" ht="25.5" customHeight="1" x14ac:dyDescent="0.35">
      <c r="A703" s="205"/>
      <c r="B703" s="207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41"/>
        <v/>
      </c>
      <c r="G703" s="106"/>
      <c r="H703" s="96">
        <f t="shared" si="42"/>
        <v>0</v>
      </c>
      <c r="I703" s="96" t="str">
        <f t="shared" si="43"/>
        <v/>
      </c>
      <c r="J703" s="96" t="str">
        <f t="shared" si="44"/>
        <v/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V703" s="110" t="s">
        <v>25</v>
      </c>
      <c r="W703" s="110" t="s">
        <v>26</v>
      </c>
      <c r="X703" s="110" t="s">
        <v>27</v>
      </c>
      <c r="Y703" s="111" t="s">
        <v>28</v>
      </c>
      <c r="Z703" s="111" t="s">
        <v>29</v>
      </c>
      <c r="AA703" s="111" t="s">
        <v>25</v>
      </c>
      <c r="AB703" s="111" t="s">
        <v>30</v>
      </c>
      <c r="AC703" s="112" t="s">
        <v>31</v>
      </c>
    </row>
    <row r="704" spans="1:29" ht="25.5" customHeight="1" x14ac:dyDescent="0.35">
      <c r="A704" s="205"/>
      <c r="B704" s="207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41"/>
        <v/>
      </c>
      <c r="G704" s="106"/>
      <c r="H704" s="96">
        <f t="shared" si="42"/>
        <v>0</v>
      </c>
      <c r="I704" s="96" t="str">
        <f t="shared" si="43"/>
        <v/>
      </c>
      <c r="J704" s="96" t="str">
        <f t="shared" si="44"/>
        <v/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V704" s="110" t="s">
        <v>25</v>
      </c>
      <c r="W704" s="110" t="s">
        <v>26</v>
      </c>
      <c r="X704" s="110" t="s">
        <v>27</v>
      </c>
      <c r="Y704" s="111" t="s">
        <v>28</v>
      </c>
      <c r="Z704" s="111" t="s">
        <v>29</v>
      </c>
      <c r="AA704" s="111" t="s">
        <v>25</v>
      </c>
      <c r="AB704" s="111" t="s">
        <v>30</v>
      </c>
      <c r="AC704" s="112" t="s">
        <v>31</v>
      </c>
    </row>
    <row r="705" spans="1:29" ht="25.5" customHeight="1" x14ac:dyDescent="0.35">
      <c r="A705" s="205"/>
      <c r="B705" s="207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41"/>
        <v/>
      </c>
      <c r="G705" s="106"/>
      <c r="H705" s="96">
        <f t="shared" si="42"/>
        <v>0</v>
      </c>
      <c r="I705" s="96" t="str">
        <f t="shared" si="43"/>
        <v/>
      </c>
      <c r="J705" s="96" t="str">
        <f t="shared" si="44"/>
        <v/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V705" s="110" t="s">
        <v>25</v>
      </c>
      <c r="W705" s="110" t="s">
        <v>26</v>
      </c>
      <c r="X705" s="110" t="s">
        <v>27</v>
      </c>
      <c r="Y705" s="111" t="s">
        <v>28</v>
      </c>
      <c r="Z705" s="111" t="s">
        <v>29</v>
      </c>
      <c r="AA705" s="111" t="s">
        <v>25</v>
      </c>
      <c r="AB705" s="111" t="s">
        <v>30</v>
      </c>
      <c r="AC705" s="112" t="s">
        <v>31</v>
      </c>
    </row>
    <row r="706" spans="1:29" ht="25.5" customHeight="1" x14ac:dyDescent="0.35">
      <c r="A706" s="205"/>
      <c r="B706" s="207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45">IF(OR(D706="",E706=""),"",ROUND(D706*E706,2))</f>
        <v/>
      </c>
      <c r="G706" s="106"/>
      <c r="H706" s="96">
        <f t="shared" ref="H706:H769" si="46">IF(G706="Sim",IF(OR(F706="",D706="",L706=""),"",IF(L706="Sim",ROUND(F706-D706,2),0)),0)</f>
        <v>0</v>
      </c>
      <c r="I706" s="96" t="str">
        <f t="shared" ref="I706:I769" si="47">IF(G706="Sim",0,IF(OR(F706="",L706=""),"",F706))</f>
        <v/>
      </c>
      <c r="J706" s="96" t="str">
        <f t="shared" ref="J706:J769" si="48">IF(G706="Sim",0,IF(OR(F706="",D706="",L706=""),"",IF(L706="Sim",ROUND(F706-D706,2),0)))</f>
        <v/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V706" s="110" t="s">
        <v>25</v>
      </c>
      <c r="W706" s="110" t="s">
        <v>26</v>
      </c>
      <c r="X706" s="110" t="s">
        <v>27</v>
      </c>
      <c r="Y706" s="111" t="s">
        <v>28</v>
      </c>
      <c r="Z706" s="111" t="s">
        <v>29</v>
      </c>
      <c r="AA706" s="111" t="s">
        <v>25</v>
      </c>
      <c r="AB706" s="111" t="s">
        <v>30</v>
      </c>
      <c r="AC706" s="112" t="s">
        <v>31</v>
      </c>
    </row>
    <row r="707" spans="1:29" ht="25.5" customHeight="1" x14ac:dyDescent="0.35">
      <c r="A707" s="205"/>
      <c r="B707" s="207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45"/>
        <v/>
      </c>
      <c r="G707" s="106"/>
      <c r="H707" s="96">
        <f t="shared" si="46"/>
        <v>0</v>
      </c>
      <c r="I707" s="96" t="str">
        <f t="shared" si="47"/>
        <v/>
      </c>
      <c r="J707" s="96" t="str">
        <f t="shared" si="48"/>
        <v/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V707" s="110" t="s">
        <v>25</v>
      </c>
      <c r="W707" s="110" t="s">
        <v>26</v>
      </c>
      <c r="X707" s="110" t="s">
        <v>27</v>
      </c>
      <c r="Y707" s="111" t="s">
        <v>28</v>
      </c>
      <c r="Z707" s="111" t="s">
        <v>29</v>
      </c>
      <c r="AA707" s="111" t="s">
        <v>25</v>
      </c>
      <c r="AB707" s="111" t="s">
        <v>30</v>
      </c>
      <c r="AC707" s="112" t="s">
        <v>31</v>
      </c>
    </row>
    <row r="708" spans="1:29" ht="25.5" customHeight="1" x14ac:dyDescent="0.35">
      <c r="A708" s="205"/>
      <c r="B708" s="207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45"/>
        <v/>
      </c>
      <c r="G708" s="106"/>
      <c r="H708" s="96">
        <f t="shared" si="46"/>
        <v>0</v>
      </c>
      <c r="I708" s="96" t="str">
        <f t="shared" si="47"/>
        <v/>
      </c>
      <c r="J708" s="96" t="str">
        <f t="shared" si="48"/>
        <v/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V708" s="110" t="s">
        <v>25</v>
      </c>
      <c r="W708" s="110" t="s">
        <v>26</v>
      </c>
      <c r="X708" s="110" t="s">
        <v>27</v>
      </c>
      <c r="Y708" s="111" t="s">
        <v>28</v>
      </c>
      <c r="Z708" s="111" t="s">
        <v>29</v>
      </c>
      <c r="AA708" s="111" t="s">
        <v>25</v>
      </c>
      <c r="AB708" s="111" t="s">
        <v>30</v>
      </c>
      <c r="AC708" s="112" t="s">
        <v>31</v>
      </c>
    </row>
    <row r="709" spans="1:29" ht="25.5" customHeight="1" x14ac:dyDescent="0.35">
      <c r="A709" s="205"/>
      <c r="B709" s="207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45"/>
        <v/>
      </c>
      <c r="G709" s="106"/>
      <c r="H709" s="96">
        <f t="shared" si="46"/>
        <v>0</v>
      </c>
      <c r="I709" s="96" t="str">
        <f t="shared" si="47"/>
        <v/>
      </c>
      <c r="J709" s="96" t="str">
        <f t="shared" si="48"/>
        <v/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V709" s="110" t="s">
        <v>25</v>
      </c>
      <c r="W709" s="110" t="s">
        <v>26</v>
      </c>
      <c r="X709" s="110" t="s">
        <v>27</v>
      </c>
      <c r="Y709" s="111" t="s">
        <v>28</v>
      </c>
      <c r="Z709" s="111" t="s">
        <v>29</v>
      </c>
      <c r="AA709" s="111" t="s">
        <v>25</v>
      </c>
      <c r="AB709" s="111" t="s">
        <v>30</v>
      </c>
      <c r="AC709" s="112" t="s">
        <v>31</v>
      </c>
    </row>
    <row r="710" spans="1:29" ht="25.5" customHeight="1" x14ac:dyDescent="0.35">
      <c r="A710" s="205"/>
      <c r="B710" s="207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45"/>
        <v/>
      </c>
      <c r="G710" s="106"/>
      <c r="H710" s="96">
        <f t="shared" si="46"/>
        <v>0</v>
      </c>
      <c r="I710" s="96" t="str">
        <f t="shared" si="47"/>
        <v/>
      </c>
      <c r="J710" s="96" t="str">
        <f t="shared" si="48"/>
        <v/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V710" s="110" t="s">
        <v>25</v>
      </c>
      <c r="W710" s="110" t="s">
        <v>26</v>
      </c>
      <c r="X710" s="110" t="s">
        <v>27</v>
      </c>
      <c r="Y710" s="111" t="s">
        <v>28</v>
      </c>
      <c r="Z710" s="111" t="s">
        <v>29</v>
      </c>
      <c r="AA710" s="111" t="s">
        <v>25</v>
      </c>
      <c r="AB710" s="111" t="s">
        <v>30</v>
      </c>
      <c r="AC710" s="112" t="s">
        <v>31</v>
      </c>
    </row>
    <row r="711" spans="1:29" ht="25.5" customHeight="1" x14ac:dyDescent="0.35">
      <c r="A711" s="205"/>
      <c r="B711" s="207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45"/>
        <v/>
      </c>
      <c r="G711" s="106"/>
      <c r="H711" s="96">
        <f t="shared" si="46"/>
        <v>0</v>
      </c>
      <c r="I711" s="96" t="str">
        <f t="shared" si="47"/>
        <v/>
      </c>
      <c r="J711" s="96" t="str">
        <f t="shared" si="48"/>
        <v/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V711" s="110" t="s">
        <v>25</v>
      </c>
      <c r="W711" s="110" t="s">
        <v>26</v>
      </c>
      <c r="X711" s="110" t="s">
        <v>27</v>
      </c>
      <c r="Y711" s="111" t="s">
        <v>28</v>
      </c>
      <c r="Z711" s="111" t="s">
        <v>29</v>
      </c>
      <c r="AA711" s="111" t="s">
        <v>25</v>
      </c>
      <c r="AB711" s="111" t="s">
        <v>30</v>
      </c>
      <c r="AC711" s="112" t="s">
        <v>31</v>
      </c>
    </row>
    <row r="712" spans="1:29" ht="25.5" customHeight="1" x14ac:dyDescent="0.35">
      <c r="A712" s="205"/>
      <c r="B712" s="207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45"/>
        <v/>
      </c>
      <c r="G712" s="106"/>
      <c r="H712" s="96">
        <f t="shared" si="46"/>
        <v>0</v>
      </c>
      <c r="I712" s="96" t="str">
        <f t="shared" si="47"/>
        <v/>
      </c>
      <c r="J712" s="96" t="str">
        <f t="shared" si="48"/>
        <v/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V712" s="110" t="s">
        <v>25</v>
      </c>
      <c r="W712" s="110" t="s">
        <v>26</v>
      </c>
      <c r="X712" s="110" t="s">
        <v>27</v>
      </c>
      <c r="Y712" s="111" t="s">
        <v>28</v>
      </c>
      <c r="Z712" s="111" t="s">
        <v>29</v>
      </c>
      <c r="AA712" s="111" t="s">
        <v>25</v>
      </c>
      <c r="AB712" s="111" t="s">
        <v>30</v>
      </c>
      <c r="AC712" s="112" t="s">
        <v>31</v>
      </c>
    </row>
    <row r="713" spans="1:29" ht="25.5" customHeight="1" x14ac:dyDescent="0.35">
      <c r="A713" s="205"/>
      <c r="B713" s="207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45"/>
        <v/>
      </c>
      <c r="G713" s="106"/>
      <c r="H713" s="96">
        <f t="shared" si="46"/>
        <v>0</v>
      </c>
      <c r="I713" s="96" t="str">
        <f t="shared" si="47"/>
        <v/>
      </c>
      <c r="J713" s="96" t="str">
        <f t="shared" si="48"/>
        <v/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V713" s="110" t="s">
        <v>25</v>
      </c>
      <c r="W713" s="110" t="s">
        <v>26</v>
      </c>
      <c r="X713" s="110" t="s">
        <v>27</v>
      </c>
      <c r="Y713" s="111" t="s">
        <v>28</v>
      </c>
      <c r="Z713" s="111" t="s">
        <v>29</v>
      </c>
      <c r="AA713" s="111" t="s">
        <v>25</v>
      </c>
      <c r="AB713" s="111" t="s">
        <v>30</v>
      </c>
      <c r="AC713" s="112" t="s">
        <v>31</v>
      </c>
    </row>
    <row r="714" spans="1:29" ht="25.5" customHeight="1" x14ac:dyDescent="0.35">
      <c r="A714" s="205"/>
      <c r="B714" s="207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45"/>
        <v/>
      </c>
      <c r="G714" s="106"/>
      <c r="H714" s="96">
        <f t="shared" si="46"/>
        <v>0</v>
      </c>
      <c r="I714" s="96" t="str">
        <f t="shared" si="47"/>
        <v/>
      </c>
      <c r="J714" s="96" t="str">
        <f t="shared" si="48"/>
        <v/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V714" s="110" t="s">
        <v>25</v>
      </c>
      <c r="W714" s="110" t="s">
        <v>26</v>
      </c>
      <c r="X714" s="110" t="s">
        <v>27</v>
      </c>
      <c r="Y714" s="111" t="s">
        <v>28</v>
      </c>
      <c r="Z714" s="111" t="s">
        <v>29</v>
      </c>
      <c r="AA714" s="111" t="s">
        <v>25</v>
      </c>
      <c r="AB714" s="111" t="s">
        <v>30</v>
      </c>
      <c r="AC714" s="112" t="s">
        <v>31</v>
      </c>
    </row>
    <row r="715" spans="1:29" ht="25.5" customHeight="1" x14ac:dyDescent="0.35">
      <c r="A715" s="205"/>
      <c r="B715" s="207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45"/>
        <v/>
      </c>
      <c r="G715" s="106"/>
      <c r="H715" s="96">
        <f t="shared" si="46"/>
        <v>0</v>
      </c>
      <c r="I715" s="96" t="str">
        <f t="shared" si="47"/>
        <v/>
      </c>
      <c r="J715" s="96" t="str">
        <f t="shared" si="48"/>
        <v/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V715" s="110" t="s">
        <v>25</v>
      </c>
      <c r="W715" s="110" t="s">
        <v>26</v>
      </c>
      <c r="X715" s="110" t="s">
        <v>27</v>
      </c>
      <c r="Y715" s="111" t="s">
        <v>28</v>
      </c>
      <c r="Z715" s="111" t="s">
        <v>29</v>
      </c>
      <c r="AA715" s="111" t="s">
        <v>25</v>
      </c>
      <c r="AB715" s="111" t="s">
        <v>30</v>
      </c>
      <c r="AC715" s="112" t="s">
        <v>31</v>
      </c>
    </row>
    <row r="716" spans="1:29" ht="25.5" customHeight="1" x14ac:dyDescent="0.35">
      <c r="A716" s="205"/>
      <c r="B716" s="207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45"/>
        <v/>
      </c>
      <c r="G716" s="106"/>
      <c r="H716" s="96">
        <f t="shared" si="46"/>
        <v>0</v>
      </c>
      <c r="I716" s="96" t="str">
        <f t="shared" si="47"/>
        <v/>
      </c>
      <c r="J716" s="96" t="str">
        <f t="shared" si="48"/>
        <v/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V716" s="110" t="s">
        <v>25</v>
      </c>
      <c r="W716" s="110" t="s">
        <v>26</v>
      </c>
      <c r="X716" s="110" t="s">
        <v>27</v>
      </c>
      <c r="Y716" s="111" t="s">
        <v>28</v>
      </c>
      <c r="Z716" s="111" t="s">
        <v>29</v>
      </c>
      <c r="AA716" s="111" t="s">
        <v>25</v>
      </c>
      <c r="AB716" s="111" t="s">
        <v>30</v>
      </c>
      <c r="AC716" s="112" t="s">
        <v>31</v>
      </c>
    </row>
    <row r="717" spans="1:29" ht="25.5" customHeight="1" x14ac:dyDescent="0.35">
      <c r="A717" s="205"/>
      <c r="B717" s="207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45"/>
        <v/>
      </c>
      <c r="G717" s="106"/>
      <c r="H717" s="96">
        <f t="shared" si="46"/>
        <v>0</v>
      </c>
      <c r="I717" s="96" t="str">
        <f t="shared" si="47"/>
        <v/>
      </c>
      <c r="J717" s="96" t="str">
        <f t="shared" si="48"/>
        <v/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V717" s="110" t="s">
        <v>25</v>
      </c>
      <c r="W717" s="110" t="s">
        <v>26</v>
      </c>
      <c r="X717" s="110" t="s">
        <v>27</v>
      </c>
      <c r="Y717" s="111" t="s">
        <v>28</v>
      </c>
      <c r="Z717" s="111" t="s">
        <v>29</v>
      </c>
      <c r="AA717" s="111" t="s">
        <v>25</v>
      </c>
      <c r="AB717" s="111" t="s">
        <v>30</v>
      </c>
      <c r="AC717" s="112" t="s">
        <v>31</v>
      </c>
    </row>
    <row r="718" spans="1:29" ht="25.5" customHeight="1" x14ac:dyDescent="0.35">
      <c r="A718" s="205"/>
      <c r="B718" s="207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45"/>
        <v/>
      </c>
      <c r="G718" s="106"/>
      <c r="H718" s="96">
        <f t="shared" si="46"/>
        <v>0</v>
      </c>
      <c r="I718" s="96" t="str">
        <f t="shared" si="47"/>
        <v/>
      </c>
      <c r="J718" s="96" t="str">
        <f t="shared" si="48"/>
        <v/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V718" s="110" t="s">
        <v>25</v>
      </c>
      <c r="W718" s="110" t="s">
        <v>26</v>
      </c>
      <c r="X718" s="110" t="s">
        <v>27</v>
      </c>
      <c r="Y718" s="111" t="s">
        <v>28</v>
      </c>
      <c r="Z718" s="111" t="s">
        <v>29</v>
      </c>
      <c r="AA718" s="111" t="s">
        <v>25</v>
      </c>
      <c r="AB718" s="111" t="s">
        <v>30</v>
      </c>
      <c r="AC718" s="112" t="s">
        <v>31</v>
      </c>
    </row>
    <row r="719" spans="1:29" ht="25.5" customHeight="1" x14ac:dyDescent="0.35">
      <c r="A719" s="205"/>
      <c r="B719" s="207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45"/>
        <v/>
      </c>
      <c r="G719" s="106"/>
      <c r="H719" s="96">
        <f t="shared" si="46"/>
        <v>0</v>
      </c>
      <c r="I719" s="96" t="str">
        <f t="shared" si="47"/>
        <v/>
      </c>
      <c r="J719" s="96" t="str">
        <f t="shared" si="48"/>
        <v/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V719" s="110" t="s">
        <v>25</v>
      </c>
      <c r="W719" s="110" t="s">
        <v>26</v>
      </c>
      <c r="X719" s="110" t="s">
        <v>27</v>
      </c>
      <c r="Y719" s="111" t="s">
        <v>28</v>
      </c>
      <c r="Z719" s="111" t="s">
        <v>29</v>
      </c>
      <c r="AA719" s="111" t="s">
        <v>25</v>
      </c>
      <c r="AB719" s="111" t="s">
        <v>30</v>
      </c>
      <c r="AC719" s="112" t="s">
        <v>31</v>
      </c>
    </row>
    <row r="720" spans="1:29" ht="25.5" customHeight="1" x14ac:dyDescent="0.35">
      <c r="A720" s="205"/>
      <c r="B720" s="207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45"/>
        <v/>
      </c>
      <c r="G720" s="106"/>
      <c r="H720" s="96">
        <f t="shared" si="46"/>
        <v>0</v>
      </c>
      <c r="I720" s="96" t="str">
        <f t="shared" si="47"/>
        <v/>
      </c>
      <c r="J720" s="96" t="str">
        <f t="shared" si="48"/>
        <v/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V720" s="110" t="s">
        <v>25</v>
      </c>
      <c r="W720" s="110" t="s">
        <v>26</v>
      </c>
      <c r="X720" s="110" t="s">
        <v>27</v>
      </c>
      <c r="Y720" s="111" t="s">
        <v>28</v>
      </c>
      <c r="Z720" s="111" t="s">
        <v>29</v>
      </c>
      <c r="AA720" s="111" t="s">
        <v>25</v>
      </c>
      <c r="AB720" s="111" t="s">
        <v>30</v>
      </c>
      <c r="AC720" s="112" t="s">
        <v>31</v>
      </c>
    </row>
    <row r="721" spans="1:29" ht="25.5" customHeight="1" x14ac:dyDescent="0.35">
      <c r="A721" s="205"/>
      <c r="B721" s="207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45"/>
        <v/>
      </c>
      <c r="G721" s="106"/>
      <c r="H721" s="96">
        <f t="shared" si="46"/>
        <v>0</v>
      </c>
      <c r="I721" s="96" t="str">
        <f t="shared" si="47"/>
        <v/>
      </c>
      <c r="J721" s="96" t="str">
        <f t="shared" si="48"/>
        <v/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V721" s="110" t="s">
        <v>25</v>
      </c>
      <c r="W721" s="110" t="s">
        <v>26</v>
      </c>
      <c r="X721" s="110" t="s">
        <v>27</v>
      </c>
      <c r="Y721" s="111" t="s">
        <v>28</v>
      </c>
      <c r="Z721" s="111" t="s">
        <v>29</v>
      </c>
      <c r="AA721" s="111" t="s">
        <v>25</v>
      </c>
      <c r="AB721" s="111" t="s">
        <v>30</v>
      </c>
      <c r="AC721" s="112" t="s">
        <v>31</v>
      </c>
    </row>
    <row r="722" spans="1:29" ht="25.5" customHeight="1" x14ac:dyDescent="0.35">
      <c r="A722" s="205"/>
      <c r="B722" s="207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45"/>
        <v/>
      </c>
      <c r="G722" s="106"/>
      <c r="H722" s="96">
        <f t="shared" si="46"/>
        <v>0</v>
      </c>
      <c r="I722" s="96" t="str">
        <f t="shared" si="47"/>
        <v/>
      </c>
      <c r="J722" s="96" t="str">
        <f t="shared" si="48"/>
        <v/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V722" s="110" t="s">
        <v>25</v>
      </c>
      <c r="W722" s="110" t="s">
        <v>26</v>
      </c>
      <c r="X722" s="110" t="s">
        <v>27</v>
      </c>
      <c r="Y722" s="111" t="s">
        <v>28</v>
      </c>
      <c r="Z722" s="111" t="s">
        <v>29</v>
      </c>
      <c r="AA722" s="111" t="s">
        <v>25</v>
      </c>
      <c r="AB722" s="111" t="s">
        <v>30</v>
      </c>
      <c r="AC722" s="112" t="s">
        <v>31</v>
      </c>
    </row>
    <row r="723" spans="1:29" ht="25.5" customHeight="1" x14ac:dyDescent="0.35">
      <c r="A723" s="205"/>
      <c r="B723" s="207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45"/>
        <v/>
      </c>
      <c r="G723" s="106"/>
      <c r="H723" s="96">
        <f t="shared" si="46"/>
        <v>0</v>
      </c>
      <c r="I723" s="96" t="str">
        <f t="shared" si="47"/>
        <v/>
      </c>
      <c r="J723" s="96" t="str">
        <f t="shared" si="48"/>
        <v/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V723" s="110" t="s">
        <v>25</v>
      </c>
      <c r="W723" s="110" t="s">
        <v>26</v>
      </c>
      <c r="X723" s="110" t="s">
        <v>27</v>
      </c>
      <c r="Y723" s="111" t="s">
        <v>28</v>
      </c>
      <c r="Z723" s="111" t="s">
        <v>29</v>
      </c>
      <c r="AA723" s="111" t="s">
        <v>25</v>
      </c>
      <c r="AB723" s="111" t="s">
        <v>30</v>
      </c>
      <c r="AC723" s="112" t="s">
        <v>31</v>
      </c>
    </row>
    <row r="724" spans="1:29" ht="25.5" customHeight="1" x14ac:dyDescent="0.35">
      <c r="A724" s="205"/>
      <c r="B724" s="207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45"/>
        <v/>
      </c>
      <c r="G724" s="106"/>
      <c r="H724" s="96">
        <f t="shared" si="46"/>
        <v>0</v>
      </c>
      <c r="I724" s="96" t="str">
        <f t="shared" si="47"/>
        <v/>
      </c>
      <c r="J724" s="96" t="str">
        <f t="shared" si="48"/>
        <v/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V724" s="110" t="s">
        <v>25</v>
      </c>
      <c r="W724" s="110" t="s">
        <v>26</v>
      </c>
      <c r="X724" s="110" t="s">
        <v>27</v>
      </c>
      <c r="Y724" s="111" t="s">
        <v>28</v>
      </c>
      <c r="Z724" s="111" t="s">
        <v>29</v>
      </c>
      <c r="AA724" s="111" t="s">
        <v>25</v>
      </c>
      <c r="AB724" s="111" t="s">
        <v>30</v>
      </c>
      <c r="AC724" s="112" t="s">
        <v>31</v>
      </c>
    </row>
    <row r="725" spans="1:29" ht="25.5" customHeight="1" x14ac:dyDescent="0.35">
      <c r="A725" s="205"/>
      <c r="B725" s="207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45"/>
        <v/>
      </c>
      <c r="G725" s="106"/>
      <c r="H725" s="96">
        <f t="shared" si="46"/>
        <v>0</v>
      </c>
      <c r="I725" s="96" t="str">
        <f t="shared" si="47"/>
        <v/>
      </c>
      <c r="J725" s="96" t="str">
        <f t="shared" si="48"/>
        <v/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V725" s="110" t="s">
        <v>25</v>
      </c>
      <c r="W725" s="110" t="s">
        <v>26</v>
      </c>
      <c r="X725" s="110" t="s">
        <v>27</v>
      </c>
      <c r="Y725" s="111" t="s">
        <v>28</v>
      </c>
      <c r="Z725" s="111" t="s">
        <v>29</v>
      </c>
      <c r="AA725" s="111" t="s">
        <v>25</v>
      </c>
      <c r="AB725" s="111" t="s">
        <v>30</v>
      </c>
      <c r="AC725" s="112" t="s">
        <v>31</v>
      </c>
    </row>
    <row r="726" spans="1:29" ht="25.5" customHeight="1" x14ac:dyDescent="0.35">
      <c r="A726" s="205"/>
      <c r="B726" s="207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45"/>
        <v/>
      </c>
      <c r="G726" s="106"/>
      <c r="H726" s="96">
        <f t="shared" si="46"/>
        <v>0</v>
      </c>
      <c r="I726" s="96" t="str">
        <f t="shared" si="47"/>
        <v/>
      </c>
      <c r="J726" s="96" t="str">
        <f t="shared" si="48"/>
        <v/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V726" s="110" t="s">
        <v>25</v>
      </c>
      <c r="W726" s="110" t="s">
        <v>26</v>
      </c>
      <c r="X726" s="110" t="s">
        <v>27</v>
      </c>
      <c r="Y726" s="111" t="s">
        <v>28</v>
      </c>
      <c r="Z726" s="111" t="s">
        <v>29</v>
      </c>
      <c r="AA726" s="111" t="s">
        <v>25</v>
      </c>
      <c r="AB726" s="111" t="s">
        <v>30</v>
      </c>
      <c r="AC726" s="112" t="s">
        <v>31</v>
      </c>
    </row>
    <row r="727" spans="1:29" ht="25.5" customHeight="1" x14ac:dyDescent="0.35">
      <c r="A727" s="205"/>
      <c r="B727" s="207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45"/>
        <v/>
      </c>
      <c r="G727" s="106"/>
      <c r="H727" s="96">
        <f t="shared" si="46"/>
        <v>0</v>
      </c>
      <c r="I727" s="96" t="str">
        <f t="shared" si="47"/>
        <v/>
      </c>
      <c r="J727" s="96" t="str">
        <f t="shared" si="48"/>
        <v/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V727" s="110" t="s">
        <v>25</v>
      </c>
      <c r="W727" s="110" t="s">
        <v>26</v>
      </c>
      <c r="X727" s="110" t="s">
        <v>27</v>
      </c>
      <c r="Y727" s="111" t="s">
        <v>28</v>
      </c>
      <c r="Z727" s="111" t="s">
        <v>29</v>
      </c>
      <c r="AA727" s="111" t="s">
        <v>25</v>
      </c>
      <c r="AB727" s="111" t="s">
        <v>30</v>
      </c>
      <c r="AC727" s="112" t="s">
        <v>31</v>
      </c>
    </row>
    <row r="728" spans="1:29" ht="25.5" customHeight="1" x14ac:dyDescent="0.35">
      <c r="A728" s="205"/>
      <c r="B728" s="207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45"/>
        <v/>
      </c>
      <c r="G728" s="106"/>
      <c r="H728" s="96">
        <f t="shared" si="46"/>
        <v>0</v>
      </c>
      <c r="I728" s="96" t="str">
        <f t="shared" si="47"/>
        <v/>
      </c>
      <c r="J728" s="96" t="str">
        <f t="shared" si="48"/>
        <v/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V728" s="110" t="s">
        <v>25</v>
      </c>
      <c r="W728" s="110" t="s">
        <v>26</v>
      </c>
      <c r="X728" s="110" t="s">
        <v>27</v>
      </c>
      <c r="Y728" s="111" t="s">
        <v>28</v>
      </c>
      <c r="Z728" s="111" t="s">
        <v>29</v>
      </c>
      <c r="AA728" s="111" t="s">
        <v>25</v>
      </c>
      <c r="AB728" s="111" t="s">
        <v>30</v>
      </c>
      <c r="AC728" s="112" t="s">
        <v>31</v>
      </c>
    </row>
    <row r="729" spans="1:29" ht="25.5" customHeight="1" x14ac:dyDescent="0.35">
      <c r="A729" s="205"/>
      <c r="B729" s="207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45"/>
        <v/>
      </c>
      <c r="G729" s="106"/>
      <c r="H729" s="96">
        <f t="shared" si="46"/>
        <v>0</v>
      </c>
      <c r="I729" s="96" t="str">
        <f t="shared" si="47"/>
        <v/>
      </c>
      <c r="J729" s="96" t="str">
        <f t="shared" si="48"/>
        <v/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V729" s="110" t="s">
        <v>25</v>
      </c>
      <c r="W729" s="110" t="s">
        <v>26</v>
      </c>
      <c r="X729" s="110" t="s">
        <v>27</v>
      </c>
      <c r="Y729" s="111" t="s">
        <v>28</v>
      </c>
      <c r="Z729" s="111" t="s">
        <v>29</v>
      </c>
      <c r="AA729" s="111" t="s">
        <v>25</v>
      </c>
      <c r="AB729" s="111" t="s">
        <v>30</v>
      </c>
      <c r="AC729" s="112" t="s">
        <v>31</v>
      </c>
    </row>
    <row r="730" spans="1:29" ht="25.5" customHeight="1" x14ac:dyDescent="0.35">
      <c r="A730" s="205"/>
      <c r="B730" s="207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45"/>
        <v/>
      </c>
      <c r="G730" s="106"/>
      <c r="H730" s="96">
        <f t="shared" si="46"/>
        <v>0</v>
      </c>
      <c r="I730" s="96" t="str">
        <f t="shared" si="47"/>
        <v/>
      </c>
      <c r="J730" s="96" t="str">
        <f t="shared" si="48"/>
        <v/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V730" s="110" t="s">
        <v>25</v>
      </c>
      <c r="W730" s="110" t="s">
        <v>26</v>
      </c>
      <c r="X730" s="110" t="s">
        <v>27</v>
      </c>
      <c r="Y730" s="111" t="s">
        <v>28</v>
      </c>
      <c r="Z730" s="111" t="s">
        <v>29</v>
      </c>
      <c r="AA730" s="111" t="s">
        <v>25</v>
      </c>
      <c r="AB730" s="111" t="s">
        <v>30</v>
      </c>
      <c r="AC730" s="112" t="s">
        <v>31</v>
      </c>
    </row>
    <row r="731" spans="1:29" ht="25.5" customHeight="1" x14ac:dyDescent="0.35">
      <c r="A731" s="205"/>
      <c r="B731" s="207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45"/>
        <v/>
      </c>
      <c r="G731" s="106"/>
      <c r="H731" s="96">
        <f t="shared" si="46"/>
        <v>0</v>
      </c>
      <c r="I731" s="96" t="str">
        <f t="shared" si="47"/>
        <v/>
      </c>
      <c r="J731" s="96" t="str">
        <f t="shared" si="48"/>
        <v/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V731" s="110" t="s">
        <v>25</v>
      </c>
      <c r="W731" s="110" t="s">
        <v>26</v>
      </c>
      <c r="X731" s="110" t="s">
        <v>27</v>
      </c>
      <c r="Y731" s="111" t="s">
        <v>28</v>
      </c>
      <c r="Z731" s="111" t="s">
        <v>29</v>
      </c>
      <c r="AA731" s="111" t="s">
        <v>25</v>
      </c>
      <c r="AB731" s="111" t="s">
        <v>30</v>
      </c>
      <c r="AC731" s="112" t="s">
        <v>31</v>
      </c>
    </row>
    <row r="732" spans="1:29" ht="25.5" customHeight="1" x14ac:dyDescent="0.35">
      <c r="A732" s="205"/>
      <c r="B732" s="207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45"/>
        <v/>
      </c>
      <c r="G732" s="106"/>
      <c r="H732" s="96">
        <f t="shared" si="46"/>
        <v>0</v>
      </c>
      <c r="I732" s="96" t="str">
        <f t="shared" si="47"/>
        <v/>
      </c>
      <c r="J732" s="96" t="str">
        <f t="shared" si="48"/>
        <v/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V732" s="110" t="s">
        <v>25</v>
      </c>
      <c r="W732" s="110" t="s">
        <v>26</v>
      </c>
      <c r="X732" s="110" t="s">
        <v>27</v>
      </c>
      <c r="Y732" s="111" t="s">
        <v>28</v>
      </c>
      <c r="Z732" s="111" t="s">
        <v>29</v>
      </c>
      <c r="AA732" s="111" t="s">
        <v>25</v>
      </c>
      <c r="AB732" s="111" t="s">
        <v>30</v>
      </c>
      <c r="AC732" s="112" t="s">
        <v>31</v>
      </c>
    </row>
    <row r="733" spans="1:29" ht="25.5" customHeight="1" x14ac:dyDescent="0.35">
      <c r="A733" s="205"/>
      <c r="B733" s="207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45"/>
        <v/>
      </c>
      <c r="G733" s="106"/>
      <c r="H733" s="96">
        <f t="shared" si="46"/>
        <v>0</v>
      </c>
      <c r="I733" s="96" t="str">
        <f t="shared" si="47"/>
        <v/>
      </c>
      <c r="J733" s="96" t="str">
        <f t="shared" si="48"/>
        <v/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V733" s="110" t="s">
        <v>25</v>
      </c>
      <c r="W733" s="110" t="s">
        <v>26</v>
      </c>
      <c r="X733" s="110" t="s">
        <v>27</v>
      </c>
      <c r="Y733" s="111" t="s">
        <v>28</v>
      </c>
      <c r="Z733" s="111" t="s">
        <v>29</v>
      </c>
      <c r="AA733" s="111" t="s">
        <v>25</v>
      </c>
      <c r="AB733" s="111" t="s">
        <v>30</v>
      </c>
      <c r="AC733" s="112" t="s">
        <v>31</v>
      </c>
    </row>
    <row r="734" spans="1:29" ht="25.5" customHeight="1" x14ac:dyDescent="0.35">
      <c r="A734" s="205"/>
      <c r="B734" s="207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45"/>
        <v/>
      </c>
      <c r="G734" s="106"/>
      <c r="H734" s="96">
        <f t="shared" si="46"/>
        <v>0</v>
      </c>
      <c r="I734" s="96" t="str">
        <f t="shared" si="47"/>
        <v/>
      </c>
      <c r="J734" s="96" t="str">
        <f t="shared" si="48"/>
        <v/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V734" s="110" t="s">
        <v>25</v>
      </c>
      <c r="W734" s="110" t="s">
        <v>26</v>
      </c>
      <c r="X734" s="110" t="s">
        <v>27</v>
      </c>
      <c r="Y734" s="111" t="s">
        <v>28</v>
      </c>
      <c r="Z734" s="111" t="s">
        <v>29</v>
      </c>
      <c r="AA734" s="111" t="s">
        <v>25</v>
      </c>
      <c r="AB734" s="111" t="s">
        <v>30</v>
      </c>
      <c r="AC734" s="112" t="s">
        <v>31</v>
      </c>
    </row>
    <row r="735" spans="1:29" ht="25.5" customHeight="1" x14ac:dyDescent="0.35">
      <c r="A735" s="205"/>
      <c r="B735" s="207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45"/>
        <v/>
      </c>
      <c r="G735" s="106"/>
      <c r="H735" s="96">
        <f t="shared" si="46"/>
        <v>0</v>
      </c>
      <c r="I735" s="96" t="str">
        <f t="shared" si="47"/>
        <v/>
      </c>
      <c r="J735" s="96" t="str">
        <f t="shared" si="48"/>
        <v/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V735" s="110" t="s">
        <v>25</v>
      </c>
      <c r="W735" s="110" t="s">
        <v>26</v>
      </c>
      <c r="X735" s="110" t="s">
        <v>27</v>
      </c>
      <c r="Y735" s="111" t="s">
        <v>28</v>
      </c>
      <c r="Z735" s="111" t="s">
        <v>29</v>
      </c>
      <c r="AA735" s="111" t="s">
        <v>25</v>
      </c>
      <c r="AB735" s="111" t="s">
        <v>30</v>
      </c>
      <c r="AC735" s="112" t="s">
        <v>31</v>
      </c>
    </row>
    <row r="736" spans="1:29" ht="25.5" customHeight="1" x14ac:dyDescent="0.35">
      <c r="A736" s="205"/>
      <c r="B736" s="207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45"/>
        <v/>
      </c>
      <c r="G736" s="106"/>
      <c r="H736" s="96">
        <f t="shared" si="46"/>
        <v>0</v>
      </c>
      <c r="I736" s="96" t="str">
        <f t="shared" si="47"/>
        <v/>
      </c>
      <c r="J736" s="96" t="str">
        <f t="shared" si="48"/>
        <v/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V736" s="110" t="s">
        <v>25</v>
      </c>
      <c r="W736" s="110" t="s">
        <v>26</v>
      </c>
      <c r="X736" s="110" t="s">
        <v>27</v>
      </c>
      <c r="Y736" s="111" t="s">
        <v>28</v>
      </c>
      <c r="Z736" s="111" t="s">
        <v>29</v>
      </c>
      <c r="AA736" s="111" t="s">
        <v>25</v>
      </c>
      <c r="AB736" s="111" t="s">
        <v>30</v>
      </c>
      <c r="AC736" s="112" t="s">
        <v>31</v>
      </c>
    </row>
    <row r="737" spans="1:29" ht="25.5" customHeight="1" x14ac:dyDescent="0.35">
      <c r="A737" s="205"/>
      <c r="B737" s="207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45"/>
        <v/>
      </c>
      <c r="G737" s="106"/>
      <c r="H737" s="96">
        <f t="shared" si="46"/>
        <v>0</v>
      </c>
      <c r="I737" s="96" t="str">
        <f t="shared" si="47"/>
        <v/>
      </c>
      <c r="J737" s="96" t="str">
        <f t="shared" si="48"/>
        <v/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V737" s="110" t="s">
        <v>25</v>
      </c>
      <c r="W737" s="110" t="s">
        <v>26</v>
      </c>
      <c r="X737" s="110" t="s">
        <v>27</v>
      </c>
      <c r="Y737" s="111" t="s">
        <v>28</v>
      </c>
      <c r="Z737" s="111" t="s">
        <v>29</v>
      </c>
      <c r="AA737" s="111" t="s">
        <v>25</v>
      </c>
      <c r="AB737" s="111" t="s">
        <v>30</v>
      </c>
      <c r="AC737" s="112" t="s">
        <v>31</v>
      </c>
    </row>
    <row r="738" spans="1:29" ht="25.5" customHeight="1" x14ac:dyDescent="0.35">
      <c r="A738" s="205"/>
      <c r="B738" s="207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45"/>
        <v/>
      </c>
      <c r="G738" s="106"/>
      <c r="H738" s="96">
        <f t="shared" si="46"/>
        <v>0</v>
      </c>
      <c r="I738" s="96" t="str">
        <f t="shared" si="47"/>
        <v/>
      </c>
      <c r="J738" s="96" t="str">
        <f t="shared" si="48"/>
        <v/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V738" s="110" t="s">
        <v>25</v>
      </c>
      <c r="W738" s="110" t="s">
        <v>26</v>
      </c>
      <c r="X738" s="110" t="s">
        <v>27</v>
      </c>
      <c r="Y738" s="111" t="s">
        <v>28</v>
      </c>
      <c r="Z738" s="111" t="s">
        <v>29</v>
      </c>
      <c r="AA738" s="111" t="s">
        <v>25</v>
      </c>
      <c r="AB738" s="111" t="s">
        <v>30</v>
      </c>
      <c r="AC738" s="112" t="s">
        <v>31</v>
      </c>
    </row>
    <row r="739" spans="1:29" ht="25.5" customHeight="1" x14ac:dyDescent="0.35">
      <c r="A739" s="205"/>
      <c r="B739" s="207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45"/>
        <v/>
      </c>
      <c r="G739" s="106"/>
      <c r="H739" s="96">
        <f t="shared" si="46"/>
        <v>0</v>
      </c>
      <c r="I739" s="96" t="str">
        <f t="shared" si="47"/>
        <v/>
      </c>
      <c r="J739" s="96" t="str">
        <f t="shared" si="48"/>
        <v/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V739" s="110" t="s">
        <v>25</v>
      </c>
      <c r="W739" s="110" t="s">
        <v>26</v>
      </c>
      <c r="X739" s="110" t="s">
        <v>27</v>
      </c>
      <c r="Y739" s="111" t="s">
        <v>28</v>
      </c>
      <c r="Z739" s="111" t="s">
        <v>29</v>
      </c>
      <c r="AA739" s="111" t="s">
        <v>25</v>
      </c>
      <c r="AB739" s="111" t="s">
        <v>30</v>
      </c>
      <c r="AC739" s="112" t="s">
        <v>31</v>
      </c>
    </row>
    <row r="740" spans="1:29" ht="25.5" customHeight="1" x14ac:dyDescent="0.35">
      <c r="A740" s="205"/>
      <c r="B740" s="207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45"/>
        <v/>
      </c>
      <c r="G740" s="106"/>
      <c r="H740" s="96">
        <f t="shared" si="46"/>
        <v>0</v>
      </c>
      <c r="I740" s="96" t="str">
        <f t="shared" si="47"/>
        <v/>
      </c>
      <c r="J740" s="96" t="str">
        <f t="shared" si="48"/>
        <v/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V740" s="110" t="s">
        <v>25</v>
      </c>
      <c r="W740" s="110" t="s">
        <v>26</v>
      </c>
      <c r="X740" s="110" t="s">
        <v>27</v>
      </c>
      <c r="Y740" s="111" t="s">
        <v>28</v>
      </c>
      <c r="Z740" s="111" t="s">
        <v>29</v>
      </c>
      <c r="AA740" s="111" t="s">
        <v>25</v>
      </c>
      <c r="AB740" s="111" t="s">
        <v>30</v>
      </c>
      <c r="AC740" s="112" t="s">
        <v>31</v>
      </c>
    </row>
    <row r="741" spans="1:29" ht="25.5" customHeight="1" x14ac:dyDescent="0.35">
      <c r="A741" s="205"/>
      <c r="B741" s="207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45"/>
        <v/>
      </c>
      <c r="G741" s="106"/>
      <c r="H741" s="96">
        <f t="shared" si="46"/>
        <v>0</v>
      </c>
      <c r="I741" s="96" t="str">
        <f t="shared" si="47"/>
        <v/>
      </c>
      <c r="J741" s="96" t="str">
        <f t="shared" si="48"/>
        <v/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V741" s="110" t="s">
        <v>25</v>
      </c>
      <c r="W741" s="110" t="s">
        <v>26</v>
      </c>
      <c r="X741" s="110" t="s">
        <v>27</v>
      </c>
      <c r="Y741" s="111" t="s">
        <v>28</v>
      </c>
      <c r="Z741" s="111" t="s">
        <v>29</v>
      </c>
      <c r="AA741" s="111" t="s">
        <v>25</v>
      </c>
      <c r="AB741" s="111" t="s">
        <v>30</v>
      </c>
      <c r="AC741" s="112" t="s">
        <v>31</v>
      </c>
    </row>
    <row r="742" spans="1:29" ht="25.5" customHeight="1" x14ac:dyDescent="0.35">
      <c r="A742" s="205"/>
      <c r="B742" s="207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45"/>
        <v/>
      </c>
      <c r="G742" s="106"/>
      <c r="H742" s="96">
        <f t="shared" si="46"/>
        <v>0</v>
      </c>
      <c r="I742" s="96" t="str">
        <f t="shared" si="47"/>
        <v/>
      </c>
      <c r="J742" s="96" t="str">
        <f t="shared" si="48"/>
        <v/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V742" s="110" t="s">
        <v>25</v>
      </c>
      <c r="W742" s="110" t="s">
        <v>26</v>
      </c>
      <c r="X742" s="110" t="s">
        <v>27</v>
      </c>
      <c r="Y742" s="111" t="s">
        <v>28</v>
      </c>
      <c r="Z742" s="111" t="s">
        <v>29</v>
      </c>
      <c r="AA742" s="111" t="s">
        <v>25</v>
      </c>
      <c r="AB742" s="111" t="s">
        <v>30</v>
      </c>
      <c r="AC742" s="112" t="s">
        <v>31</v>
      </c>
    </row>
    <row r="743" spans="1:29" ht="25.5" customHeight="1" x14ac:dyDescent="0.35">
      <c r="A743" s="205"/>
      <c r="B743" s="207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45"/>
        <v/>
      </c>
      <c r="G743" s="106"/>
      <c r="H743" s="96">
        <f t="shared" si="46"/>
        <v>0</v>
      </c>
      <c r="I743" s="96" t="str">
        <f t="shared" si="47"/>
        <v/>
      </c>
      <c r="J743" s="96" t="str">
        <f t="shared" si="48"/>
        <v/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V743" s="110" t="s">
        <v>25</v>
      </c>
      <c r="W743" s="110" t="s">
        <v>26</v>
      </c>
      <c r="X743" s="110" t="s">
        <v>27</v>
      </c>
      <c r="Y743" s="111" t="s">
        <v>28</v>
      </c>
      <c r="Z743" s="111" t="s">
        <v>29</v>
      </c>
      <c r="AA743" s="111" t="s">
        <v>25</v>
      </c>
      <c r="AB743" s="111" t="s">
        <v>30</v>
      </c>
      <c r="AC743" s="112" t="s">
        <v>31</v>
      </c>
    </row>
    <row r="744" spans="1:29" ht="25.5" customHeight="1" x14ac:dyDescent="0.35">
      <c r="A744" s="205"/>
      <c r="B744" s="207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45"/>
        <v/>
      </c>
      <c r="G744" s="106"/>
      <c r="H744" s="96">
        <f t="shared" si="46"/>
        <v>0</v>
      </c>
      <c r="I744" s="96" t="str">
        <f t="shared" si="47"/>
        <v/>
      </c>
      <c r="J744" s="96" t="str">
        <f t="shared" si="48"/>
        <v/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V744" s="110" t="s">
        <v>25</v>
      </c>
      <c r="W744" s="110" t="s">
        <v>26</v>
      </c>
      <c r="X744" s="110" t="s">
        <v>27</v>
      </c>
      <c r="Y744" s="111" t="s">
        <v>28</v>
      </c>
      <c r="Z744" s="111" t="s">
        <v>29</v>
      </c>
      <c r="AA744" s="111" t="s">
        <v>25</v>
      </c>
      <c r="AB744" s="111" t="s">
        <v>30</v>
      </c>
      <c r="AC744" s="112" t="s">
        <v>31</v>
      </c>
    </row>
    <row r="745" spans="1:29" ht="25.5" customHeight="1" x14ac:dyDescent="0.35">
      <c r="A745" s="205"/>
      <c r="B745" s="207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45"/>
        <v/>
      </c>
      <c r="G745" s="106"/>
      <c r="H745" s="96">
        <f t="shared" si="46"/>
        <v>0</v>
      </c>
      <c r="I745" s="96" t="str">
        <f t="shared" si="47"/>
        <v/>
      </c>
      <c r="J745" s="96" t="str">
        <f t="shared" si="48"/>
        <v/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V745" s="110" t="s">
        <v>25</v>
      </c>
      <c r="W745" s="110" t="s">
        <v>26</v>
      </c>
      <c r="X745" s="110" t="s">
        <v>27</v>
      </c>
      <c r="Y745" s="111" t="s">
        <v>28</v>
      </c>
      <c r="Z745" s="111" t="s">
        <v>29</v>
      </c>
      <c r="AA745" s="111" t="s">
        <v>25</v>
      </c>
      <c r="AB745" s="111" t="s">
        <v>30</v>
      </c>
      <c r="AC745" s="112" t="s">
        <v>31</v>
      </c>
    </row>
    <row r="746" spans="1:29" ht="25.5" customHeight="1" x14ac:dyDescent="0.35">
      <c r="A746" s="205"/>
      <c r="B746" s="207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45"/>
        <v/>
      </c>
      <c r="G746" s="106"/>
      <c r="H746" s="96">
        <f t="shared" si="46"/>
        <v>0</v>
      </c>
      <c r="I746" s="96" t="str">
        <f t="shared" si="47"/>
        <v/>
      </c>
      <c r="J746" s="96" t="str">
        <f t="shared" si="48"/>
        <v/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V746" s="110" t="s">
        <v>25</v>
      </c>
      <c r="W746" s="110" t="s">
        <v>26</v>
      </c>
      <c r="X746" s="110" t="s">
        <v>27</v>
      </c>
      <c r="Y746" s="111" t="s">
        <v>28</v>
      </c>
      <c r="Z746" s="111" t="s">
        <v>29</v>
      </c>
      <c r="AA746" s="111" t="s">
        <v>25</v>
      </c>
      <c r="AB746" s="111" t="s">
        <v>30</v>
      </c>
      <c r="AC746" s="112" t="s">
        <v>31</v>
      </c>
    </row>
    <row r="747" spans="1:29" ht="25.5" customHeight="1" x14ac:dyDescent="0.35">
      <c r="A747" s="205"/>
      <c r="B747" s="207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45"/>
        <v/>
      </c>
      <c r="G747" s="106"/>
      <c r="H747" s="96">
        <f t="shared" si="46"/>
        <v>0</v>
      </c>
      <c r="I747" s="96" t="str">
        <f t="shared" si="47"/>
        <v/>
      </c>
      <c r="J747" s="96" t="str">
        <f t="shared" si="48"/>
        <v/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V747" s="110" t="s">
        <v>25</v>
      </c>
      <c r="W747" s="110" t="s">
        <v>26</v>
      </c>
      <c r="X747" s="110" t="s">
        <v>27</v>
      </c>
      <c r="Y747" s="111" t="s">
        <v>28</v>
      </c>
      <c r="Z747" s="111" t="s">
        <v>29</v>
      </c>
      <c r="AA747" s="111" t="s">
        <v>25</v>
      </c>
      <c r="AB747" s="111" t="s">
        <v>30</v>
      </c>
      <c r="AC747" s="112" t="s">
        <v>31</v>
      </c>
    </row>
    <row r="748" spans="1:29" ht="25.5" customHeight="1" x14ac:dyDescent="0.35">
      <c r="A748" s="205"/>
      <c r="B748" s="207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45"/>
        <v/>
      </c>
      <c r="G748" s="106"/>
      <c r="H748" s="96">
        <f t="shared" si="46"/>
        <v>0</v>
      </c>
      <c r="I748" s="96" t="str">
        <f t="shared" si="47"/>
        <v/>
      </c>
      <c r="J748" s="96" t="str">
        <f t="shared" si="48"/>
        <v/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V748" s="110" t="s">
        <v>25</v>
      </c>
      <c r="W748" s="110" t="s">
        <v>26</v>
      </c>
      <c r="X748" s="110" t="s">
        <v>27</v>
      </c>
      <c r="Y748" s="111" t="s">
        <v>28</v>
      </c>
      <c r="Z748" s="111" t="s">
        <v>29</v>
      </c>
      <c r="AA748" s="111" t="s">
        <v>25</v>
      </c>
      <c r="AB748" s="111" t="s">
        <v>30</v>
      </c>
      <c r="AC748" s="112" t="s">
        <v>31</v>
      </c>
    </row>
    <row r="749" spans="1:29" ht="25.5" customHeight="1" x14ac:dyDescent="0.35">
      <c r="A749" s="205"/>
      <c r="B749" s="207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45"/>
        <v/>
      </c>
      <c r="G749" s="106"/>
      <c r="H749" s="96">
        <f t="shared" si="46"/>
        <v>0</v>
      </c>
      <c r="I749" s="96" t="str">
        <f t="shared" si="47"/>
        <v/>
      </c>
      <c r="J749" s="96" t="str">
        <f t="shared" si="48"/>
        <v/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V749" s="110" t="s">
        <v>25</v>
      </c>
      <c r="W749" s="110" t="s">
        <v>26</v>
      </c>
      <c r="X749" s="110" t="s">
        <v>27</v>
      </c>
      <c r="Y749" s="111" t="s">
        <v>28</v>
      </c>
      <c r="Z749" s="111" t="s">
        <v>29</v>
      </c>
      <c r="AA749" s="111" t="s">
        <v>25</v>
      </c>
      <c r="AB749" s="111" t="s">
        <v>30</v>
      </c>
      <c r="AC749" s="112" t="s">
        <v>31</v>
      </c>
    </row>
    <row r="750" spans="1:29" ht="25.5" customHeight="1" x14ac:dyDescent="0.35">
      <c r="A750" s="205"/>
      <c r="B750" s="207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45"/>
        <v/>
      </c>
      <c r="G750" s="106"/>
      <c r="H750" s="96">
        <f t="shared" si="46"/>
        <v>0</v>
      </c>
      <c r="I750" s="96" t="str">
        <f t="shared" si="47"/>
        <v/>
      </c>
      <c r="J750" s="96" t="str">
        <f t="shared" si="48"/>
        <v/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V750" s="110" t="s">
        <v>25</v>
      </c>
      <c r="W750" s="110" t="s">
        <v>26</v>
      </c>
      <c r="X750" s="110" t="s">
        <v>27</v>
      </c>
      <c r="Y750" s="111" t="s">
        <v>28</v>
      </c>
      <c r="Z750" s="111" t="s">
        <v>29</v>
      </c>
      <c r="AA750" s="111" t="s">
        <v>25</v>
      </c>
      <c r="AB750" s="111" t="s">
        <v>30</v>
      </c>
      <c r="AC750" s="112" t="s">
        <v>31</v>
      </c>
    </row>
    <row r="751" spans="1:29" ht="25.5" customHeight="1" x14ac:dyDescent="0.35">
      <c r="A751" s="205"/>
      <c r="B751" s="207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45"/>
        <v/>
      </c>
      <c r="G751" s="106"/>
      <c r="H751" s="96">
        <f t="shared" si="46"/>
        <v>0</v>
      </c>
      <c r="I751" s="96" t="str">
        <f t="shared" si="47"/>
        <v/>
      </c>
      <c r="J751" s="96" t="str">
        <f t="shared" si="48"/>
        <v/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V751" s="110" t="s">
        <v>25</v>
      </c>
      <c r="W751" s="110" t="s">
        <v>26</v>
      </c>
      <c r="X751" s="110" t="s">
        <v>27</v>
      </c>
      <c r="Y751" s="111" t="s">
        <v>28</v>
      </c>
      <c r="Z751" s="111" t="s">
        <v>29</v>
      </c>
      <c r="AA751" s="111" t="s">
        <v>25</v>
      </c>
      <c r="AB751" s="111" t="s">
        <v>30</v>
      </c>
      <c r="AC751" s="112" t="s">
        <v>31</v>
      </c>
    </row>
    <row r="752" spans="1:29" ht="25.5" customHeight="1" x14ac:dyDescent="0.35">
      <c r="A752" s="205"/>
      <c r="B752" s="207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45"/>
        <v/>
      </c>
      <c r="G752" s="106"/>
      <c r="H752" s="96">
        <f t="shared" si="46"/>
        <v>0</v>
      </c>
      <c r="I752" s="96" t="str">
        <f t="shared" si="47"/>
        <v/>
      </c>
      <c r="J752" s="96" t="str">
        <f t="shared" si="48"/>
        <v/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V752" s="110" t="s">
        <v>25</v>
      </c>
      <c r="W752" s="110" t="s">
        <v>26</v>
      </c>
      <c r="X752" s="110" t="s">
        <v>27</v>
      </c>
      <c r="Y752" s="111" t="s">
        <v>28</v>
      </c>
      <c r="Z752" s="111" t="s">
        <v>29</v>
      </c>
      <c r="AA752" s="111" t="s">
        <v>25</v>
      </c>
      <c r="AB752" s="111" t="s">
        <v>30</v>
      </c>
      <c r="AC752" s="112" t="s">
        <v>31</v>
      </c>
    </row>
    <row r="753" spans="1:29" ht="25.5" customHeight="1" x14ac:dyDescent="0.35">
      <c r="A753" s="205"/>
      <c r="B753" s="207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45"/>
        <v/>
      </c>
      <c r="G753" s="106"/>
      <c r="H753" s="96">
        <f t="shared" si="46"/>
        <v>0</v>
      </c>
      <c r="I753" s="96" t="str">
        <f t="shared" si="47"/>
        <v/>
      </c>
      <c r="J753" s="96" t="str">
        <f t="shared" si="48"/>
        <v/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V753" s="110" t="s">
        <v>25</v>
      </c>
      <c r="W753" s="110" t="s">
        <v>26</v>
      </c>
      <c r="X753" s="110" t="s">
        <v>27</v>
      </c>
      <c r="Y753" s="111" t="s">
        <v>28</v>
      </c>
      <c r="Z753" s="111" t="s">
        <v>29</v>
      </c>
      <c r="AA753" s="111" t="s">
        <v>25</v>
      </c>
      <c r="AB753" s="111" t="s">
        <v>30</v>
      </c>
      <c r="AC753" s="112" t="s">
        <v>31</v>
      </c>
    </row>
    <row r="754" spans="1:29" ht="25.5" customHeight="1" x14ac:dyDescent="0.35">
      <c r="A754" s="205"/>
      <c r="B754" s="207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45"/>
        <v/>
      </c>
      <c r="G754" s="106"/>
      <c r="H754" s="96">
        <f t="shared" si="46"/>
        <v>0</v>
      </c>
      <c r="I754" s="96" t="str">
        <f t="shared" si="47"/>
        <v/>
      </c>
      <c r="J754" s="96" t="str">
        <f t="shared" si="48"/>
        <v/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V754" s="110" t="s">
        <v>25</v>
      </c>
      <c r="W754" s="110" t="s">
        <v>26</v>
      </c>
      <c r="X754" s="110" t="s">
        <v>27</v>
      </c>
      <c r="Y754" s="111" t="s">
        <v>28</v>
      </c>
      <c r="Z754" s="111" t="s">
        <v>29</v>
      </c>
      <c r="AA754" s="111" t="s">
        <v>25</v>
      </c>
      <c r="AB754" s="111" t="s">
        <v>30</v>
      </c>
      <c r="AC754" s="112" t="s">
        <v>31</v>
      </c>
    </row>
    <row r="755" spans="1:29" ht="25.5" customHeight="1" x14ac:dyDescent="0.35">
      <c r="A755" s="205"/>
      <c r="B755" s="207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45"/>
        <v/>
      </c>
      <c r="G755" s="106"/>
      <c r="H755" s="96">
        <f t="shared" si="46"/>
        <v>0</v>
      </c>
      <c r="I755" s="96" t="str">
        <f t="shared" si="47"/>
        <v/>
      </c>
      <c r="J755" s="96" t="str">
        <f t="shared" si="48"/>
        <v/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V755" s="110" t="s">
        <v>25</v>
      </c>
      <c r="W755" s="110" t="s">
        <v>26</v>
      </c>
      <c r="X755" s="110" t="s">
        <v>27</v>
      </c>
      <c r="Y755" s="111" t="s">
        <v>28</v>
      </c>
      <c r="Z755" s="111" t="s">
        <v>29</v>
      </c>
      <c r="AA755" s="111" t="s">
        <v>25</v>
      </c>
      <c r="AB755" s="111" t="s">
        <v>30</v>
      </c>
      <c r="AC755" s="112" t="s">
        <v>31</v>
      </c>
    </row>
    <row r="756" spans="1:29" ht="25.5" customHeight="1" x14ac:dyDescent="0.35">
      <c r="A756" s="205"/>
      <c r="B756" s="207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45"/>
        <v/>
      </c>
      <c r="G756" s="106"/>
      <c r="H756" s="96">
        <f t="shared" si="46"/>
        <v>0</v>
      </c>
      <c r="I756" s="96" t="str">
        <f t="shared" si="47"/>
        <v/>
      </c>
      <c r="J756" s="96" t="str">
        <f t="shared" si="48"/>
        <v/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V756" s="110" t="s">
        <v>25</v>
      </c>
      <c r="W756" s="110" t="s">
        <v>26</v>
      </c>
      <c r="X756" s="110" t="s">
        <v>27</v>
      </c>
      <c r="Y756" s="111" t="s">
        <v>28</v>
      </c>
      <c r="Z756" s="111" t="s">
        <v>29</v>
      </c>
      <c r="AA756" s="111" t="s">
        <v>25</v>
      </c>
      <c r="AB756" s="111" t="s">
        <v>30</v>
      </c>
      <c r="AC756" s="112" t="s">
        <v>31</v>
      </c>
    </row>
    <row r="757" spans="1:29" ht="25.5" customHeight="1" x14ac:dyDescent="0.35">
      <c r="A757" s="205"/>
      <c r="B757" s="207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45"/>
        <v/>
      </c>
      <c r="G757" s="106"/>
      <c r="H757" s="96">
        <f t="shared" si="46"/>
        <v>0</v>
      </c>
      <c r="I757" s="96" t="str">
        <f t="shared" si="47"/>
        <v/>
      </c>
      <c r="J757" s="96" t="str">
        <f t="shared" si="48"/>
        <v/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V757" s="110" t="s">
        <v>25</v>
      </c>
      <c r="W757" s="110" t="s">
        <v>26</v>
      </c>
      <c r="X757" s="110" t="s">
        <v>27</v>
      </c>
      <c r="Y757" s="111" t="s">
        <v>28</v>
      </c>
      <c r="Z757" s="111" t="s">
        <v>29</v>
      </c>
      <c r="AA757" s="111" t="s">
        <v>25</v>
      </c>
      <c r="AB757" s="111" t="s">
        <v>30</v>
      </c>
      <c r="AC757" s="112" t="s">
        <v>31</v>
      </c>
    </row>
    <row r="758" spans="1:29" ht="25.5" customHeight="1" x14ac:dyDescent="0.35">
      <c r="A758" s="205"/>
      <c r="B758" s="207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45"/>
        <v/>
      </c>
      <c r="G758" s="106"/>
      <c r="H758" s="96">
        <f t="shared" si="46"/>
        <v>0</v>
      </c>
      <c r="I758" s="96" t="str">
        <f t="shared" si="47"/>
        <v/>
      </c>
      <c r="J758" s="96" t="str">
        <f t="shared" si="48"/>
        <v/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V758" s="110" t="s">
        <v>25</v>
      </c>
      <c r="W758" s="110" t="s">
        <v>26</v>
      </c>
      <c r="X758" s="110" t="s">
        <v>27</v>
      </c>
      <c r="Y758" s="111" t="s">
        <v>28</v>
      </c>
      <c r="Z758" s="111" t="s">
        <v>29</v>
      </c>
      <c r="AA758" s="111" t="s">
        <v>25</v>
      </c>
      <c r="AB758" s="111" t="s">
        <v>30</v>
      </c>
      <c r="AC758" s="112" t="s">
        <v>31</v>
      </c>
    </row>
    <row r="759" spans="1:29" ht="25.5" customHeight="1" x14ac:dyDescent="0.35">
      <c r="A759" s="205"/>
      <c r="B759" s="207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45"/>
        <v/>
      </c>
      <c r="G759" s="106"/>
      <c r="H759" s="96">
        <f t="shared" si="46"/>
        <v>0</v>
      </c>
      <c r="I759" s="96" t="str">
        <f t="shared" si="47"/>
        <v/>
      </c>
      <c r="J759" s="96" t="str">
        <f t="shared" si="48"/>
        <v/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V759" s="110" t="s">
        <v>25</v>
      </c>
      <c r="W759" s="110" t="s">
        <v>26</v>
      </c>
      <c r="X759" s="110" t="s">
        <v>27</v>
      </c>
      <c r="Y759" s="111" t="s">
        <v>28</v>
      </c>
      <c r="Z759" s="111" t="s">
        <v>29</v>
      </c>
      <c r="AA759" s="111" t="s">
        <v>25</v>
      </c>
      <c r="AB759" s="111" t="s">
        <v>30</v>
      </c>
      <c r="AC759" s="112" t="s">
        <v>31</v>
      </c>
    </row>
    <row r="760" spans="1:29" ht="25.5" customHeight="1" x14ac:dyDescent="0.35">
      <c r="A760" s="205"/>
      <c r="B760" s="207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45"/>
        <v/>
      </c>
      <c r="G760" s="106"/>
      <c r="H760" s="96">
        <f t="shared" si="46"/>
        <v>0</v>
      </c>
      <c r="I760" s="96" t="str">
        <f t="shared" si="47"/>
        <v/>
      </c>
      <c r="J760" s="96" t="str">
        <f t="shared" si="48"/>
        <v/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V760" s="110" t="s">
        <v>25</v>
      </c>
      <c r="W760" s="110" t="s">
        <v>26</v>
      </c>
      <c r="X760" s="110" t="s">
        <v>27</v>
      </c>
      <c r="Y760" s="111" t="s">
        <v>28</v>
      </c>
      <c r="Z760" s="111" t="s">
        <v>29</v>
      </c>
      <c r="AA760" s="111" t="s">
        <v>25</v>
      </c>
      <c r="AB760" s="111" t="s">
        <v>30</v>
      </c>
      <c r="AC760" s="112" t="s">
        <v>31</v>
      </c>
    </row>
    <row r="761" spans="1:29" ht="25.5" customHeight="1" x14ac:dyDescent="0.35">
      <c r="A761" s="205"/>
      <c r="B761" s="207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45"/>
        <v/>
      </c>
      <c r="G761" s="106"/>
      <c r="H761" s="96">
        <f t="shared" si="46"/>
        <v>0</v>
      </c>
      <c r="I761" s="96" t="str">
        <f t="shared" si="47"/>
        <v/>
      </c>
      <c r="J761" s="96" t="str">
        <f t="shared" si="48"/>
        <v/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V761" s="110" t="s">
        <v>25</v>
      </c>
      <c r="W761" s="110" t="s">
        <v>26</v>
      </c>
      <c r="X761" s="110" t="s">
        <v>27</v>
      </c>
      <c r="Y761" s="111" t="s">
        <v>28</v>
      </c>
      <c r="Z761" s="111" t="s">
        <v>29</v>
      </c>
      <c r="AA761" s="111" t="s">
        <v>25</v>
      </c>
      <c r="AB761" s="111" t="s">
        <v>30</v>
      </c>
      <c r="AC761" s="112" t="s">
        <v>31</v>
      </c>
    </row>
    <row r="762" spans="1:29" ht="25.5" customHeight="1" x14ac:dyDescent="0.35">
      <c r="A762" s="205"/>
      <c r="B762" s="207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45"/>
        <v/>
      </c>
      <c r="G762" s="106"/>
      <c r="H762" s="96">
        <f t="shared" si="46"/>
        <v>0</v>
      </c>
      <c r="I762" s="96" t="str">
        <f t="shared" si="47"/>
        <v/>
      </c>
      <c r="J762" s="96" t="str">
        <f t="shared" si="48"/>
        <v/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V762" s="110" t="s">
        <v>25</v>
      </c>
      <c r="W762" s="110" t="s">
        <v>26</v>
      </c>
      <c r="X762" s="110" t="s">
        <v>27</v>
      </c>
      <c r="Y762" s="111" t="s">
        <v>28</v>
      </c>
      <c r="Z762" s="111" t="s">
        <v>29</v>
      </c>
      <c r="AA762" s="111" t="s">
        <v>25</v>
      </c>
      <c r="AB762" s="111" t="s">
        <v>30</v>
      </c>
      <c r="AC762" s="112" t="s">
        <v>31</v>
      </c>
    </row>
    <row r="763" spans="1:29" ht="25.5" customHeight="1" x14ac:dyDescent="0.35">
      <c r="A763" s="205"/>
      <c r="B763" s="207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45"/>
        <v/>
      </c>
      <c r="G763" s="106"/>
      <c r="H763" s="96">
        <f t="shared" si="46"/>
        <v>0</v>
      </c>
      <c r="I763" s="96" t="str">
        <f t="shared" si="47"/>
        <v/>
      </c>
      <c r="J763" s="96" t="str">
        <f t="shared" si="48"/>
        <v/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V763" s="110" t="s">
        <v>25</v>
      </c>
      <c r="W763" s="110" t="s">
        <v>26</v>
      </c>
      <c r="X763" s="110" t="s">
        <v>27</v>
      </c>
      <c r="Y763" s="111" t="s">
        <v>28</v>
      </c>
      <c r="Z763" s="111" t="s">
        <v>29</v>
      </c>
      <c r="AA763" s="111" t="s">
        <v>25</v>
      </c>
      <c r="AB763" s="111" t="s">
        <v>30</v>
      </c>
      <c r="AC763" s="112" t="s">
        <v>31</v>
      </c>
    </row>
    <row r="764" spans="1:29" ht="25.5" customHeight="1" x14ac:dyDescent="0.35">
      <c r="A764" s="205"/>
      <c r="B764" s="207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45"/>
        <v/>
      </c>
      <c r="G764" s="106"/>
      <c r="H764" s="96">
        <f t="shared" si="46"/>
        <v>0</v>
      </c>
      <c r="I764" s="96" t="str">
        <f t="shared" si="47"/>
        <v/>
      </c>
      <c r="J764" s="96" t="str">
        <f t="shared" si="48"/>
        <v/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V764" s="110" t="s">
        <v>25</v>
      </c>
      <c r="W764" s="110" t="s">
        <v>26</v>
      </c>
      <c r="X764" s="110" t="s">
        <v>27</v>
      </c>
      <c r="Y764" s="111" t="s">
        <v>28</v>
      </c>
      <c r="Z764" s="111" t="s">
        <v>29</v>
      </c>
      <c r="AA764" s="111" t="s">
        <v>25</v>
      </c>
      <c r="AB764" s="111" t="s">
        <v>30</v>
      </c>
      <c r="AC764" s="112" t="s">
        <v>31</v>
      </c>
    </row>
    <row r="765" spans="1:29" ht="25.5" customHeight="1" x14ac:dyDescent="0.35">
      <c r="A765" s="205"/>
      <c r="B765" s="207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45"/>
        <v/>
      </c>
      <c r="G765" s="106"/>
      <c r="H765" s="96">
        <f t="shared" si="46"/>
        <v>0</v>
      </c>
      <c r="I765" s="96" t="str">
        <f t="shared" si="47"/>
        <v/>
      </c>
      <c r="J765" s="96" t="str">
        <f t="shared" si="48"/>
        <v/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V765" s="110" t="s">
        <v>25</v>
      </c>
      <c r="W765" s="110" t="s">
        <v>26</v>
      </c>
      <c r="X765" s="110" t="s">
        <v>27</v>
      </c>
      <c r="Y765" s="111" t="s">
        <v>28</v>
      </c>
      <c r="Z765" s="111" t="s">
        <v>29</v>
      </c>
      <c r="AA765" s="111" t="s">
        <v>25</v>
      </c>
      <c r="AB765" s="111" t="s">
        <v>30</v>
      </c>
      <c r="AC765" s="112" t="s">
        <v>31</v>
      </c>
    </row>
    <row r="766" spans="1:29" ht="25.5" customHeight="1" x14ac:dyDescent="0.35">
      <c r="A766" s="205"/>
      <c r="B766" s="207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45"/>
        <v/>
      </c>
      <c r="G766" s="106"/>
      <c r="H766" s="96">
        <f t="shared" si="46"/>
        <v>0</v>
      </c>
      <c r="I766" s="96" t="str">
        <f t="shared" si="47"/>
        <v/>
      </c>
      <c r="J766" s="96" t="str">
        <f t="shared" si="48"/>
        <v/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V766" s="110" t="s">
        <v>25</v>
      </c>
      <c r="W766" s="110" t="s">
        <v>26</v>
      </c>
      <c r="X766" s="110" t="s">
        <v>27</v>
      </c>
      <c r="Y766" s="111" t="s">
        <v>28</v>
      </c>
      <c r="Z766" s="111" t="s">
        <v>29</v>
      </c>
      <c r="AA766" s="111" t="s">
        <v>25</v>
      </c>
      <c r="AB766" s="111" t="s">
        <v>30</v>
      </c>
      <c r="AC766" s="112" t="s">
        <v>31</v>
      </c>
    </row>
    <row r="767" spans="1:29" ht="25.5" customHeight="1" x14ac:dyDescent="0.35">
      <c r="A767" s="205"/>
      <c r="B767" s="207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45"/>
        <v/>
      </c>
      <c r="G767" s="106"/>
      <c r="H767" s="96">
        <f t="shared" si="46"/>
        <v>0</v>
      </c>
      <c r="I767" s="96" t="str">
        <f t="shared" si="47"/>
        <v/>
      </c>
      <c r="J767" s="96" t="str">
        <f t="shared" si="48"/>
        <v/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V767" s="110" t="s">
        <v>25</v>
      </c>
      <c r="W767" s="110" t="s">
        <v>26</v>
      </c>
      <c r="X767" s="110" t="s">
        <v>27</v>
      </c>
      <c r="Y767" s="111" t="s">
        <v>28</v>
      </c>
      <c r="Z767" s="111" t="s">
        <v>29</v>
      </c>
      <c r="AA767" s="111" t="s">
        <v>25</v>
      </c>
      <c r="AB767" s="111" t="s">
        <v>30</v>
      </c>
      <c r="AC767" s="112" t="s">
        <v>31</v>
      </c>
    </row>
    <row r="768" spans="1:29" ht="25.5" customHeight="1" x14ac:dyDescent="0.35">
      <c r="A768" s="205"/>
      <c r="B768" s="207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45"/>
        <v/>
      </c>
      <c r="G768" s="106"/>
      <c r="H768" s="96">
        <f t="shared" si="46"/>
        <v>0</v>
      </c>
      <c r="I768" s="96" t="str">
        <f t="shared" si="47"/>
        <v/>
      </c>
      <c r="J768" s="96" t="str">
        <f t="shared" si="48"/>
        <v/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V768" s="110" t="s">
        <v>25</v>
      </c>
      <c r="W768" s="110" t="s">
        <v>26</v>
      </c>
      <c r="X768" s="110" t="s">
        <v>27</v>
      </c>
      <c r="Y768" s="111" t="s">
        <v>28</v>
      </c>
      <c r="Z768" s="111" t="s">
        <v>29</v>
      </c>
      <c r="AA768" s="111" t="s">
        <v>25</v>
      </c>
      <c r="AB768" s="111" t="s">
        <v>30</v>
      </c>
      <c r="AC768" s="112" t="s">
        <v>31</v>
      </c>
    </row>
    <row r="769" spans="1:29" ht="25.5" customHeight="1" x14ac:dyDescent="0.35">
      <c r="A769" s="205"/>
      <c r="B769" s="207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45"/>
        <v/>
      </c>
      <c r="G769" s="106"/>
      <c r="H769" s="96">
        <f t="shared" si="46"/>
        <v>0</v>
      </c>
      <c r="I769" s="96" t="str">
        <f t="shared" si="47"/>
        <v/>
      </c>
      <c r="J769" s="96" t="str">
        <f t="shared" si="48"/>
        <v/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V769" s="110" t="s">
        <v>25</v>
      </c>
      <c r="W769" s="110" t="s">
        <v>26</v>
      </c>
      <c r="X769" s="110" t="s">
        <v>27</v>
      </c>
      <c r="Y769" s="111" t="s">
        <v>28</v>
      </c>
      <c r="Z769" s="111" t="s">
        <v>29</v>
      </c>
      <c r="AA769" s="111" t="s">
        <v>25</v>
      </c>
      <c r="AB769" s="111" t="s">
        <v>30</v>
      </c>
      <c r="AC769" s="112" t="s">
        <v>31</v>
      </c>
    </row>
    <row r="770" spans="1:29" ht="25.5" customHeight="1" x14ac:dyDescent="0.35">
      <c r="A770" s="205"/>
      <c r="B770" s="207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49">IF(OR(D770="",E770=""),"",ROUND(D770*E770,2))</f>
        <v/>
      </c>
      <c r="G770" s="106"/>
      <c r="H770" s="96">
        <f t="shared" ref="H770:H833" si="50">IF(G770="Sim",IF(OR(F770="",D770="",L770=""),"",IF(L770="Sim",ROUND(F770-D770,2),0)),0)</f>
        <v>0</v>
      </c>
      <c r="I770" s="96" t="str">
        <f t="shared" ref="I770:I833" si="51">IF(G770="Sim",0,IF(OR(F770="",L770=""),"",F770))</f>
        <v/>
      </c>
      <c r="J770" s="96" t="str">
        <f t="shared" ref="J770:J833" si="52">IF(G770="Sim",0,IF(OR(F770="",D770="",L770=""),"",IF(L770="Sim",ROUND(F770-D770,2),0)))</f>
        <v/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V770" s="110" t="s">
        <v>25</v>
      </c>
      <c r="W770" s="110" t="s">
        <v>26</v>
      </c>
      <c r="X770" s="110" t="s">
        <v>27</v>
      </c>
      <c r="Y770" s="111" t="s">
        <v>28</v>
      </c>
      <c r="Z770" s="111" t="s">
        <v>29</v>
      </c>
      <c r="AA770" s="111" t="s">
        <v>25</v>
      </c>
      <c r="AB770" s="111" t="s">
        <v>30</v>
      </c>
      <c r="AC770" s="112" t="s">
        <v>31</v>
      </c>
    </row>
    <row r="771" spans="1:29" ht="25.5" customHeight="1" x14ac:dyDescent="0.35">
      <c r="A771" s="205"/>
      <c r="B771" s="207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49"/>
        <v/>
      </c>
      <c r="G771" s="106"/>
      <c r="H771" s="96">
        <f t="shared" si="50"/>
        <v>0</v>
      </c>
      <c r="I771" s="96" t="str">
        <f t="shared" si="51"/>
        <v/>
      </c>
      <c r="J771" s="96" t="str">
        <f t="shared" si="52"/>
        <v/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V771" s="110" t="s">
        <v>25</v>
      </c>
      <c r="W771" s="110" t="s">
        <v>26</v>
      </c>
      <c r="X771" s="110" t="s">
        <v>27</v>
      </c>
      <c r="Y771" s="111" t="s">
        <v>28</v>
      </c>
      <c r="Z771" s="111" t="s">
        <v>29</v>
      </c>
      <c r="AA771" s="111" t="s">
        <v>25</v>
      </c>
      <c r="AB771" s="111" t="s">
        <v>30</v>
      </c>
      <c r="AC771" s="112" t="s">
        <v>31</v>
      </c>
    </row>
    <row r="772" spans="1:29" ht="25.5" customHeight="1" x14ac:dyDescent="0.35">
      <c r="A772" s="205"/>
      <c r="B772" s="207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49"/>
        <v/>
      </c>
      <c r="G772" s="106"/>
      <c r="H772" s="96">
        <f t="shared" si="50"/>
        <v>0</v>
      </c>
      <c r="I772" s="96" t="str">
        <f t="shared" si="51"/>
        <v/>
      </c>
      <c r="J772" s="96" t="str">
        <f t="shared" si="52"/>
        <v/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V772" s="110" t="s">
        <v>25</v>
      </c>
      <c r="W772" s="110" t="s">
        <v>26</v>
      </c>
      <c r="X772" s="110" t="s">
        <v>27</v>
      </c>
      <c r="Y772" s="111" t="s">
        <v>28</v>
      </c>
      <c r="Z772" s="111" t="s">
        <v>29</v>
      </c>
      <c r="AA772" s="111" t="s">
        <v>25</v>
      </c>
      <c r="AB772" s="111" t="s">
        <v>30</v>
      </c>
      <c r="AC772" s="112" t="s">
        <v>31</v>
      </c>
    </row>
    <row r="773" spans="1:29" ht="25.5" customHeight="1" x14ac:dyDescent="0.35">
      <c r="A773" s="205"/>
      <c r="B773" s="207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49"/>
        <v/>
      </c>
      <c r="G773" s="106"/>
      <c r="H773" s="96">
        <f t="shared" si="50"/>
        <v>0</v>
      </c>
      <c r="I773" s="96" t="str">
        <f t="shared" si="51"/>
        <v/>
      </c>
      <c r="J773" s="96" t="str">
        <f t="shared" si="52"/>
        <v/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V773" s="110" t="s">
        <v>25</v>
      </c>
      <c r="W773" s="110" t="s">
        <v>26</v>
      </c>
      <c r="X773" s="110" t="s">
        <v>27</v>
      </c>
      <c r="Y773" s="111" t="s">
        <v>28</v>
      </c>
      <c r="Z773" s="111" t="s">
        <v>29</v>
      </c>
      <c r="AA773" s="111" t="s">
        <v>25</v>
      </c>
      <c r="AB773" s="111" t="s">
        <v>30</v>
      </c>
      <c r="AC773" s="112" t="s">
        <v>31</v>
      </c>
    </row>
    <row r="774" spans="1:29" ht="25.5" customHeight="1" x14ac:dyDescent="0.35">
      <c r="A774" s="205"/>
      <c r="B774" s="207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49"/>
        <v/>
      </c>
      <c r="G774" s="106"/>
      <c r="H774" s="96">
        <f t="shared" si="50"/>
        <v>0</v>
      </c>
      <c r="I774" s="96" t="str">
        <f t="shared" si="51"/>
        <v/>
      </c>
      <c r="J774" s="96" t="str">
        <f t="shared" si="52"/>
        <v/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V774" s="110" t="s">
        <v>25</v>
      </c>
      <c r="W774" s="110" t="s">
        <v>26</v>
      </c>
      <c r="X774" s="110" t="s">
        <v>27</v>
      </c>
      <c r="Y774" s="111" t="s">
        <v>28</v>
      </c>
      <c r="Z774" s="111" t="s">
        <v>29</v>
      </c>
      <c r="AA774" s="111" t="s">
        <v>25</v>
      </c>
      <c r="AB774" s="111" t="s">
        <v>30</v>
      </c>
      <c r="AC774" s="112" t="s">
        <v>31</v>
      </c>
    </row>
    <row r="775" spans="1:29" ht="25.5" customHeight="1" x14ac:dyDescent="0.35">
      <c r="A775" s="205"/>
      <c r="B775" s="207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49"/>
        <v/>
      </c>
      <c r="G775" s="106"/>
      <c r="H775" s="96">
        <f t="shared" si="50"/>
        <v>0</v>
      </c>
      <c r="I775" s="96" t="str">
        <f t="shared" si="51"/>
        <v/>
      </c>
      <c r="J775" s="96" t="str">
        <f t="shared" si="52"/>
        <v/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V775" s="110" t="s">
        <v>25</v>
      </c>
      <c r="W775" s="110" t="s">
        <v>26</v>
      </c>
      <c r="X775" s="110" t="s">
        <v>27</v>
      </c>
      <c r="Y775" s="111" t="s">
        <v>28</v>
      </c>
      <c r="Z775" s="111" t="s">
        <v>29</v>
      </c>
      <c r="AA775" s="111" t="s">
        <v>25</v>
      </c>
      <c r="AB775" s="111" t="s">
        <v>30</v>
      </c>
      <c r="AC775" s="112" t="s">
        <v>31</v>
      </c>
    </row>
    <row r="776" spans="1:29" ht="25.5" customHeight="1" x14ac:dyDescent="0.35">
      <c r="A776" s="205"/>
      <c r="B776" s="207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49"/>
        <v/>
      </c>
      <c r="G776" s="106"/>
      <c r="H776" s="96">
        <f t="shared" si="50"/>
        <v>0</v>
      </c>
      <c r="I776" s="96" t="str">
        <f t="shared" si="51"/>
        <v/>
      </c>
      <c r="J776" s="96" t="str">
        <f t="shared" si="52"/>
        <v/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V776" s="110" t="s">
        <v>25</v>
      </c>
      <c r="W776" s="110" t="s">
        <v>26</v>
      </c>
      <c r="X776" s="110" t="s">
        <v>27</v>
      </c>
      <c r="Y776" s="111" t="s">
        <v>28</v>
      </c>
      <c r="Z776" s="111" t="s">
        <v>29</v>
      </c>
      <c r="AA776" s="111" t="s">
        <v>25</v>
      </c>
      <c r="AB776" s="111" t="s">
        <v>30</v>
      </c>
      <c r="AC776" s="112" t="s">
        <v>31</v>
      </c>
    </row>
    <row r="777" spans="1:29" ht="25.5" customHeight="1" x14ac:dyDescent="0.35">
      <c r="A777" s="205"/>
      <c r="B777" s="207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49"/>
        <v/>
      </c>
      <c r="G777" s="106"/>
      <c r="H777" s="96">
        <f t="shared" si="50"/>
        <v>0</v>
      </c>
      <c r="I777" s="96" t="str">
        <f t="shared" si="51"/>
        <v/>
      </c>
      <c r="J777" s="96" t="str">
        <f t="shared" si="52"/>
        <v/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V777" s="110" t="s">
        <v>25</v>
      </c>
      <c r="W777" s="110" t="s">
        <v>26</v>
      </c>
      <c r="X777" s="110" t="s">
        <v>27</v>
      </c>
      <c r="Y777" s="111" t="s">
        <v>28</v>
      </c>
      <c r="Z777" s="111" t="s">
        <v>29</v>
      </c>
      <c r="AA777" s="111" t="s">
        <v>25</v>
      </c>
      <c r="AB777" s="111" t="s">
        <v>30</v>
      </c>
      <c r="AC777" s="112" t="s">
        <v>31</v>
      </c>
    </row>
    <row r="778" spans="1:29" ht="25.5" customHeight="1" x14ac:dyDescent="0.35">
      <c r="A778" s="205"/>
      <c r="B778" s="207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49"/>
        <v/>
      </c>
      <c r="G778" s="106"/>
      <c r="H778" s="96">
        <f t="shared" si="50"/>
        <v>0</v>
      </c>
      <c r="I778" s="96" t="str">
        <f t="shared" si="51"/>
        <v/>
      </c>
      <c r="J778" s="96" t="str">
        <f t="shared" si="52"/>
        <v/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V778" s="110" t="s">
        <v>25</v>
      </c>
      <c r="W778" s="110" t="s">
        <v>26</v>
      </c>
      <c r="X778" s="110" t="s">
        <v>27</v>
      </c>
      <c r="Y778" s="111" t="s">
        <v>28</v>
      </c>
      <c r="Z778" s="111" t="s">
        <v>29</v>
      </c>
      <c r="AA778" s="111" t="s">
        <v>25</v>
      </c>
      <c r="AB778" s="111" t="s">
        <v>30</v>
      </c>
      <c r="AC778" s="112" t="s">
        <v>31</v>
      </c>
    </row>
    <row r="779" spans="1:29" ht="25.5" customHeight="1" x14ac:dyDescent="0.35">
      <c r="A779" s="205"/>
      <c r="B779" s="207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49"/>
        <v/>
      </c>
      <c r="G779" s="106"/>
      <c r="H779" s="96">
        <f t="shared" si="50"/>
        <v>0</v>
      </c>
      <c r="I779" s="96" t="str">
        <f t="shared" si="51"/>
        <v/>
      </c>
      <c r="J779" s="96" t="str">
        <f t="shared" si="52"/>
        <v/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V779" s="110" t="s">
        <v>25</v>
      </c>
      <c r="W779" s="110" t="s">
        <v>26</v>
      </c>
      <c r="X779" s="110" t="s">
        <v>27</v>
      </c>
      <c r="Y779" s="111" t="s">
        <v>28</v>
      </c>
      <c r="Z779" s="111" t="s">
        <v>29</v>
      </c>
      <c r="AA779" s="111" t="s">
        <v>25</v>
      </c>
      <c r="AB779" s="111" t="s">
        <v>30</v>
      </c>
      <c r="AC779" s="112" t="s">
        <v>31</v>
      </c>
    </row>
    <row r="780" spans="1:29" ht="25.5" customHeight="1" x14ac:dyDescent="0.35">
      <c r="A780" s="205"/>
      <c r="B780" s="207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49"/>
        <v/>
      </c>
      <c r="G780" s="106"/>
      <c r="H780" s="96">
        <f t="shared" si="50"/>
        <v>0</v>
      </c>
      <c r="I780" s="96" t="str">
        <f t="shared" si="51"/>
        <v/>
      </c>
      <c r="J780" s="96" t="str">
        <f t="shared" si="52"/>
        <v/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V780" s="110" t="s">
        <v>25</v>
      </c>
      <c r="W780" s="110" t="s">
        <v>26</v>
      </c>
      <c r="X780" s="110" t="s">
        <v>27</v>
      </c>
      <c r="Y780" s="111" t="s">
        <v>28</v>
      </c>
      <c r="Z780" s="111" t="s">
        <v>29</v>
      </c>
      <c r="AA780" s="111" t="s">
        <v>25</v>
      </c>
      <c r="AB780" s="111" t="s">
        <v>30</v>
      </c>
      <c r="AC780" s="112" t="s">
        <v>31</v>
      </c>
    </row>
    <row r="781" spans="1:29" ht="25.5" customHeight="1" x14ac:dyDescent="0.35">
      <c r="A781" s="205"/>
      <c r="B781" s="207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49"/>
        <v/>
      </c>
      <c r="G781" s="106"/>
      <c r="H781" s="96">
        <f t="shared" si="50"/>
        <v>0</v>
      </c>
      <c r="I781" s="96" t="str">
        <f t="shared" si="51"/>
        <v/>
      </c>
      <c r="J781" s="96" t="str">
        <f t="shared" si="52"/>
        <v/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V781" s="110" t="s">
        <v>25</v>
      </c>
      <c r="W781" s="110" t="s">
        <v>26</v>
      </c>
      <c r="X781" s="110" t="s">
        <v>27</v>
      </c>
      <c r="Y781" s="111" t="s">
        <v>28</v>
      </c>
      <c r="Z781" s="111" t="s">
        <v>29</v>
      </c>
      <c r="AA781" s="111" t="s">
        <v>25</v>
      </c>
      <c r="AB781" s="111" t="s">
        <v>30</v>
      </c>
      <c r="AC781" s="112" t="s">
        <v>31</v>
      </c>
    </row>
    <row r="782" spans="1:29" ht="25.5" customHeight="1" x14ac:dyDescent="0.35">
      <c r="A782" s="205"/>
      <c r="B782" s="207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49"/>
        <v/>
      </c>
      <c r="G782" s="106"/>
      <c r="H782" s="96">
        <f t="shared" si="50"/>
        <v>0</v>
      </c>
      <c r="I782" s="96" t="str">
        <f t="shared" si="51"/>
        <v/>
      </c>
      <c r="J782" s="96" t="str">
        <f t="shared" si="52"/>
        <v/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V782" s="110" t="s">
        <v>25</v>
      </c>
      <c r="W782" s="110" t="s">
        <v>26</v>
      </c>
      <c r="X782" s="110" t="s">
        <v>27</v>
      </c>
      <c r="Y782" s="111" t="s">
        <v>28</v>
      </c>
      <c r="Z782" s="111" t="s">
        <v>29</v>
      </c>
      <c r="AA782" s="111" t="s">
        <v>25</v>
      </c>
      <c r="AB782" s="111" t="s">
        <v>30</v>
      </c>
      <c r="AC782" s="112" t="s">
        <v>31</v>
      </c>
    </row>
    <row r="783" spans="1:29" ht="25.5" customHeight="1" x14ac:dyDescent="0.35">
      <c r="A783" s="205"/>
      <c r="B783" s="207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49"/>
        <v/>
      </c>
      <c r="G783" s="106"/>
      <c r="H783" s="96">
        <f t="shared" si="50"/>
        <v>0</v>
      </c>
      <c r="I783" s="96" t="str">
        <f t="shared" si="51"/>
        <v/>
      </c>
      <c r="J783" s="96" t="str">
        <f t="shared" si="52"/>
        <v/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V783" s="110" t="s">
        <v>25</v>
      </c>
      <c r="W783" s="110" t="s">
        <v>26</v>
      </c>
      <c r="X783" s="110" t="s">
        <v>27</v>
      </c>
      <c r="Y783" s="111" t="s">
        <v>28</v>
      </c>
      <c r="Z783" s="111" t="s">
        <v>29</v>
      </c>
      <c r="AA783" s="111" t="s">
        <v>25</v>
      </c>
      <c r="AB783" s="111" t="s">
        <v>30</v>
      </c>
      <c r="AC783" s="112" t="s">
        <v>31</v>
      </c>
    </row>
    <row r="784" spans="1:29" ht="25.5" customHeight="1" x14ac:dyDescent="0.35">
      <c r="A784" s="205"/>
      <c r="B784" s="207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49"/>
        <v/>
      </c>
      <c r="G784" s="106"/>
      <c r="H784" s="96">
        <f t="shared" si="50"/>
        <v>0</v>
      </c>
      <c r="I784" s="96" t="str">
        <f t="shared" si="51"/>
        <v/>
      </c>
      <c r="J784" s="96" t="str">
        <f t="shared" si="52"/>
        <v/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V784" s="110" t="s">
        <v>25</v>
      </c>
      <c r="W784" s="110" t="s">
        <v>26</v>
      </c>
      <c r="X784" s="110" t="s">
        <v>27</v>
      </c>
      <c r="Y784" s="111" t="s">
        <v>28</v>
      </c>
      <c r="Z784" s="111" t="s">
        <v>29</v>
      </c>
      <c r="AA784" s="111" t="s">
        <v>25</v>
      </c>
      <c r="AB784" s="111" t="s">
        <v>30</v>
      </c>
      <c r="AC784" s="112" t="s">
        <v>31</v>
      </c>
    </row>
    <row r="785" spans="1:29" ht="25.5" customHeight="1" x14ac:dyDescent="0.35">
      <c r="A785" s="205"/>
      <c r="B785" s="207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49"/>
        <v/>
      </c>
      <c r="G785" s="106"/>
      <c r="H785" s="96">
        <f t="shared" si="50"/>
        <v>0</v>
      </c>
      <c r="I785" s="96" t="str">
        <f t="shared" si="51"/>
        <v/>
      </c>
      <c r="J785" s="96" t="str">
        <f t="shared" si="52"/>
        <v/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V785" s="110" t="s">
        <v>25</v>
      </c>
      <c r="W785" s="110" t="s">
        <v>26</v>
      </c>
      <c r="X785" s="110" t="s">
        <v>27</v>
      </c>
      <c r="Y785" s="111" t="s">
        <v>28</v>
      </c>
      <c r="Z785" s="111" t="s">
        <v>29</v>
      </c>
      <c r="AA785" s="111" t="s">
        <v>25</v>
      </c>
      <c r="AB785" s="111" t="s">
        <v>30</v>
      </c>
      <c r="AC785" s="112" t="s">
        <v>31</v>
      </c>
    </row>
    <row r="786" spans="1:29" ht="25.5" customHeight="1" x14ac:dyDescent="0.35">
      <c r="A786" s="205"/>
      <c r="B786" s="207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49"/>
        <v/>
      </c>
      <c r="G786" s="106"/>
      <c r="H786" s="96">
        <f t="shared" si="50"/>
        <v>0</v>
      </c>
      <c r="I786" s="96" t="str">
        <f t="shared" si="51"/>
        <v/>
      </c>
      <c r="J786" s="96" t="str">
        <f t="shared" si="52"/>
        <v/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V786" s="110" t="s">
        <v>25</v>
      </c>
      <c r="W786" s="110" t="s">
        <v>26</v>
      </c>
      <c r="X786" s="110" t="s">
        <v>27</v>
      </c>
      <c r="Y786" s="111" t="s">
        <v>28</v>
      </c>
      <c r="Z786" s="111" t="s">
        <v>29</v>
      </c>
      <c r="AA786" s="111" t="s">
        <v>25</v>
      </c>
      <c r="AB786" s="111" t="s">
        <v>30</v>
      </c>
      <c r="AC786" s="112" t="s">
        <v>31</v>
      </c>
    </row>
    <row r="787" spans="1:29" ht="25.5" customHeight="1" x14ac:dyDescent="0.35">
      <c r="A787" s="205"/>
      <c r="B787" s="207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49"/>
        <v/>
      </c>
      <c r="G787" s="106"/>
      <c r="H787" s="96">
        <f t="shared" si="50"/>
        <v>0</v>
      </c>
      <c r="I787" s="96" t="str">
        <f t="shared" si="51"/>
        <v/>
      </c>
      <c r="J787" s="96" t="str">
        <f t="shared" si="52"/>
        <v/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V787" s="110" t="s">
        <v>25</v>
      </c>
      <c r="W787" s="110" t="s">
        <v>26</v>
      </c>
      <c r="X787" s="110" t="s">
        <v>27</v>
      </c>
      <c r="Y787" s="111" t="s">
        <v>28</v>
      </c>
      <c r="Z787" s="111" t="s">
        <v>29</v>
      </c>
      <c r="AA787" s="111" t="s">
        <v>25</v>
      </c>
      <c r="AB787" s="111" t="s">
        <v>30</v>
      </c>
      <c r="AC787" s="112" t="s">
        <v>31</v>
      </c>
    </row>
    <row r="788" spans="1:29" ht="25.5" customHeight="1" x14ac:dyDescent="0.35">
      <c r="A788" s="205"/>
      <c r="B788" s="207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49"/>
        <v/>
      </c>
      <c r="G788" s="106"/>
      <c r="H788" s="96">
        <f t="shared" si="50"/>
        <v>0</v>
      </c>
      <c r="I788" s="96" t="str">
        <f t="shared" si="51"/>
        <v/>
      </c>
      <c r="J788" s="96" t="str">
        <f t="shared" si="52"/>
        <v/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V788" s="110" t="s">
        <v>25</v>
      </c>
      <c r="W788" s="110" t="s">
        <v>26</v>
      </c>
      <c r="X788" s="110" t="s">
        <v>27</v>
      </c>
      <c r="Y788" s="111" t="s">
        <v>28</v>
      </c>
      <c r="Z788" s="111" t="s">
        <v>29</v>
      </c>
      <c r="AA788" s="111" t="s">
        <v>25</v>
      </c>
      <c r="AB788" s="111" t="s">
        <v>30</v>
      </c>
      <c r="AC788" s="112" t="s">
        <v>31</v>
      </c>
    </row>
    <row r="789" spans="1:29" ht="25.5" customHeight="1" x14ac:dyDescent="0.35">
      <c r="A789" s="205"/>
      <c r="B789" s="207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49"/>
        <v/>
      </c>
      <c r="G789" s="106"/>
      <c r="H789" s="96">
        <f t="shared" si="50"/>
        <v>0</v>
      </c>
      <c r="I789" s="96" t="str">
        <f t="shared" si="51"/>
        <v/>
      </c>
      <c r="J789" s="96" t="str">
        <f t="shared" si="52"/>
        <v/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V789" s="110" t="s">
        <v>25</v>
      </c>
      <c r="W789" s="110" t="s">
        <v>26</v>
      </c>
      <c r="X789" s="110" t="s">
        <v>27</v>
      </c>
      <c r="Y789" s="111" t="s">
        <v>28</v>
      </c>
      <c r="Z789" s="111" t="s">
        <v>29</v>
      </c>
      <c r="AA789" s="111" t="s">
        <v>25</v>
      </c>
      <c r="AB789" s="111" t="s">
        <v>30</v>
      </c>
      <c r="AC789" s="112" t="s">
        <v>31</v>
      </c>
    </row>
    <row r="790" spans="1:29" ht="25.5" customHeight="1" x14ac:dyDescent="0.35">
      <c r="A790" s="205"/>
      <c r="B790" s="207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49"/>
        <v/>
      </c>
      <c r="G790" s="106"/>
      <c r="H790" s="96">
        <f t="shared" si="50"/>
        <v>0</v>
      </c>
      <c r="I790" s="96" t="str">
        <f t="shared" si="51"/>
        <v/>
      </c>
      <c r="J790" s="96" t="str">
        <f t="shared" si="52"/>
        <v/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V790" s="110" t="s">
        <v>25</v>
      </c>
      <c r="W790" s="110" t="s">
        <v>26</v>
      </c>
      <c r="X790" s="110" t="s">
        <v>27</v>
      </c>
      <c r="Y790" s="111" t="s">
        <v>28</v>
      </c>
      <c r="Z790" s="111" t="s">
        <v>29</v>
      </c>
      <c r="AA790" s="111" t="s">
        <v>25</v>
      </c>
      <c r="AB790" s="111" t="s">
        <v>30</v>
      </c>
      <c r="AC790" s="112" t="s">
        <v>31</v>
      </c>
    </row>
    <row r="791" spans="1:29" ht="25.5" customHeight="1" x14ac:dyDescent="0.35">
      <c r="A791" s="205"/>
      <c r="B791" s="207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49"/>
        <v/>
      </c>
      <c r="G791" s="106"/>
      <c r="H791" s="96">
        <f t="shared" si="50"/>
        <v>0</v>
      </c>
      <c r="I791" s="96" t="str">
        <f t="shared" si="51"/>
        <v/>
      </c>
      <c r="J791" s="96" t="str">
        <f t="shared" si="52"/>
        <v/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V791" s="110" t="s">
        <v>25</v>
      </c>
      <c r="W791" s="110" t="s">
        <v>26</v>
      </c>
      <c r="X791" s="110" t="s">
        <v>27</v>
      </c>
      <c r="Y791" s="111" t="s">
        <v>28</v>
      </c>
      <c r="Z791" s="111" t="s">
        <v>29</v>
      </c>
      <c r="AA791" s="111" t="s">
        <v>25</v>
      </c>
      <c r="AB791" s="111" t="s">
        <v>30</v>
      </c>
      <c r="AC791" s="112" t="s">
        <v>31</v>
      </c>
    </row>
    <row r="792" spans="1:29" ht="25.5" customHeight="1" x14ac:dyDescent="0.35">
      <c r="A792" s="205"/>
      <c r="B792" s="207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49"/>
        <v/>
      </c>
      <c r="G792" s="106"/>
      <c r="H792" s="96">
        <f t="shared" si="50"/>
        <v>0</v>
      </c>
      <c r="I792" s="96" t="str">
        <f t="shared" si="51"/>
        <v/>
      </c>
      <c r="J792" s="96" t="str">
        <f t="shared" si="52"/>
        <v/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V792" s="110" t="s">
        <v>25</v>
      </c>
      <c r="W792" s="110" t="s">
        <v>26</v>
      </c>
      <c r="X792" s="110" t="s">
        <v>27</v>
      </c>
      <c r="Y792" s="111" t="s">
        <v>28</v>
      </c>
      <c r="Z792" s="111" t="s">
        <v>29</v>
      </c>
      <c r="AA792" s="111" t="s">
        <v>25</v>
      </c>
      <c r="AB792" s="111" t="s">
        <v>30</v>
      </c>
      <c r="AC792" s="112" t="s">
        <v>31</v>
      </c>
    </row>
    <row r="793" spans="1:29" ht="25.5" customHeight="1" x14ac:dyDescent="0.35">
      <c r="A793" s="205"/>
      <c r="B793" s="207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49"/>
        <v/>
      </c>
      <c r="G793" s="106"/>
      <c r="H793" s="96">
        <f t="shared" si="50"/>
        <v>0</v>
      </c>
      <c r="I793" s="96" t="str">
        <f t="shared" si="51"/>
        <v/>
      </c>
      <c r="J793" s="96" t="str">
        <f t="shared" si="52"/>
        <v/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V793" s="110" t="s">
        <v>25</v>
      </c>
      <c r="W793" s="110" t="s">
        <v>26</v>
      </c>
      <c r="X793" s="110" t="s">
        <v>27</v>
      </c>
      <c r="Y793" s="111" t="s">
        <v>28</v>
      </c>
      <c r="Z793" s="111" t="s">
        <v>29</v>
      </c>
      <c r="AA793" s="111" t="s">
        <v>25</v>
      </c>
      <c r="AB793" s="111" t="s">
        <v>30</v>
      </c>
      <c r="AC793" s="112" t="s">
        <v>31</v>
      </c>
    </row>
    <row r="794" spans="1:29" ht="25.5" customHeight="1" x14ac:dyDescent="0.35">
      <c r="A794" s="205"/>
      <c r="B794" s="207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49"/>
        <v/>
      </c>
      <c r="G794" s="106"/>
      <c r="H794" s="96">
        <f t="shared" si="50"/>
        <v>0</v>
      </c>
      <c r="I794" s="96" t="str">
        <f t="shared" si="51"/>
        <v/>
      </c>
      <c r="J794" s="96" t="str">
        <f t="shared" si="52"/>
        <v/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V794" s="110" t="s">
        <v>25</v>
      </c>
      <c r="W794" s="110" t="s">
        <v>26</v>
      </c>
      <c r="X794" s="110" t="s">
        <v>27</v>
      </c>
      <c r="Y794" s="111" t="s">
        <v>28</v>
      </c>
      <c r="Z794" s="111" t="s">
        <v>29</v>
      </c>
      <c r="AA794" s="111" t="s">
        <v>25</v>
      </c>
      <c r="AB794" s="111" t="s">
        <v>30</v>
      </c>
      <c r="AC794" s="112" t="s">
        <v>31</v>
      </c>
    </row>
    <row r="795" spans="1:29" ht="25.5" customHeight="1" x14ac:dyDescent="0.35">
      <c r="A795" s="205"/>
      <c r="B795" s="207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49"/>
        <v/>
      </c>
      <c r="G795" s="106"/>
      <c r="H795" s="96">
        <f t="shared" si="50"/>
        <v>0</v>
      </c>
      <c r="I795" s="96" t="str">
        <f t="shared" si="51"/>
        <v/>
      </c>
      <c r="J795" s="96" t="str">
        <f t="shared" si="52"/>
        <v/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V795" s="110" t="s">
        <v>25</v>
      </c>
      <c r="W795" s="110" t="s">
        <v>26</v>
      </c>
      <c r="X795" s="110" t="s">
        <v>27</v>
      </c>
      <c r="Y795" s="111" t="s">
        <v>28</v>
      </c>
      <c r="Z795" s="111" t="s">
        <v>29</v>
      </c>
      <c r="AA795" s="111" t="s">
        <v>25</v>
      </c>
      <c r="AB795" s="111" t="s">
        <v>30</v>
      </c>
      <c r="AC795" s="112" t="s">
        <v>31</v>
      </c>
    </row>
    <row r="796" spans="1:29" ht="25.5" customHeight="1" x14ac:dyDescent="0.35">
      <c r="A796" s="205"/>
      <c r="B796" s="207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49"/>
        <v/>
      </c>
      <c r="G796" s="106"/>
      <c r="H796" s="96">
        <f t="shared" si="50"/>
        <v>0</v>
      </c>
      <c r="I796" s="96" t="str">
        <f t="shared" si="51"/>
        <v/>
      </c>
      <c r="J796" s="96" t="str">
        <f t="shared" si="52"/>
        <v/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V796" s="110" t="s">
        <v>25</v>
      </c>
      <c r="W796" s="110" t="s">
        <v>26</v>
      </c>
      <c r="X796" s="110" t="s">
        <v>27</v>
      </c>
      <c r="Y796" s="111" t="s">
        <v>28</v>
      </c>
      <c r="Z796" s="111" t="s">
        <v>29</v>
      </c>
      <c r="AA796" s="111" t="s">
        <v>25</v>
      </c>
      <c r="AB796" s="111" t="s">
        <v>30</v>
      </c>
      <c r="AC796" s="112" t="s">
        <v>31</v>
      </c>
    </row>
    <row r="797" spans="1:29" ht="25.5" customHeight="1" x14ac:dyDescent="0.35">
      <c r="A797" s="205"/>
      <c r="B797" s="207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49"/>
        <v/>
      </c>
      <c r="G797" s="106"/>
      <c r="H797" s="96">
        <f t="shared" si="50"/>
        <v>0</v>
      </c>
      <c r="I797" s="96" t="str">
        <f t="shared" si="51"/>
        <v/>
      </c>
      <c r="J797" s="96" t="str">
        <f t="shared" si="52"/>
        <v/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V797" s="110" t="s">
        <v>25</v>
      </c>
      <c r="W797" s="110" t="s">
        <v>26</v>
      </c>
      <c r="X797" s="110" t="s">
        <v>27</v>
      </c>
      <c r="Y797" s="111" t="s">
        <v>28</v>
      </c>
      <c r="Z797" s="111" t="s">
        <v>29</v>
      </c>
      <c r="AA797" s="111" t="s">
        <v>25</v>
      </c>
      <c r="AB797" s="111" t="s">
        <v>30</v>
      </c>
      <c r="AC797" s="112" t="s">
        <v>31</v>
      </c>
    </row>
    <row r="798" spans="1:29" ht="25.5" customHeight="1" x14ac:dyDescent="0.35">
      <c r="A798" s="205"/>
      <c r="B798" s="207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49"/>
        <v/>
      </c>
      <c r="G798" s="106"/>
      <c r="H798" s="96">
        <f t="shared" si="50"/>
        <v>0</v>
      </c>
      <c r="I798" s="96" t="str">
        <f t="shared" si="51"/>
        <v/>
      </c>
      <c r="J798" s="96" t="str">
        <f t="shared" si="52"/>
        <v/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V798" s="110" t="s">
        <v>25</v>
      </c>
      <c r="W798" s="110" t="s">
        <v>26</v>
      </c>
      <c r="X798" s="110" t="s">
        <v>27</v>
      </c>
      <c r="Y798" s="111" t="s">
        <v>28</v>
      </c>
      <c r="Z798" s="111" t="s">
        <v>29</v>
      </c>
      <c r="AA798" s="111" t="s">
        <v>25</v>
      </c>
      <c r="AB798" s="111" t="s">
        <v>30</v>
      </c>
      <c r="AC798" s="112" t="s">
        <v>31</v>
      </c>
    </row>
    <row r="799" spans="1:29" ht="25.5" customHeight="1" x14ac:dyDescent="0.35">
      <c r="A799" s="205"/>
      <c r="B799" s="207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49"/>
        <v/>
      </c>
      <c r="G799" s="106"/>
      <c r="H799" s="96">
        <f t="shared" si="50"/>
        <v>0</v>
      </c>
      <c r="I799" s="96" t="str">
        <f t="shared" si="51"/>
        <v/>
      </c>
      <c r="J799" s="96" t="str">
        <f t="shared" si="52"/>
        <v/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V799" s="110" t="s">
        <v>25</v>
      </c>
      <c r="W799" s="110" t="s">
        <v>26</v>
      </c>
      <c r="X799" s="110" t="s">
        <v>27</v>
      </c>
      <c r="Y799" s="111" t="s">
        <v>28</v>
      </c>
      <c r="Z799" s="111" t="s">
        <v>29</v>
      </c>
      <c r="AA799" s="111" t="s">
        <v>25</v>
      </c>
      <c r="AB799" s="111" t="s">
        <v>30</v>
      </c>
      <c r="AC799" s="112" t="s">
        <v>31</v>
      </c>
    </row>
    <row r="800" spans="1:29" ht="25.5" customHeight="1" x14ac:dyDescent="0.35">
      <c r="A800" s="205"/>
      <c r="B800" s="207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49"/>
        <v/>
      </c>
      <c r="G800" s="106"/>
      <c r="H800" s="96">
        <f t="shared" si="50"/>
        <v>0</v>
      </c>
      <c r="I800" s="96" t="str">
        <f t="shared" si="51"/>
        <v/>
      </c>
      <c r="J800" s="96" t="str">
        <f t="shared" si="52"/>
        <v/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V800" s="110" t="s">
        <v>25</v>
      </c>
      <c r="W800" s="110" t="s">
        <v>26</v>
      </c>
      <c r="X800" s="110" t="s">
        <v>27</v>
      </c>
      <c r="Y800" s="111" t="s">
        <v>28</v>
      </c>
      <c r="Z800" s="111" t="s">
        <v>29</v>
      </c>
      <c r="AA800" s="111" t="s">
        <v>25</v>
      </c>
      <c r="AB800" s="111" t="s">
        <v>30</v>
      </c>
      <c r="AC800" s="112" t="s">
        <v>31</v>
      </c>
    </row>
    <row r="801" spans="1:29" ht="25.5" customHeight="1" x14ac:dyDescent="0.35">
      <c r="A801" s="205"/>
      <c r="B801" s="207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49"/>
        <v/>
      </c>
      <c r="G801" s="106"/>
      <c r="H801" s="96">
        <f t="shared" si="50"/>
        <v>0</v>
      </c>
      <c r="I801" s="96" t="str">
        <f t="shared" si="51"/>
        <v/>
      </c>
      <c r="J801" s="96" t="str">
        <f t="shared" si="52"/>
        <v/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V801" s="110" t="s">
        <v>25</v>
      </c>
      <c r="W801" s="110" t="s">
        <v>26</v>
      </c>
      <c r="X801" s="110" t="s">
        <v>27</v>
      </c>
      <c r="Y801" s="111" t="s">
        <v>28</v>
      </c>
      <c r="Z801" s="111" t="s">
        <v>29</v>
      </c>
      <c r="AA801" s="111" t="s">
        <v>25</v>
      </c>
      <c r="AB801" s="111" t="s">
        <v>30</v>
      </c>
      <c r="AC801" s="112" t="s">
        <v>31</v>
      </c>
    </row>
    <row r="802" spans="1:29" ht="25.5" customHeight="1" x14ac:dyDescent="0.35">
      <c r="A802" s="205"/>
      <c r="B802" s="207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49"/>
        <v/>
      </c>
      <c r="G802" s="106"/>
      <c r="H802" s="96">
        <f t="shared" si="50"/>
        <v>0</v>
      </c>
      <c r="I802" s="96" t="str">
        <f t="shared" si="51"/>
        <v/>
      </c>
      <c r="J802" s="96" t="str">
        <f t="shared" si="52"/>
        <v/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V802" s="110" t="s">
        <v>25</v>
      </c>
      <c r="W802" s="110" t="s">
        <v>26</v>
      </c>
      <c r="X802" s="110" t="s">
        <v>27</v>
      </c>
      <c r="Y802" s="111" t="s">
        <v>28</v>
      </c>
      <c r="Z802" s="111" t="s">
        <v>29</v>
      </c>
      <c r="AA802" s="111" t="s">
        <v>25</v>
      </c>
      <c r="AB802" s="111" t="s">
        <v>30</v>
      </c>
      <c r="AC802" s="112" t="s">
        <v>31</v>
      </c>
    </row>
    <row r="803" spans="1:29" ht="25.5" customHeight="1" x14ac:dyDescent="0.35">
      <c r="A803" s="205"/>
      <c r="B803" s="207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49"/>
        <v/>
      </c>
      <c r="G803" s="106"/>
      <c r="H803" s="96">
        <f t="shared" si="50"/>
        <v>0</v>
      </c>
      <c r="I803" s="96" t="str">
        <f t="shared" si="51"/>
        <v/>
      </c>
      <c r="J803" s="96" t="str">
        <f t="shared" si="52"/>
        <v/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V803" s="110" t="s">
        <v>25</v>
      </c>
      <c r="W803" s="110" t="s">
        <v>26</v>
      </c>
      <c r="X803" s="110" t="s">
        <v>27</v>
      </c>
      <c r="Y803" s="111" t="s">
        <v>28</v>
      </c>
      <c r="Z803" s="111" t="s">
        <v>29</v>
      </c>
      <c r="AA803" s="111" t="s">
        <v>25</v>
      </c>
      <c r="AB803" s="111" t="s">
        <v>30</v>
      </c>
      <c r="AC803" s="112" t="s">
        <v>31</v>
      </c>
    </row>
    <row r="804" spans="1:29" ht="25.5" customHeight="1" x14ac:dyDescent="0.35">
      <c r="A804" s="205"/>
      <c r="B804" s="207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49"/>
        <v/>
      </c>
      <c r="G804" s="106"/>
      <c r="H804" s="96">
        <f t="shared" si="50"/>
        <v>0</v>
      </c>
      <c r="I804" s="96" t="str">
        <f t="shared" si="51"/>
        <v/>
      </c>
      <c r="J804" s="96" t="str">
        <f t="shared" si="52"/>
        <v/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V804" s="110" t="s">
        <v>25</v>
      </c>
      <c r="W804" s="110" t="s">
        <v>26</v>
      </c>
      <c r="X804" s="110" t="s">
        <v>27</v>
      </c>
      <c r="Y804" s="111" t="s">
        <v>28</v>
      </c>
      <c r="Z804" s="111" t="s">
        <v>29</v>
      </c>
      <c r="AA804" s="111" t="s">
        <v>25</v>
      </c>
      <c r="AB804" s="111" t="s">
        <v>30</v>
      </c>
      <c r="AC804" s="112" t="s">
        <v>31</v>
      </c>
    </row>
    <row r="805" spans="1:29" ht="25.5" customHeight="1" x14ac:dyDescent="0.35">
      <c r="A805" s="205"/>
      <c r="B805" s="207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49"/>
        <v/>
      </c>
      <c r="G805" s="106"/>
      <c r="H805" s="96">
        <f t="shared" si="50"/>
        <v>0</v>
      </c>
      <c r="I805" s="96" t="str">
        <f t="shared" si="51"/>
        <v/>
      </c>
      <c r="J805" s="96" t="str">
        <f t="shared" si="52"/>
        <v/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V805" s="110" t="s">
        <v>25</v>
      </c>
      <c r="W805" s="110" t="s">
        <v>26</v>
      </c>
      <c r="X805" s="110" t="s">
        <v>27</v>
      </c>
      <c r="Y805" s="111" t="s">
        <v>28</v>
      </c>
      <c r="Z805" s="111" t="s">
        <v>29</v>
      </c>
      <c r="AA805" s="111" t="s">
        <v>25</v>
      </c>
      <c r="AB805" s="111" t="s">
        <v>30</v>
      </c>
      <c r="AC805" s="112" t="s">
        <v>31</v>
      </c>
    </row>
    <row r="806" spans="1:29" ht="25.5" customHeight="1" x14ac:dyDescent="0.35">
      <c r="A806" s="205"/>
      <c r="B806" s="207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49"/>
        <v/>
      </c>
      <c r="G806" s="106"/>
      <c r="H806" s="96">
        <f t="shared" si="50"/>
        <v>0</v>
      </c>
      <c r="I806" s="96" t="str">
        <f t="shared" si="51"/>
        <v/>
      </c>
      <c r="J806" s="96" t="str">
        <f t="shared" si="52"/>
        <v/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V806" s="110" t="s">
        <v>25</v>
      </c>
      <c r="W806" s="110" t="s">
        <v>26</v>
      </c>
      <c r="X806" s="110" t="s">
        <v>27</v>
      </c>
      <c r="Y806" s="111" t="s">
        <v>28</v>
      </c>
      <c r="Z806" s="111" t="s">
        <v>29</v>
      </c>
      <c r="AA806" s="111" t="s">
        <v>25</v>
      </c>
      <c r="AB806" s="111" t="s">
        <v>30</v>
      </c>
      <c r="AC806" s="112" t="s">
        <v>31</v>
      </c>
    </row>
    <row r="807" spans="1:29" ht="25.5" customHeight="1" x14ac:dyDescent="0.35">
      <c r="A807" s="205"/>
      <c r="B807" s="207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49"/>
        <v/>
      </c>
      <c r="G807" s="106"/>
      <c r="H807" s="96">
        <f t="shared" si="50"/>
        <v>0</v>
      </c>
      <c r="I807" s="96" t="str">
        <f t="shared" si="51"/>
        <v/>
      </c>
      <c r="J807" s="96" t="str">
        <f t="shared" si="52"/>
        <v/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V807" s="110" t="s">
        <v>25</v>
      </c>
      <c r="W807" s="110" t="s">
        <v>26</v>
      </c>
      <c r="X807" s="110" t="s">
        <v>27</v>
      </c>
      <c r="Y807" s="111" t="s">
        <v>28</v>
      </c>
      <c r="Z807" s="111" t="s">
        <v>29</v>
      </c>
      <c r="AA807" s="111" t="s">
        <v>25</v>
      </c>
      <c r="AB807" s="111" t="s">
        <v>30</v>
      </c>
      <c r="AC807" s="112" t="s">
        <v>31</v>
      </c>
    </row>
    <row r="808" spans="1:29" ht="25.5" customHeight="1" x14ac:dyDescent="0.35">
      <c r="A808" s="205"/>
      <c r="B808" s="207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49"/>
        <v/>
      </c>
      <c r="G808" s="106"/>
      <c r="H808" s="96">
        <f t="shared" si="50"/>
        <v>0</v>
      </c>
      <c r="I808" s="96" t="str">
        <f t="shared" si="51"/>
        <v/>
      </c>
      <c r="J808" s="96" t="str">
        <f t="shared" si="52"/>
        <v/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V808" s="110" t="s">
        <v>25</v>
      </c>
      <c r="W808" s="110" t="s">
        <v>26</v>
      </c>
      <c r="X808" s="110" t="s">
        <v>27</v>
      </c>
      <c r="Y808" s="111" t="s">
        <v>28</v>
      </c>
      <c r="Z808" s="111" t="s">
        <v>29</v>
      </c>
      <c r="AA808" s="111" t="s">
        <v>25</v>
      </c>
      <c r="AB808" s="111" t="s">
        <v>30</v>
      </c>
      <c r="AC808" s="112" t="s">
        <v>31</v>
      </c>
    </row>
    <row r="809" spans="1:29" ht="25.5" customHeight="1" x14ac:dyDescent="0.35">
      <c r="A809" s="205"/>
      <c r="B809" s="207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49"/>
        <v/>
      </c>
      <c r="G809" s="106"/>
      <c r="H809" s="96">
        <f t="shared" si="50"/>
        <v>0</v>
      </c>
      <c r="I809" s="96" t="str">
        <f t="shared" si="51"/>
        <v/>
      </c>
      <c r="J809" s="96" t="str">
        <f t="shared" si="52"/>
        <v/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V809" s="110" t="s">
        <v>25</v>
      </c>
      <c r="W809" s="110" t="s">
        <v>26</v>
      </c>
      <c r="X809" s="110" t="s">
        <v>27</v>
      </c>
      <c r="Y809" s="111" t="s">
        <v>28</v>
      </c>
      <c r="Z809" s="111" t="s">
        <v>29</v>
      </c>
      <c r="AA809" s="111" t="s">
        <v>25</v>
      </c>
      <c r="AB809" s="111" t="s">
        <v>30</v>
      </c>
      <c r="AC809" s="112" t="s">
        <v>31</v>
      </c>
    </row>
    <row r="810" spans="1:29" ht="25.5" customHeight="1" x14ac:dyDescent="0.35">
      <c r="A810" s="205"/>
      <c r="B810" s="207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49"/>
        <v/>
      </c>
      <c r="G810" s="106"/>
      <c r="H810" s="96">
        <f t="shared" si="50"/>
        <v>0</v>
      </c>
      <c r="I810" s="96" t="str">
        <f t="shared" si="51"/>
        <v/>
      </c>
      <c r="J810" s="96" t="str">
        <f t="shared" si="52"/>
        <v/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V810" s="110" t="s">
        <v>25</v>
      </c>
      <c r="W810" s="110" t="s">
        <v>26</v>
      </c>
      <c r="X810" s="110" t="s">
        <v>27</v>
      </c>
      <c r="Y810" s="111" t="s">
        <v>28</v>
      </c>
      <c r="Z810" s="111" t="s">
        <v>29</v>
      </c>
      <c r="AA810" s="111" t="s">
        <v>25</v>
      </c>
      <c r="AB810" s="111" t="s">
        <v>30</v>
      </c>
      <c r="AC810" s="112" t="s">
        <v>31</v>
      </c>
    </row>
    <row r="811" spans="1:29" ht="25.5" customHeight="1" x14ac:dyDescent="0.35">
      <c r="A811" s="205"/>
      <c r="B811" s="207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49"/>
        <v/>
      </c>
      <c r="G811" s="106"/>
      <c r="H811" s="96">
        <f t="shared" si="50"/>
        <v>0</v>
      </c>
      <c r="I811" s="96" t="str">
        <f t="shared" si="51"/>
        <v/>
      </c>
      <c r="J811" s="96" t="str">
        <f t="shared" si="52"/>
        <v/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V811" s="110" t="s">
        <v>25</v>
      </c>
      <c r="W811" s="110" t="s">
        <v>26</v>
      </c>
      <c r="X811" s="110" t="s">
        <v>27</v>
      </c>
      <c r="Y811" s="111" t="s">
        <v>28</v>
      </c>
      <c r="Z811" s="111" t="s">
        <v>29</v>
      </c>
      <c r="AA811" s="111" t="s">
        <v>25</v>
      </c>
      <c r="AB811" s="111" t="s">
        <v>30</v>
      </c>
      <c r="AC811" s="112" t="s">
        <v>31</v>
      </c>
    </row>
    <row r="812" spans="1:29" ht="25.5" customHeight="1" x14ac:dyDescent="0.35">
      <c r="A812" s="205"/>
      <c r="B812" s="207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49"/>
        <v/>
      </c>
      <c r="G812" s="106"/>
      <c r="H812" s="96">
        <f t="shared" si="50"/>
        <v>0</v>
      </c>
      <c r="I812" s="96" t="str">
        <f t="shared" si="51"/>
        <v/>
      </c>
      <c r="J812" s="96" t="str">
        <f t="shared" si="52"/>
        <v/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V812" s="110" t="s">
        <v>25</v>
      </c>
      <c r="W812" s="110" t="s">
        <v>26</v>
      </c>
      <c r="X812" s="110" t="s">
        <v>27</v>
      </c>
      <c r="Y812" s="111" t="s">
        <v>28</v>
      </c>
      <c r="Z812" s="111" t="s">
        <v>29</v>
      </c>
      <c r="AA812" s="111" t="s">
        <v>25</v>
      </c>
      <c r="AB812" s="111" t="s">
        <v>30</v>
      </c>
      <c r="AC812" s="112" t="s">
        <v>31</v>
      </c>
    </row>
    <row r="813" spans="1:29" ht="25.5" customHeight="1" x14ac:dyDescent="0.35">
      <c r="A813" s="205"/>
      <c r="B813" s="207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49"/>
        <v/>
      </c>
      <c r="G813" s="106"/>
      <c r="H813" s="96">
        <f t="shared" si="50"/>
        <v>0</v>
      </c>
      <c r="I813" s="96" t="str">
        <f t="shared" si="51"/>
        <v/>
      </c>
      <c r="J813" s="96" t="str">
        <f t="shared" si="52"/>
        <v/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V813" s="110" t="s">
        <v>25</v>
      </c>
      <c r="W813" s="110" t="s">
        <v>26</v>
      </c>
      <c r="X813" s="110" t="s">
        <v>27</v>
      </c>
      <c r="Y813" s="111" t="s">
        <v>28</v>
      </c>
      <c r="Z813" s="111" t="s">
        <v>29</v>
      </c>
      <c r="AA813" s="111" t="s">
        <v>25</v>
      </c>
      <c r="AB813" s="111" t="s">
        <v>30</v>
      </c>
      <c r="AC813" s="112" t="s">
        <v>31</v>
      </c>
    </row>
    <row r="814" spans="1:29" ht="25.5" customHeight="1" x14ac:dyDescent="0.35">
      <c r="A814" s="205"/>
      <c r="B814" s="207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49"/>
        <v/>
      </c>
      <c r="G814" s="106"/>
      <c r="H814" s="96">
        <f t="shared" si="50"/>
        <v>0</v>
      </c>
      <c r="I814" s="96" t="str">
        <f t="shared" si="51"/>
        <v/>
      </c>
      <c r="J814" s="96" t="str">
        <f t="shared" si="52"/>
        <v/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V814" s="110" t="s">
        <v>25</v>
      </c>
      <c r="W814" s="110" t="s">
        <v>26</v>
      </c>
      <c r="X814" s="110" t="s">
        <v>27</v>
      </c>
      <c r="Y814" s="111" t="s">
        <v>28</v>
      </c>
      <c r="Z814" s="111" t="s">
        <v>29</v>
      </c>
      <c r="AA814" s="111" t="s">
        <v>25</v>
      </c>
      <c r="AB814" s="111" t="s">
        <v>30</v>
      </c>
      <c r="AC814" s="112" t="s">
        <v>31</v>
      </c>
    </row>
    <row r="815" spans="1:29" ht="25.5" customHeight="1" x14ac:dyDescent="0.35">
      <c r="A815" s="205"/>
      <c r="B815" s="207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49"/>
        <v/>
      </c>
      <c r="G815" s="106"/>
      <c r="H815" s="96">
        <f t="shared" si="50"/>
        <v>0</v>
      </c>
      <c r="I815" s="96" t="str">
        <f t="shared" si="51"/>
        <v/>
      </c>
      <c r="J815" s="96" t="str">
        <f t="shared" si="52"/>
        <v/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V815" s="110" t="s">
        <v>25</v>
      </c>
      <c r="W815" s="110" t="s">
        <v>26</v>
      </c>
      <c r="X815" s="110" t="s">
        <v>27</v>
      </c>
      <c r="Y815" s="111" t="s">
        <v>28</v>
      </c>
      <c r="Z815" s="111" t="s">
        <v>29</v>
      </c>
      <c r="AA815" s="111" t="s">
        <v>25</v>
      </c>
      <c r="AB815" s="111" t="s">
        <v>30</v>
      </c>
      <c r="AC815" s="112" t="s">
        <v>31</v>
      </c>
    </row>
    <row r="816" spans="1:29" ht="25.5" customHeight="1" x14ac:dyDescent="0.35">
      <c r="A816" s="205"/>
      <c r="B816" s="207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49"/>
        <v/>
      </c>
      <c r="G816" s="106"/>
      <c r="H816" s="96">
        <f t="shared" si="50"/>
        <v>0</v>
      </c>
      <c r="I816" s="96" t="str">
        <f t="shared" si="51"/>
        <v/>
      </c>
      <c r="J816" s="96" t="str">
        <f t="shared" si="52"/>
        <v/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V816" s="110" t="s">
        <v>25</v>
      </c>
      <c r="W816" s="110" t="s">
        <v>26</v>
      </c>
      <c r="X816" s="110" t="s">
        <v>27</v>
      </c>
      <c r="Y816" s="111" t="s">
        <v>28</v>
      </c>
      <c r="Z816" s="111" t="s">
        <v>29</v>
      </c>
      <c r="AA816" s="111" t="s">
        <v>25</v>
      </c>
      <c r="AB816" s="111" t="s">
        <v>30</v>
      </c>
      <c r="AC816" s="112" t="s">
        <v>31</v>
      </c>
    </row>
    <row r="817" spans="1:29" ht="25.5" customHeight="1" x14ac:dyDescent="0.35">
      <c r="A817" s="205"/>
      <c r="B817" s="207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49"/>
        <v/>
      </c>
      <c r="G817" s="106"/>
      <c r="H817" s="96">
        <f t="shared" si="50"/>
        <v>0</v>
      </c>
      <c r="I817" s="96" t="str">
        <f t="shared" si="51"/>
        <v/>
      </c>
      <c r="J817" s="96" t="str">
        <f t="shared" si="52"/>
        <v/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V817" s="110" t="s">
        <v>25</v>
      </c>
      <c r="W817" s="110" t="s">
        <v>26</v>
      </c>
      <c r="X817" s="110" t="s">
        <v>27</v>
      </c>
      <c r="Y817" s="111" t="s">
        <v>28</v>
      </c>
      <c r="Z817" s="111" t="s">
        <v>29</v>
      </c>
      <c r="AA817" s="111" t="s">
        <v>25</v>
      </c>
      <c r="AB817" s="111" t="s">
        <v>30</v>
      </c>
      <c r="AC817" s="112" t="s">
        <v>31</v>
      </c>
    </row>
    <row r="818" spans="1:29" ht="25.5" customHeight="1" x14ac:dyDescent="0.35">
      <c r="A818" s="205"/>
      <c r="B818" s="207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49"/>
        <v/>
      </c>
      <c r="G818" s="106"/>
      <c r="H818" s="96">
        <f t="shared" si="50"/>
        <v>0</v>
      </c>
      <c r="I818" s="96" t="str">
        <f t="shared" si="51"/>
        <v/>
      </c>
      <c r="J818" s="96" t="str">
        <f t="shared" si="52"/>
        <v/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V818" s="110" t="s">
        <v>25</v>
      </c>
      <c r="W818" s="110" t="s">
        <v>26</v>
      </c>
      <c r="X818" s="110" t="s">
        <v>27</v>
      </c>
      <c r="Y818" s="111" t="s">
        <v>28</v>
      </c>
      <c r="Z818" s="111" t="s">
        <v>29</v>
      </c>
      <c r="AA818" s="111" t="s">
        <v>25</v>
      </c>
      <c r="AB818" s="111" t="s">
        <v>30</v>
      </c>
      <c r="AC818" s="112" t="s">
        <v>31</v>
      </c>
    </row>
    <row r="819" spans="1:29" ht="25.5" customHeight="1" x14ac:dyDescent="0.35">
      <c r="A819" s="205"/>
      <c r="B819" s="207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49"/>
        <v/>
      </c>
      <c r="G819" s="106"/>
      <c r="H819" s="96">
        <f t="shared" si="50"/>
        <v>0</v>
      </c>
      <c r="I819" s="96" t="str">
        <f t="shared" si="51"/>
        <v/>
      </c>
      <c r="J819" s="96" t="str">
        <f t="shared" si="52"/>
        <v/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V819" s="110" t="s">
        <v>25</v>
      </c>
      <c r="W819" s="110" t="s">
        <v>26</v>
      </c>
      <c r="X819" s="110" t="s">
        <v>27</v>
      </c>
      <c r="Y819" s="111" t="s">
        <v>28</v>
      </c>
      <c r="Z819" s="111" t="s">
        <v>29</v>
      </c>
      <c r="AA819" s="111" t="s">
        <v>25</v>
      </c>
      <c r="AB819" s="111" t="s">
        <v>30</v>
      </c>
      <c r="AC819" s="112" t="s">
        <v>31</v>
      </c>
    </row>
    <row r="820" spans="1:29" ht="25.5" customHeight="1" x14ac:dyDescent="0.35">
      <c r="A820" s="205"/>
      <c r="B820" s="207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49"/>
        <v/>
      </c>
      <c r="G820" s="106"/>
      <c r="H820" s="96">
        <f t="shared" si="50"/>
        <v>0</v>
      </c>
      <c r="I820" s="96" t="str">
        <f t="shared" si="51"/>
        <v/>
      </c>
      <c r="J820" s="96" t="str">
        <f t="shared" si="52"/>
        <v/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V820" s="110" t="s">
        <v>25</v>
      </c>
      <c r="W820" s="110" t="s">
        <v>26</v>
      </c>
      <c r="X820" s="110" t="s">
        <v>27</v>
      </c>
      <c r="Y820" s="111" t="s">
        <v>28</v>
      </c>
      <c r="Z820" s="111" t="s">
        <v>29</v>
      </c>
      <c r="AA820" s="111" t="s">
        <v>25</v>
      </c>
      <c r="AB820" s="111" t="s">
        <v>30</v>
      </c>
      <c r="AC820" s="112" t="s">
        <v>31</v>
      </c>
    </row>
    <row r="821" spans="1:29" ht="25.5" customHeight="1" x14ac:dyDescent="0.35">
      <c r="A821" s="205"/>
      <c r="B821" s="207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49"/>
        <v/>
      </c>
      <c r="G821" s="106"/>
      <c r="H821" s="96">
        <f t="shared" si="50"/>
        <v>0</v>
      </c>
      <c r="I821" s="96" t="str">
        <f t="shared" si="51"/>
        <v/>
      </c>
      <c r="J821" s="96" t="str">
        <f t="shared" si="52"/>
        <v/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V821" s="110" t="s">
        <v>25</v>
      </c>
      <c r="W821" s="110" t="s">
        <v>26</v>
      </c>
      <c r="X821" s="110" t="s">
        <v>27</v>
      </c>
      <c r="Y821" s="111" t="s">
        <v>28</v>
      </c>
      <c r="Z821" s="111" t="s">
        <v>29</v>
      </c>
      <c r="AA821" s="111" t="s">
        <v>25</v>
      </c>
      <c r="AB821" s="111" t="s">
        <v>30</v>
      </c>
      <c r="AC821" s="112" t="s">
        <v>31</v>
      </c>
    </row>
    <row r="822" spans="1:29" ht="25.5" customHeight="1" x14ac:dyDescent="0.35">
      <c r="A822" s="205"/>
      <c r="B822" s="207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49"/>
        <v/>
      </c>
      <c r="G822" s="106"/>
      <c r="H822" s="96">
        <f t="shared" si="50"/>
        <v>0</v>
      </c>
      <c r="I822" s="96" t="str">
        <f t="shared" si="51"/>
        <v/>
      </c>
      <c r="J822" s="96" t="str">
        <f t="shared" si="52"/>
        <v/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V822" s="110" t="s">
        <v>25</v>
      </c>
      <c r="W822" s="110" t="s">
        <v>26</v>
      </c>
      <c r="X822" s="110" t="s">
        <v>27</v>
      </c>
      <c r="Y822" s="111" t="s">
        <v>28</v>
      </c>
      <c r="Z822" s="111" t="s">
        <v>29</v>
      </c>
      <c r="AA822" s="111" t="s">
        <v>25</v>
      </c>
      <c r="AB822" s="111" t="s">
        <v>30</v>
      </c>
      <c r="AC822" s="112" t="s">
        <v>31</v>
      </c>
    </row>
    <row r="823" spans="1:29" ht="25.5" customHeight="1" x14ac:dyDescent="0.35">
      <c r="A823" s="205"/>
      <c r="B823" s="207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49"/>
        <v/>
      </c>
      <c r="G823" s="106"/>
      <c r="H823" s="96">
        <f t="shared" si="50"/>
        <v>0</v>
      </c>
      <c r="I823" s="96" t="str">
        <f t="shared" si="51"/>
        <v/>
      </c>
      <c r="J823" s="96" t="str">
        <f t="shared" si="52"/>
        <v/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V823" s="110" t="s">
        <v>25</v>
      </c>
      <c r="W823" s="110" t="s">
        <v>26</v>
      </c>
      <c r="X823" s="110" t="s">
        <v>27</v>
      </c>
      <c r="Y823" s="111" t="s">
        <v>28</v>
      </c>
      <c r="Z823" s="111" t="s">
        <v>29</v>
      </c>
      <c r="AA823" s="111" t="s">
        <v>25</v>
      </c>
      <c r="AB823" s="111" t="s">
        <v>30</v>
      </c>
      <c r="AC823" s="112" t="s">
        <v>31</v>
      </c>
    </row>
    <row r="824" spans="1:29" ht="25.5" customHeight="1" x14ac:dyDescent="0.35">
      <c r="A824" s="205"/>
      <c r="B824" s="207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49"/>
        <v/>
      </c>
      <c r="G824" s="106"/>
      <c r="H824" s="96">
        <f t="shared" si="50"/>
        <v>0</v>
      </c>
      <c r="I824" s="96" t="str">
        <f t="shared" si="51"/>
        <v/>
      </c>
      <c r="J824" s="96" t="str">
        <f t="shared" si="52"/>
        <v/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V824" s="110" t="s">
        <v>25</v>
      </c>
      <c r="W824" s="110" t="s">
        <v>26</v>
      </c>
      <c r="X824" s="110" t="s">
        <v>27</v>
      </c>
      <c r="Y824" s="111" t="s">
        <v>28</v>
      </c>
      <c r="Z824" s="111" t="s">
        <v>29</v>
      </c>
      <c r="AA824" s="111" t="s">
        <v>25</v>
      </c>
      <c r="AB824" s="111" t="s">
        <v>30</v>
      </c>
      <c r="AC824" s="112" t="s">
        <v>31</v>
      </c>
    </row>
    <row r="825" spans="1:29" ht="25.5" customHeight="1" x14ac:dyDescent="0.35">
      <c r="A825" s="205"/>
      <c r="B825" s="207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49"/>
        <v/>
      </c>
      <c r="G825" s="106"/>
      <c r="H825" s="96">
        <f t="shared" si="50"/>
        <v>0</v>
      </c>
      <c r="I825" s="96" t="str">
        <f t="shared" si="51"/>
        <v/>
      </c>
      <c r="J825" s="96" t="str">
        <f t="shared" si="52"/>
        <v/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V825" s="110" t="s">
        <v>25</v>
      </c>
      <c r="W825" s="110" t="s">
        <v>26</v>
      </c>
      <c r="X825" s="110" t="s">
        <v>27</v>
      </c>
      <c r="Y825" s="111" t="s">
        <v>28</v>
      </c>
      <c r="Z825" s="111" t="s">
        <v>29</v>
      </c>
      <c r="AA825" s="111" t="s">
        <v>25</v>
      </c>
      <c r="AB825" s="111" t="s">
        <v>30</v>
      </c>
      <c r="AC825" s="112" t="s">
        <v>31</v>
      </c>
    </row>
    <row r="826" spans="1:29" ht="25.5" customHeight="1" x14ac:dyDescent="0.35">
      <c r="A826" s="205"/>
      <c r="B826" s="207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49"/>
        <v/>
      </c>
      <c r="G826" s="106"/>
      <c r="H826" s="96">
        <f t="shared" si="50"/>
        <v>0</v>
      </c>
      <c r="I826" s="96" t="str">
        <f t="shared" si="51"/>
        <v/>
      </c>
      <c r="J826" s="96" t="str">
        <f t="shared" si="52"/>
        <v/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V826" s="110" t="s">
        <v>25</v>
      </c>
      <c r="W826" s="110" t="s">
        <v>26</v>
      </c>
      <c r="X826" s="110" t="s">
        <v>27</v>
      </c>
      <c r="Y826" s="111" t="s">
        <v>28</v>
      </c>
      <c r="Z826" s="111" t="s">
        <v>29</v>
      </c>
      <c r="AA826" s="111" t="s">
        <v>25</v>
      </c>
      <c r="AB826" s="111" t="s">
        <v>30</v>
      </c>
      <c r="AC826" s="112" t="s">
        <v>31</v>
      </c>
    </row>
    <row r="827" spans="1:29" ht="25.5" customHeight="1" x14ac:dyDescent="0.35">
      <c r="A827" s="205"/>
      <c r="B827" s="207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49"/>
        <v/>
      </c>
      <c r="G827" s="106"/>
      <c r="H827" s="96">
        <f t="shared" si="50"/>
        <v>0</v>
      </c>
      <c r="I827" s="96" t="str">
        <f t="shared" si="51"/>
        <v/>
      </c>
      <c r="J827" s="96" t="str">
        <f t="shared" si="52"/>
        <v/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V827" s="110" t="s">
        <v>25</v>
      </c>
      <c r="W827" s="110" t="s">
        <v>26</v>
      </c>
      <c r="X827" s="110" t="s">
        <v>27</v>
      </c>
      <c r="Y827" s="111" t="s">
        <v>28</v>
      </c>
      <c r="Z827" s="111" t="s">
        <v>29</v>
      </c>
      <c r="AA827" s="111" t="s">
        <v>25</v>
      </c>
      <c r="AB827" s="111" t="s">
        <v>30</v>
      </c>
      <c r="AC827" s="112" t="s">
        <v>31</v>
      </c>
    </row>
    <row r="828" spans="1:29" ht="25.5" customHeight="1" x14ac:dyDescent="0.35">
      <c r="A828" s="205"/>
      <c r="B828" s="207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49"/>
        <v/>
      </c>
      <c r="G828" s="106"/>
      <c r="H828" s="96">
        <f t="shared" si="50"/>
        <v>0</v>
      </c>
      <c r="I828" s="96" t="str">
        <f t="shared" si="51"/>
        <v/>
      </c>
      <c r="J828" s="96" t="str">
        <f t="shared" si="52"/>
        <v/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V828" s="110" t="s">
        <v>25</v>
      </c>
      <c r="W828" s="110" t="s">
        <v>26</v>
      </c>
      <c r="X828" s="110" t="s">
        <v>27</v>
      </c>
      <c r="Y828" s="111" t="s">
        <v>28</v>
      </c>
      <c r="Z828" s="111" t="s">
        <v>29</v>
      </c>
      <c r="AA828" s="111" t="s">
        <v>25</v>
      </c>
      <c r="AB828" s="111" t="s">
        <v>30</v>
      </c>
      <c r="AC828" s="112" t="s">
        <v>31</v>
      </c>
    </row>
    <row r="829" spans="1:29" ht="25.5" customHeight="1" x14ac:dyDescent="0.35">
      <c r="A829" s="205"/>
      <c r="B829" s="207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49"/>
        <v/>
      </c>
      <c r="G829" s="106"/>
      <c r="H829" s="96">
        <f t="shared" si="50"/>
        <v>0</v>
      </c>
      <c r="I829" s="96" t="str">
        <f t="shared" si="51"/>
        <v/>
      </c>
      <c r="J829" s="96" t="str">
        <f t="shared" si="52"/>
        <v/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V829" s="110" t="s">
        <v>25</v>
      </c>
      <c r="W829" s="110" t="s">
        <v>26</v>
      </c>
      <c r="X829" s="110" t="s">
        <v>27</v>
      </c>
      <c r="Y829" s="111" t="s">
        <v>28</v>
      </c>
      <c r="Z829" s="111" t="s">
        <v>29</v>
      </c>
      <c r="AA829" s="111" t="s">
        <v>25</v>
      </c>
      <c r="AB829" s="111" t="s">
        <v>30</v>
      </c>
      <c r="AC829" s="112" t="s">
        <v>31</v>
      </c>
    </row>
    <row r="830" spans="1:29" ht="25.5" customHeight="1" x14ac:dyDescent="0.35">
      <c r="A830" s="205"/>
      <c r="B830" s="207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49"/>
        <v/>
      </c>
      <c r="G830" s="106"/>
      <c r="H830" s="96">
        <f t="shared" si="50"/>
        <v>0</v>
      </c>
      <c r="I830" s="96" t="str">
        <f t="shared" si="51"/>
        <v/>
      </c>
      <c r="J830" s="96" t="str">
        <f t="shared" si="52"/>
        <v/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V830" s="110" t="s">
        <v>25</v>
      </c>
      <c r="W830" s="110" t="s">
        <v>26</v>
      </c>
      <c r="X830" s="110" t="s">
        <v>27</v>
      </c>
      <c r="Y830" s="111" t="s">
        <v>28</v>
      </c>
      <c r="Z830" s="111" t="s">
        <v>29</v>
      </c>
      <c r="AA830" s="111" t="s">
        <v>25</v>
      </c>
      <c r="AB830" s="111" t="s">
        <v>30</v>
      </c>
      <c r="AC830" s="112" t="s">
        <v>31</v>
      </c>
    </row>
    <row r="831" spans="1:29" ht="25.5" customHeight="1" x14ac:dyDescent="0.35">
      <c r="A831" s="205"/>
      <c r="B831" s="207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49"/>
        <v/>
      </c>
      <c r="G831" s="106"/>
      <c r="H831" s="96">
        <f t="shared" si="50"/>
        <v>0</v>
      </c>
      <c r="I831" s="96" t="str">
        <f t="shared" si="51"/>
        <v/>
      </c>
      <c r="J831" s="96" t="str">
        <f t="shared" si="52"/>
        <v/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V831" s="110" t="s">
        <v>25</v>
      </c>
      <c r="W831" s="110" t="s">
        <v>26</v>
      </c>
      <c r="X831" s="110" t="s">
        <v>27</v>
      </c>
      <c r="Y831" s="111" t="s">
        <v>28</v>
      </c>
      <c r="Z831" s="111" t="s">
        <v>29</v>
      </c>
      <c r="AA831" s="111" t="s">
        <v>25</v>
      </c>
      <c r="AB831" s="111" t="s">
        <v>30</v>
      </c>
      <c r="AC831" s="112" t="s">
        <v>31</v>
      </c>
    </row>
    <row r="832" spans="1:29" ht="25.5" customHeight="1" x14ac:dyDescent="0.35">
      <c r="A832" s="205"/>
      <c r="B832" s="207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49"/>
        <v/>
      </c>
      <c r="G832" s="106"/>
      <c r="H832" s="96">
        <f t="shared" si="50"/>
        <v>0</v>
      </c>
      <c r="I832" s="96" t="str">
        <f t="shared" si="51"/>
        <v/>
      </c>
      <c r="J832" s="96" t="str">
        <f t="shared" si="52"/>
        <v/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V832" s="110" t="s">
        <v>25</v>
      </c>
      <c r="W832" s="110" t="s">
        <v>26</v>
      </c>
      <c r="X832" s="110" t="s">
        <v>27</v>
      </c>
      <c r="Y832" s="111" t="s">
        <v>28</v>
      </c>
      <c r="Z832" s="111" t="s">
        <v>29</v>
      </c>
      <c r="AA832" s="111" t="s">
        <v>25</v>
      </c>
      <c r="AB832" s="111" t="s">
        <v>30</v>
      </c>
      <c r="AC832" s="112" t="s">
        <v>31</v>
      </c>
    </row>
    <row r="833" spans="1:29" ht="25.5" customHeight="1" x14ac:dyDescent="0.35">
      <c r="A833" s="205"/>
      <c r="B833" s="207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49"/>
        <v/>
      </c>
      <c r="G833" s="106"/>
      <c r="H833" s="96">
        <f t="shared" si="50"/>
        <v>0</v>
      </c>
      <c r="I833" s="96" t="str">
        <f t="shared" si="51"/>
        <v/>
      </c>
      <c r="J833" s="96" t="str">
        <f t="shared" si="52"/>
        <v/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V833" s="110" t="s">
        <v>25</v>
      </c>
      <c r="W833" s="110" t="s">
        <v>26</v>
      </c>
      <c r="X833" s="110" t="s">
        <v>27</v>
      </c>
      <c r="Y833" s="111" t="s">
        <v>28</v>
      </c>
      <c r="Z833" s="111" t="s">
        <v>29</v>
      </c>
      <c r="AA833" s="111" t="s">
        <v>25</v>
      </c>
      <c r="AB833" s="111" t="s">
        <v>30</v>
      </c>
      <c r="AC833" s="112" t="s">
        <v>31</v>
      </c>
    </row>
    <row r="834" spans="1:29" ht="25.5" customHeight="1" x14ac:dyDescent="0.35">
      <c r="A834" s="205"/>
      <c r="B834" s="207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53">IF(OR(D834="",E834=""),"",ROUND(D834*E834,2))</f>
        <v/>
      </c>
      <c r="G834" s="106"/>
      <c r="H834" s="96">
        <f t="shared" ref="H834:H897" si="54">IF(G834="Sim",IF(OR(F834="",D834="",L834=""),"",IF(L834="Sim",ROUND(F834-D834,2),0)),0)</f>
        <v>0</v>
      </c>
      <c r="I834" s="96" t="str">
        <f t="shared" ref="I834:I897" si="55">IF(G834="Sim",0,IF(OR(F834="",L834=""),"",F834))</f>
        <v/>
      </c>
      <c r="J834" s="96" t="str">
        <f t="shared" ref="J834:J897" si="56">IF(G834="Sim",0,IF(OR(F834="",D834="",L834=""),"",IF(L834="Sim",ROUND(F834-D834,2),0)))</f>
        <v/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V834" s="110" t="s">
        <v>25</v>
      </c>
      <c r="W834" s="110" t="s">
        <v>26</v>
      </c>
      <c r="X834" s="110" t="s">
        <v>27</v>
      </c>
      <c r="Y834" s="111" t="s">
        <v>28</v>
      </c>
      <c r="Z834" s="111" t="s">
        <v>29</v>
      </c>
      <c r="AA834" s="111" t="s">
        <v>25</v>
      </c>
      <c r="AB834" s="111" t="s">
        <v>30</v>
      </c>
      <c r="AC834" s="112" t="s">
        <v>31</v>
      </c>
    </row>
    <row r="835" spans="1:29" ht="25.5" customHeight="1" x14ac:dyDescent="0.35">
      <c r="A835" s="205"/>
      <c r="B835" s="207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53"/>
        <v/>
      </c>
      <c r="G835" s="106"/>
      <c r="H835" s="96">
        <f t="shared" si="54"/>
        <v>0</v>
      </c>
      <c r="I835" s="96" t="str">
        <f t="shared" si="55"/>
        <v/>
      </c>
      <c r="J835" s="96" t="str">
        <f t="shared" si="56"/>
        <v/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V835" s="110" t="s">
        <v>25</v>
      </c>
      <c r="W835" s="110" t="s">
        <v>26</v>
      </c>
      <c r="X835" s="110" t="s">
        <v>27</v>
      </c>
      <c r="Y835" s="111" t="s">
        <v>28</v>
      </c>
      <c r="Z835" s="111" t="s">
        <v>29</v>
      </c>
      <c r="AA835" s="111" t="s">
        <v>25</v>
      </c>
      <c r="AB835" s="111" t="s">
        <v>30</v>
      </c>
      <c r="AC835" s="112" t="s">
        <v>31</v>
      </c>
    </row>
    <row r="836" spans="1:29" ht="25.5" customHeight="1" x14ac:dyDescent="0.35">
      <c r="A836" s="205"/>
      <c r="B836" s="207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53"/>
        <v/>
      </c>
      <c r="G836" s="106"/>
      <c r="H836" s="96">
        <f t="shared" si="54"/>
        <v>0</v>
      </c>
      <c r="I836" s="96" t="str">
        <f t="shared" si="55"/>
        <v/>
      </c>
      <c r="J836" s="96" t="str">
        <f t="shared" si="56"/>
        <v/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V836" s="110" t="s">
        <v>25</v>
      </c>
      <c r="W836" s="110" t="s">
        <v>26</v>
      </c>
      <c r="X836" s="110" t="s">
        <v>27</v>
      </c>
      <c r="Y836" s="111" t="s">
        <v>28</v>
      </c>
      <c r="Z836" s="111" t="s">
        <v>29</v>
      </c>
      <c r="AA836" s="111" t="s">
        <v>25</v>
      </c>
      <c r="AB836" s="111" t="s">
        <v>30</v>
      </c>
      <c r="AC836" s="112" t="s">
        <v>31</v>
      </c>
    </row>
    <row r="837" spans="1:29" ht="25.5" customHeight="1" x14ac:dyDescent="0.35">
      <c r="A837" s="205"/>
      <c r="B837" s="207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53"/>
        <v/>
      </c>
      <c r="G837" s="106"/>
      <c r="H837" s="96">
        <f t="shared" si="54"/>
        <v>0</v>
      </c>
      <c r="I837" s="96" t="str">
        <f t="shared" si="55"/>
        <v/>
      </c>
      <c r="J837" s="96" t="str">
        <f t="shared" si="56"/>
        <v/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V837" s="110" t="s">
        <v>25</v>
      </c>
      <c r="W837" s="110" t="s">
        <v>26</v>
      </c>
      <c r="X837" s="110" t="s">
        <v>27</v>
      </c>
      <c r="Y837" s="111" t="s">
        <v>28</v>
      </c>
      <c r="Z837" s="111" t="s">
        <v>29</v>
      </c>
      <c r="AA837" s="111" t="s">
        <v>25</v>
      </c>
      <c r="AB837" s="111" t="s">
        <v>30</v>
      </c>
      <c r="AC837" s="112" t="s">
        <v>31</v>
      </c>
    </row>
    <row r="838" spans="1:29" ht="25.5" customHeight="1" x14ac:dyDescent="0.35">
      <c r="A838" s="205"/>
      <c r="B838" s="207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53"/>
        <v/>
      </c>
      <c r="G838" s="106"/>
      <c r="H838" s="96">
        <f t="shared" si="54"/>
        <v>0</v>
      </c>
      <c r="I838" s="96" t="str">
        <f t="shared" si="55"/>
        <v/>
      </c>
      <c r="J838" s="96" t="str">
        <f t="shared" si="56"/>
        <v/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V838" s="110" t="s">
        <v>25</v>
      </c>
      <c r="W838" s="110" t="s">
        <v>26</v>
      </c>
      <c r="X838" s="110" t="s">
        <v>27</v>
      </c>
      <c r="Y838" s="111" t="s">
        <v>28</v>
      </c>
      <c r="Z838" s="111" t="s">
        <v>29</v>
      </c>
      <c r="AA838" s="111" t="s">
        <v>25</v>
      </c>
      <c r="AB838" s="111" t="s">
        <v>30</v>
      </c>
      <c r="AC838" s="112" t="s">
        <v>31</v>
      </c>
    </row>
    <row r="839" spans="1:29" ht="25.5" customHeight="1" x14ac:dyDescent="0.35">
      <c r="A839" s="205"/>
      <c r="B839" s="207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53"/>
        <v/>
      </c>
      <c r="G839" s="106"/>
      <c r="H839" s="96">
        <f t="shared" si="54"/>
        <v>0</v>
      </c>
      <c r="I839" s="96" t="str">
        <f t="shared" si="55"/>
        <v/>
      </c>
      <c r="J839" s="96" t="str">
        <f t="shared" si="56"/>
        <v/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V839" s="110" t="s">
        <v>25</v>
      </c>
      <c r="W839" s="110" t="s">
        <v>26</v>
      </c>
      <c r="X839" s="110" t="s">
        <v>27</v>
      </c>
      <c r="Y839" s="111" t="s">
        <v>28</v>
      </c>
      <c r="Z839" s="111" t="s">
        <v>29</v>
      </c>
      <c r="AA839" s="111" t="s">
        <v>25</v>
      </c>
      <c r="AB839" s="111" t="s">
        <v>30</v>
      </c>
      <c r="AC839" s="112" t="s">
        <v>31</v>
      </c>
    </row>
    <row r="840" spans="1:29" ht="25.5" customHeight="1" x14ac:dyDescent="0.35">
      <c r="A840" s="205"/>
      <c r="B840" s="207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53"/>
        <v/>
      </c>
      <c r="G840" s="106"/>
      <c r="H840" s="96">
        <f t="shared" si="54"/>
        <v>0</v>
      </c>
      <c r="I840" s="96" t="str">
        <f t="shared" si="55"/>
        <v/>
      </c>
      <c r="J840" s="96" t="str">
        <f t="shared" si="56"/>
        <v/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V840" s="110" t="s">
        <v>25</v>
      </c>
      <c r="W840" s="110" t="s">
        <v>26</v>
      </c>
      <c r="X840" s="110" t="s">
        <v>27</v>
      </c>
      <c r="Y840" s="111" t="s">
        <v>28</v>
      </c>
      <c r="Z840" s="111" t="s">
        <v>29</v>
      </c>
      <c r="AA840" s="111" t="s">
        <v>25</v>
      </c>
      <c r="AB840" s="111" t="s">
        <v>30</v>
      </c>
      <c r="AC840" s="112" t="s">
        <v>31</v>
      </c>
    </row>
    <row r="841" spans="1:29" ht="25.5" customHeight="1" x14ac:dyDescent="0.35">
      <c r="A841" s="205"/>
      <c r="B841" s="207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53"/>
        <v/>
      </c>
      <c r="G841" s="106"/>
      <c r="H841" s="96">
        <f t="shared" si="54"/>
        <v>0</v>
      </c>
      <c r="I841" s="96" t="str">
        <f t="shared" si="55"/>
        <v/>
      </c>
      <c r="J841" s="96" t="str">
        <f t="shared" si="56"/>
        <v/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V841" s="110" t="s">
        <v>25</v>
      </c>
      <c r="W841" s="110" t="s">
        <v>26</v>
      </c>
      <c r="X841" s="110" t="s">
        <v>27</v>
      </c>
      <c r="Y841" s="111" t="s">
        <v>28</v>
      </c>
      <c r="Z841" s="111" t="s">
        <v>29</v>
      </c>
      <c r="AA841" s="111" t="s">
        <v>25</v>
      </c>
      <c r="AB841" s="111" t="s">
        <v>30</v>
      </c>
      <c r="AC841" s="112" t="s">
        <v>31</v>
      </c>
    </row>
    <row r="842" spans="1:29" ht="25.5" customHeight="1" x14ac:dyDescent="0.35">
      <c r="A842" s="205"/>
      <c r="B842" s="207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53"/>
        <v/>
      </c>
      <c r="G842" s="106"/>
      <c r="H842" s="96">
        <f t="shared" si="54"/>
        <v>0</v>
      </c>
      <c r="I842" s="96" t="str">
        <f t="shared" si="55"/>
        <v/>
      </c>
      <c r="J842" s="96" t="str">
        <f t="shared" si="56"/>
        <v/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V842" s="110" t="s">
        <v>25</v>
      </c>
      <c r="W842" s="110" t="s">
        <v>26</v>
      </c>
      <c r="X842" s="110" t="s">
        <v>27</v>
      </c>
      <c r="Y842" s="111" t="s">
        <v>28</v>
      </c>
      <c r="Z842" s="111" t="s">
        <v>29</v>
      </c>
      <c r="AA842" s="111" t="s">
        <v>25</v>
      </c>
      <c r="AB842" s="111" t="s">
        <v>30</v>
      </c>
      <c r="AC842" s="112" t="s">
        <v>31</v>
      </c>
    </row>
    <row r="843" spans="1:29" ht="25.5" customHeight="1" x14ac:dyDescent="0.35">
      <c r="A843" s="205"/>
      <c r="B843" s="207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53"/>
        <v/>
      </c>
      <c r="G843" s="106"/>
      <c r="H843" s="96">
        <f t="shared" si="54"/>
        <v>0</v>
      </c>
      <c r="I843" s="96" t="str">
        <f t="shared" si="55"/>
        <v/>
      </c>
      <c r="J843" s="96" t="str">
        <f t="shared" si="56"/>
        <v/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V843" s="110" t="s">
        <v>25</v>
      </c>
      <c r="W843" s="110" t="s">
        <v>26</v>
      </c>
      <c r="X843" s="110" t="s">
        <v>27</v>
      </c>
      <c r="Y843" s="111" t="s">
        <v>28</v>
      </c>
      <c r="Z843" s="111" t="s">
        <v>29</v>
      </c>
      <c r="AA843" s="111" t="s">
        <v>25</v>
      </c>
      <c r="AB843" s="111" t="s">
        <v>30</v>
      </c>
      <c r="AC843" s="112" t="s">
        <v>31</v>
      </c>
    </row>
    <row r="844" spans="1:29" ht="25.5" customHeight="1" x14ac:dyDescent="0.35">
      <c r="A844" s="205"/>
      <c r="B844" s="207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53"/>
        <v/>
      </c>
      <c r="G844" s="106"/>
      <c r="H844" s="96">
        <f t="shared" si="54"/>
        <v>0</v>
      </c>
      <c r="I844" s="96" t="str">
        <f t="shared" si="55"/>
        <v/>
      </c>
      <c r="J844" s="96" t="str">
        <f t="shared" si="56"/>
        <v/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V844" s="110" t="s">
        <v>25</v>
      </c>
      <c r="W844" s="110" t="s">
        <v>26</v>
      </c>
      <c r="X844" s="110" t="s">
        <v>27</v>
      </c>
      <c r="Y844" s="111" t="s">
        <v>28</v>
      </c>
      <c r="Z844" s="111" t="s">
        <v>29</v>
      </c>
      <c r="AA844" s="111" t="s">
        <v>25</v>
      </c>
      <c r="AB844" s="111" t="s">
        <v>30</v>
      </c>
      <c r="AC844" s="112" t="s">
        <v>31</v>
      </c>
    </row>
    <row r="845" spans="1:29" ht="25.5" customHeight="1" x14ac:dyDescent="0.35">
      <c r="A845" s="205"/>
      <c r="B845" s="207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53"/>
        <v/>
      </c>
      <c r="G845" s="106"/>
      <c r="H845" s="96">
        <f t="shared" si="54"/>
        <v>0</v>
      </c>
      <c r="I845" s="96" t="str">
        <f t="shared" si="55"/>
        <v/>
      </c>
      <c r="J845" s="96" t="str">
        <f t="shared" si="56"/>
        <v/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V845" s="110" t="s">
        <v>25</v>
      </c>
      <c r="W845" s="110" t="s">
        <v>26</v>
      </c>
      <c r="X845" s="110" t="s">
        <v>27</v>
      </c>
      <c r="Y845" s="111" t="s">
        <v>28</v>
      </c>
      <c r="Z845" s="111" t="s">
        <v>29</v>
      </c>
      <c r="AA845" s="111" t="s">
        <v>25</v>
      </c>
      <c r="AB845" s="111" t="s">
        <v>30</v>
      </c>
      <c r="AC845" s="112" t="s">
        <v>31</v>
      </c>
    </row>
    <row r="846" spans="1:29" ht="25.5" customHeight="1" x14ac:dyDescent="0.35">
      <c r="A846" s="205"/>
      <c r="B846" s="207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53"/>
        <v/>
      </c>
      <c r="G846" s="106"/>
      <c r="H846" s="96">
        <f t="shared" si="54"/>
        <v>0</v>
      </c>
      <c r="I846" s="96" t="str">
        <f t="shared" si="55"/>
        <v/>
      </c>
      <c r="J846" s="96" t="str">
        <f t="shared" si="56"/>
        <v/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V846" s="110" t="s">
        <v>25</v>
      </c>
      <c r="W846" s="110" t="s">
        <v>26</v>
      </c>
      <c r="X846" s="110" t="s">
        <v>27</v>
      </c>
      <c r="Y846" s="111" t="s">
        <v>28</v>
      </c>
      <c r="Z846" s="111" t="s">
        <v>29</v>
      </c>
      <c r="AA846" s="111" t="s">
        <v>25</v>
      </c>
      <c r="AB846" s="111" t="s">
        <v>30</v>
      </c>
      <c r="AC846" s="112" t="s">
        <v>31</v>
      </c>
    </row>
    <row r="847" spans="1:29" ht="25.5" customHeight="1" x14ac:dyDescent="0.35">
      <c r="A847" s="205"/>
      <c r="B847" s="207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53"/>
        <v/>
      </c>
      <c r="G847" s="106"/>
      <c r="H847" s="96">
        <f t="shared" si="54"/>
        <v>0</v>
      </c>
      <c r="I847" s="96" t="str">
        <f t="shared" si="55"/>
        <v/>
      </c>
      <c r="J847" s="96" t="str">
        <f t="shared" si="56"/>
        <v/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V847" s="110" t="s">
        <v>25</v>
      </c>
      <c r="W847" s="110" t="s">
        <v>26</v>
      </c>
      <c r="X847" s="110" t="s">
        <v>27</v>
      </c>
      <c r="Y847" s="111" t="s">
        <v>28</v>
      </c>
      <c r="Z847" s="111" t="s">
        <v>29</v>
      </c>
      <c r="AA847" s="111" t="s">
        <v>25</v>
      </c>
      <c r="AB847" s="111" t="s">
        <v>30</v>
      </c>
      <c r="AC847" s="112" t="s">
        <v>31</v>
      </c>
    </row>
    <row r="848" spans="1:29" ht="25.5" customHeight="1" x14ac:dyDescent="0.35">
      <c r="A848" s="205"/>
      <c r="B848" s="207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53"/>
        <v/>
      </c>
      <c r="G848" s="106"/>
      <c r="H848" s="96">
        <f t="shared" si="54"/>
        <v>0</v>
      </c>
      <c r="I848" s="96" t="str">
        <f t="shared" si="55"/>
        <v/>
      </c>
      <c r="J848" s="96" t="str">
        <f t="shared" si="56"/>
        <v/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V848" s="110" t="s">
        <v>25</v>
      </c>
      <c r="W848" s="110" t="s">
        <v>26</v>
      </c>
      <c r="X848" s="110" t="s">
        <v>27</v>
      </c>
      <c r="Y848" s="111" t="s">
        <v>28</v>
      </c>
      <c r="Z848" s="111" t="s">
        <v>29</v>
      </c>
      <c r="AA848" s="111" t="s">
        <v>25</v>
      </c>
      <c r="AB848" s="111" t="s">
        <v>30</v>
      </c>
      <c r="AC848" s="112" t="s">
        <v>31</v>
      </c>
    </row>
    <row r="849" spans="1:29" ht="25.5" customHeight="1" x14ac:dyDescent="0.35">
      <c r="A849" s="205"/>
      <c r="B849" s="207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53"/>
        <v/>
      </c>
      <c r="G849" s="106"/>
      <c r="H849" s="96">
        <f t="shared" si="54"/>
        <v>0</v>
      </c>
      <c r="I849" s="96" t="str">
        <f t="shared" si="55"/>
        <v/>
      </c>
      <c r="J849" s="96" t="str">
        <f t="shared" si="56"/>
        <v/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V849" s="110" t="s">
        <v>25</v>
      </c>
      <c r="W849" s="110" t="s">
        <v>26</v>
      </c>
      <c r="X849" s="110" t="s">
        <v>27</v>
      </c>
      <c r="Y849" s="111" t="s">
        <v>28</v>
      </c>
      <c r="Z849" s="111" t="s">
        <v>29</v>
      </c>
      <c r="AA849" s="111" t="s">
        <v>25</v>
      </c>
      <c r="AB849" s="111" t="s">
        <v>30</v>
      </c>
      <c r="AC849" s="112" t="s">
        <v>31</v>
      </c>
    </row>
    <row r="850" spans="1:29" ht="25.5" customHeight="1" x14ac:dyDescent="0.35">
      <c r="A850" s="205"/>
      <c r="B850" s="207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53"/>
        <v/>
      </c>
      <c r="G850" s="106"/>
      <c r="H850" s="96">
        <f t="shared" si="54"/>
        <v>0</v>
      </c>
      <c r="I850" s="96" t="str">
        <f t="shared" si="55"/>
        <v/>
      </c>
      <c r="J850" s="96" t="str">
        <f t="shared" si="56"/>
        <v/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V850" s="110" t="s">
        <v>25</v>
      </c>
      <c r="W850" s="110" t="s">
        <v>26</v>
      </c>
      <c r="X850" s="110" t="s">
        <v>27</v>
      </c>
      <c r="Y850" s="111" t="s">
        <v>28</v>
      </c>
      <c r="Z850" s="111" t="s">
        <v>29</v>
      </c>
      <c r="AA850" s="111" t="s">
        <v>25</v>
      </c>
      <c r="AB850" s="111" t="s">
        <v>30</v>
      </c>
      <c r="AC850" s="112" t="s">
        <v>31</v>
      </c>
    </row>
    <row r="851" spans="1:29" ht="25.5" customHeight="1" x14ac:dyDescent="0.35">
      <c r="A851" s="205"/>
      <c r="B851" s="207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53"/>
        <v/>
      </c>
      <c r="G851" s="106"/>
      <c r="H851" s="96">
        <f t="shared" si="54"/>
        <v>0</v>
      </c>
      <c r="I851" s="96" t="str">
        <f t="shared" si="55"/>
        <v/>
      </c>
      <c r="J851" s="96" t="str">
        <f t="shared" si="56"/>
        <v/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V851" s="110" t="s">
        <v>25</v>
      </c>
      <c r="W851" s="110" t="s">
        <v>26</v>
      </c>
      <c r="X851" s="110" t="s">
        <v>27</v>
      </c>
      <c r="Y851" s="111" t="s">
        <v>28</v>
      </c>
      <c r="Z851" s="111" t="s">
        <v>29</v>
      </c>
      <c r="AA851" s="111" t="s">
        <v>25</v>
      </c>
      <c r="AB851" s="111" t="s">
        <v>30</v>
      </c>
      <c r="AC851" s="112" t="s">
        <v>31</v>
      </c>
    </row>
    <row r="852" spans="1:29" ht="25.5" customHeight="1" x14ac:dyDescent="0.35">
      <c r="A852" s="205"/>
      <c r="B852" s="207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53"/>
        <v/>
      </c>
      <c r="G852" s="106"/>
      <c r="H852" s="96">
        <f t="shared" si="54"/>
        <v>0</v>
      </c>
      <c r="I852" s="96" t="str">
        <f t="shared" si="55"/>
        <v/>
      </c>
      <c r="J852" s="96" t="str">
        <f t="shared" si="56"/>
        <v/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V852" s="110" t="s">
        <v>25</v>
      </c>
      <c r="W852" s="110" t="s">
        <v>26</v>
      </c>
      <c r="X852" s="110" t="s">
        <v>27</v>
      </c>
      <c r="Y852" s="111" t="s">
        <v>28</v>
      </c>
      <c r="Z852" s="111" t="s">
        <v>29</v>
      </c>
      <c r="AA852" s="111" t="s">
        <v>25</v>
      </c>
      <c r="AB852" s="111" t="s">
        <v>30</v>
      </c>
      <c r="AC852" s="112" t="s">
        <v>31</v>
      </c>
    </row>
    <row r="853" spans="1:29" ht="25.5" customHeight="1" x14ac:dyDescent="0.35">
      <c r="A853" s="205"/>
      <c r="B853" s="207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53"/>
        <v/>
      </c>
      <c r="G853" s="106"/>
      <c r="H853" s="96">
        <f t="shared" si="54"/>
        <v>0</v>
      </c>
      <c r="I853" s="96" t="str">
        <f t="shared" si="55"/>
        <v/>
      </c>
      <c r="J853" s="96" t="str">
        <f t="shared" si="56"/>
        <v/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V853" s="110" t="s">
        <v>25</v>
      </c>
      <c r="W853" s="110" t="s">
        <v>26</v>
      </c>
      <c r="X853" s="110" t="s">
        <v>27</v>
      </c>
      <c r="Y853" s="111" t="s">
        <v>28</v>
      </c>
      <c r="Z853" s="111" t="s">
        <v>29</v>
      </c>
      <c r="AA853" s="111" t="s">
        <v>25</v>
      </c>
      <c r="AB853" s="111" t="s">
        <v>30</v>
      </c>
      <c r="AC853" s="112" t="s">
        <v>31</v>
      </c>
    </row>
    <row r="854" spans="1:29" ht="25.5" customHeight="1" x14ac:dyDescent="0.35">
      <c r="A854" s="205"/>
      <c r="B854" s="207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53"/>
        <v/>
      </c>
      <c r="G854" s="106"/>
      <c r="H854" s="96">
        <f t="shared" si="54"/>
        <v>0</v>
      </c>
      <c r="I854" s="96" t="str">
        <f t="shared" si="55"/>
        <v/>
      </c>
      <c r="J854" s="96" t="str">
        <f t="shared" si="56"/>
        <v/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V854" s="110" t="s">
        <v>25</v>
      </c>
      <c r="W854" s="110" t="s">
        <v>26</v>
      </c>
      <c r="X854" s="110" t="s">
        <v>27</v>
      </c>
      <c r="Y854" s="111" t="s">
        <v>28</v>
      </c>
      <c r="Z854" s="111" t="s">
        <v>29</v>
      </c>
      <c r="AA854" s="111" t="s">
        <v>25</v>
      </c>
      <c r="AB854" s="111" t="s">
        <v>30</v>
      </c>
      <c r="AC854" s="112" t="s">
        <v>31</v>
      </c>
    </row>
    <row r="855" spans="1:29" ht="25.5" customHeight="1" x14ac:dyDescent="0.35">
      <c r="A855" s="205"/>
      <c r="B855" s="207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53"/>
        <v/>
      </c>
      <c r="G855" s="106"/>
      <c r="H855" s="96">
        <f t="shared" si="54"/>
        <v>0</v>
      </c>
      <c r="I855" s="96" t="str">
        <f t="shared" si="55"/>
        <v/>
      </c>
      <c r="J855" s="96" t="str">
        <f t="shared" si="56"/>
        <v/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V855" s="110" t="s">
        <v>25</v>
      </c>
      <c r="W855" s="110" t="s">
        <v>26</v>
      </c>
      <c r="X855" s="110" t="s">
        <v>27</v>
      </c>
      <c r="Y855" s="111" t="s">
        <v>28</v>
      </c>
      <c r="Z855" s="111" t="s">
        <v>29</v>
      </c>
      <c r="AA855" s="111" t="s">
        <v>25</v>
      </c>
      <c r="AB855" s="111" t="s">
        <v>30</v>
      </c>
      <c r="AC855" s="112" t="s">
        <v>31</v>
      </c>
    </row>
    <row r="856" spans="1:29" ht="25.5" customHeight="1" x14ac:dyDescent="0.35">
      <c r="A856" s="205"/>
      <c r="B856" s="207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53"/>
        <v/>
      </c>
      <c r="G856" s="106"/>
      <c r="H856" s="96">
        <f t="shared" si="54"/>
        <v>0</v>
      </c>
      <c r="I856" s="96" t="str">
        <f t="shared" si="55"/>
        <v/>
      </c>
      <c r="J856" s="96" t="str">
        <f t="shared" si="56"/>
        <v/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V856" s="110" t="s">
        <v>25</v>
      </c>
      <c r="W856" s="110" t="s">
        <v>26</v>
      </c>
      <c r="X856" s="110" t="s">
        <v>27</v>
      </c>
      <c r="Y856" s="111" t="s">
        <v>28</v>
      </c>
      <c r="Z856" s="111" t="s">
        <v>29</v>
      </c>
      <c r="AA856" s="111" t="s">
        <v>25</v>
      </c>
      <c r="AB856" s="111" t="s">
        <v>30</v>
      </c>
      <c r="AC856" s="112" t="s">
        <v>31</v>
      </c>
    </row>
    <row r="857" spans="1:29" ht="25.5" customHeight="1" x14ac:dyDescent="0.35">
      <c r="A857" s="205"/>
      <c r="B857" s="207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53"/>
        <v/>
      </c>
      <c r="G857" s="106"/>
      <c r="H857" s="96">
        <f t="shared" si="54"/>
        <v>0</v>
      </c>
      <c r="I857" s="96" t="str">
        <f t="shared" si="55"/>
        <v/>
      </c>
      <c r="J857" s="96" t="str">
        <f t="shared" si="56"/>
        <v/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V857" s="110" t="s">
        <v>25</v>
      </c>
      <c r="W857" s="110" t="s">
        <v>26</v>
      </c>
      <c r="X857" s="110" t="s">
        <v>27</v>
      </c>
      <c r="Y857" s="111" t="s">
        <v>28</v>
      </c>
      <c r="Z857" s="111" t="s">
        <v>29</v>
      </c>
      <c r="AA857" s="111" t="s">
        <v>25</v>
      </c>
      <c r="AB857" s="111" t="s">
        <v>30</v>
      </c>
      <c r="AC857" s="112" t="s">
        <v>31</v>
      </c>
    </row>
    <row r="858" spans="1:29" ht="25.5" customHeight="1" x14ac:dyDescent="0.35">
      <c r="A858" s="205"/>
      <c r="B858" s="207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53"/>
        <v/>
      </c>
      <c r="G858" s="106"/>
      <c r="H858" s="96">
        <f t="shared" si="54"/>
        <v>0</v>
      </c>
      <c r="I858" s="96" t="str">
        <f t="shared" si="55"/>
        <v/>
      </c>
      <c r="J858" s="96" t="str">
        <f t="shared" si="56"/>
        <v/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V858" s="110" t="s">
        <v>25</v>
      </c>
      <c r="W858" s="110" t="s">
        <v>26</v>
      </c>
      <c r="X858" s="110" t="s">
        <v>27</v>
      </c>
      <c r="Y858" s="111" t="s">
        <v>28</v>
      </c>
      <c r="Z858" s="111" t="s">
        <v>29</v>
      </c>
      <c r="AA858" s="111" t="s">
        <v>25</v>
      </c>
      <c r="AB858" s="111" t="s">
        <v>30</v>
      </c>
      <c r="AC858" s="112" t="s">
        <v>31</v>
      </c>
    </row>
    <row r="859" spans="1:29" ht="25.5" customHeight="1" x14ac:dyDescent="0.35">
      <c r="A859" s="205"/>
      <c r="B859" s="207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53"/>
        <v/>
      </c>
      <c r="G859" s="106"/>
      <c r="H859" s="96">
        <f t="shared" si="54"/>
        <v>0</v>
      </c>
      <c r="I859" s="96" t="str">
        <f t="shared" si="55"/>
        <v/>
      </c>
      <c r="J859" s="96" t="str">
        <f t="shared" si="56"/>
        <v/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V859" s="110" t="s">
        <v>25</v>
      </c>
      <c r="W859" s="110" t="s">
        <v>26</v>
      </c>
      <c r="X859" s="110" t="s">
        <v>27</v>
      </c>
      <c r="Y859" s="111" t="s">
        <v>28</v>
      </c>
      <c r="Z859" s="111" t="s">
        <v>29</v>
      </c>
      <c r="AA859" s="111" t="s">
        <v>25</v>
      </c>
      <c r="AB859" s="111" t="s">
        <v>30</v>
      </c>
      <c r="AC859" s="112" t="s">
        <v>31</v>
      </c>
    </row>
    <row r="860" spans="1:29" ht="25.5" customHeight="1" x14ac:dyDescent="0.35">
      <c r="A860" s="205"/>
      <c r="B860" s="207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53"/>
        <v/>
      </c>
      <c r="G860" s="106"/>
      <c r="H860" s="96">
        <f t="shared" si="54"/>
        <v>0</v>
      </c>
      <c r="I860" s="96" t="str">
        <f t="shared" si="55"/>
        <v/>
      </c>
      <c r="J860" s="96" t="str">
        <f t="shared" si="56"/>
        <v/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V860" s="110" t="s">
        <v>25</v>
      </c>
      <c r="W860" s="110" t="s">
        <v>26</v>
      </c>
      <c r="X860" s="110" t="s">
        <v>27</v>
      </c>
      <c r="Y860" s="111" t="s">
        <v>28</v>
      </c>
      <c r="Z860" s="111" t="s">
        <v>29</v>
      </c>
      <c r="AA860" s="111" t="s">
        <v>25</v>
      </c>
      <c r="AB860" s="111" t="s">
        <v>30</v>
      </c>
      <c r="AC860" s="112" t="s">
        <v>31</v>
      </c>
    </row>
    <row r="861" spans="1:29" ht="25.5" customHeight="1" x14ac:dyDescent="0.35">
      <c r="A861" s="205"/>
      <c r="B861" s="207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53"/>
        <v/>
      </c>
      <c r="G861" s="106"/>
      <c r="H861" s="96">
        <f t="shared" si="54"/>
        <v>0</v>
      </c>
      <c r="I861" s="96" t="str">
        <f t="shared" si="55"/>
        <v/>
      </c>
      <c r="J861" s="96" t="str">
        <f t="shared" si="56"/>
        <v/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V861" s="110" t="s">
        <v>25</v>
      </c>
      <c r="W861" s="110" t="s">
        <v>26</v>
      </c>
      <c r="X861" s="110" t="s">
        <v>27</v>
      </c>
      <c r="Y861" s="111" t="s">
        <v>28</v>
      </c>
      <c r="Z861" s="111" t="s">
        <v>29</v>
      </c>
      <c r="AA861" s="111" t="s">
        <v>25</v>
      </c>
      <c r="AB861" s="111" t="s">
        <v>30</v>
      </c>
      <c r="AC861" s="112" t="s">
        <v>31</v>
      </c>
    </row>
    <row r="862" spans="1:29" ht="25.5" customHeight="1" x14ac:dyDescent="0.35">
      <c r="A862" s="205"/>
      <c r="B862" s="207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53"/>
        <v/>
      </c>
      <c r="G862" s="106"/>
      <c r="H862" s="96">
        <f t="shared" si="54"/>
        <v>0</v>
      </c>
      <c r="I862" s="96" t="str">
        <f t="shared" si="55"/>
        <v/>
      </c>
      <c r="J862" s="96" t="str">
        <f t="shared" si="56"/>
        <v/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V862" s="110" t="s">
        <v>25</v>
      </c>
      <c r="W862" s="110" t="s">
        <v>26</v>
      </c>
      <c r="X862" s="110" t="s">
        <v>27</v>
      </c>
      <c r="Y862" s="111" t="s">
        <v>28</v>
      </c>
      <c r="Z862" s="111" t="s">
        <v>29</v>
      </c>
      <c r="AA862" s="111" t="s">
        <v>25</v>
      </c>
      <c r="AB862" s="111" t="s">
        <v>30</v>
      </c>
      <c r="AC862" s="112" t="s">
        <v>31</v>
      </c>
    </row>
    <row r="863" spans="1:29" ht="25.5" customHeight="1" x14ac:dyDescent="0.35">
      <c r="A863" s="205"/>
      <c r="B863" s="207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53"/>
        <v/>
      </c>
      <c r="G863" s="106"/>
      <c r="H863" s="96">
        <f t="shared" si="54"/>
        <v>0</v>
      </c>
      <c r="I863" s="96" t="str">
        <f t="shared" si="55"/>
        <v/>
      </c>
      <c r="J863" s="96" t="str">
        <f t="shared" si="56"/>
        <v/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V863" s="110" t="s">
        <v>25</v>
      </c>
      <c r="W863" s="110" t="s">
        <v>26</v>
      </c>
      <c r="X863" s="110" t="s">
        <v>27</v>
      </c>
      <c r="Y863" s="111" t="s">
        <v>28</v>
      </c>
      <c r="Z863" s="111" t="s">
        <v>29</v>
      </c>
      <c r="AA863" s="111" t="s">
        <v>25</v>
      </c>
      <c r="AB863" s="111" t="s">
        <v>30</v>
      </c>
      <c r="AC863" s="112" t="s">
        <v>31</v>
      </c>
    </row>
    <row r="864" spans="1:29" ht="25.5" customHeight="1" x14ac:dyDescent="0.35">
      <c r="A864" s="205"/>
      <c r="B864" s="207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53"/>
        <v/>
      </c>
      <c r="G864" s="106"/>
      <c r="H864" s="96">
        <f t="shared" si="54"/>
        <v>0</v>
      </c>
      <c r="I864" s="96" t="str">
        <f t="shared" si="55"/>
        <v/>
      </c>
      <c r="J864" s="96" t="str">
        <f t="shared" si="56"/>
        <v/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V864" s="110" t="s">
        <v>25</v>
      </c>
      <c r="W864" s="110" t="s">
        <v>26</v>
      </c>
      <c r="X864" s="110" t="s">
        <v>27</v>
      </c>
      <c r="Y864" s="111" t="s">
        <v>28</v>
      </c>
      <c r="Z864" s="111" t="s">
        <v>29</v>
      </c>
      <c r="AA864" s="111" t="s">
        <v>25</v>
      </c>
      <c r="AB864" s="111" t="s">
        <v>30</v>
      </c>
      <c r="AC864" s="112" t="s">
        <v>31</v>
      </c>
    </row>
    <row r="865" spans="1:29" ht="25.5" customHeight="1" x14ac:dyDescent="0.35">
      <c r="A865" s="205"/>
      <c r="B865" s="207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53"/>
        <v/>
      </c>
      <c r="G865" s="106"/>
      <c r="H865" s="96">
        <f t="shared" si="54"/>
        <v>0</v>
      </c>
      <c r="I865" s="96" t="str">
        <f t="shared" si="55"/>
        <v/>
      </c>
      <c r="J865" s="96" t="str">
        <f t="shared" si="56"/>
        <v/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V865" s="110" t="s">
        <v>25</v>
      </c>
      <c r="W865" s="110" t="s">
        <v>26</v>
      </c>
      <c r="X865" s="110" t="s">
        <v>27</v>
      </c>
      <c r="Y865" s="111" t="s">
        <v>28</v>
      </c>
      <c r="Z865" s="111" t="s">
        <v>29</v>
      </c>
      <c r="AA865" s="111" t="s">
        <v>25</v>
      </c>
      <c r="AB865" s="111" t="s">
        <v>30</v>
      </c>
      <c r="AC865" s="112" t="s">
        <v>31</v>
      </c>
    </row>
    <row r="866" spans="1:29" ht="25.5" customHeight="1" x14ac:dyDescent="0.35">
      <c r="A866" s="205"/>
      <c r="B866" s="207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53"/>
        <v/>
      </c>
      <c r="G866" s="106"/>
      <c r="H866" s="96">
        <f t="shared" si="54"/>
        <v>0</v>
      </c>
      <c r="I866" s="96" t="str">
        <f t="shared" si="55"/>
        <v/>
      </c>
      <c r="J866" s="96" t="str">
        <f t="shared" si="56"/>
        <v/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V866" s="110" t="s">
        <v>25</v>
      </c>
      <c r="W866" s="110" t="s">
        <v>26</v>
      </c>
      <c r="X866" s="110" t="s">
        <v>27</v>
      </c>
      <c r="Y866" s="111" t="s">
        <v>28</v>
      </c>
      <c r="Z866" s="111" t="s">
        <v>29</v>
      </c>
      <c r="AA866" s="111" t="s">
        <v>25</v>
      </c>
      <c r="AB866" s="111" t="s">
        <v>30</v>
      </c>
      <c r="AC866" s="112" t="s">
        <v>31</v>
      </c>
    </row>
    <row r="867" spans="1:29" ht="25.5" customHeight="1" x14ac:dyDescent="0.35">
      <c r="A867" s="205"/>
      <c r="B867" s="207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53"/>
        <v/>
      </c>
      <c r="G867" s="106"/>
      <c r="H867" s="96">
        <f t="shared" si="54"/>
        <v>0</v>
      </c>
      <c r="I867" s="96" t="str">
        <f t="shared" si="55"/>
        <v/>
      </c>
      <c r="J867" s="96" t="str">
        <f t="shared" si="56"/>
        <v/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V867" s="110" t="s">
        <v>25</v>
      </c>
      <c r="W867" s="110" t="s">
        <v>26</v>
      </c>
      <c r="X867" s="110" t="s">
        <v>27</v>
      </c>
      <c r="Y867" s="111" t="s">
        <v>28</v>
      </c>
      <c r="Z867" s="111" t="s">
        <v>29</v>
      </c>
      <c r="AA867" s="111" t="s">
        <v>25</v>
      </c>
      <c r="AB867" s="111" t="s">
        <v>30</v>
      </c>
      <c r="AC867" s="112" t="s">
        <v>31</v>
      </c>
    </row>
    <row r="868" spans="1:29" ht="25.5" customHeight="1" x14ac:dyDescent="0.35">
      <c r="A868" s="205"/>
      <c r="B868" s="207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53"/>
        <v/>
      </c>
      <c r="G868" s="106"/>
      <c r="H868" s="96">
        <f t="shared" si="54"/>
        <v>0</v>
      </c>
      <c r="I868" s="96" t="str">
        <f t="shared" si="55"/>
        <v/>
      </c>
      <c r="J868" s="96" t="str">
        <f t="shared" si="56"/>
        <v/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V868" s="110" t="s">
        <v>25</v>
      </c>
      <c r="W868" s="110" t="s">
        <v>26</v>
      </c>
      <c r="X868" s="110" t="s">
        <v>27</v>
      </c>
      <c r="Y868" s="111" t="s">
        <v>28</v>
      </c>
      <c r="Z868" s="111" t="s">
        <v>29</v>
      </c>
      <c r="AA868" s="111" t="s">
        <v>25</v>
      </c>
      <c r="AB868" s="111" t="s">
        <v>30</v>
      </c>
      <c r="AC868" s="112" t="s">
        <v>31</v>
      </c>
    </row>
    <row r="869" spans="1:29" ht="25.5" customHeight="1" x14ac:dyDescent="0.35">
      <c r="A869" s="205"/>
      <c r="B869" s="207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53"/>
        <v/>
      </c>
      <c r="G869" s="106"/>
      <c r="H869" s="96">
        <f t="shared" si="54"/>
        <v>0</v>
      </c>
      <c r="I869" s="96" t="str">
        <f t="shared" si="55"/>
        <v/>
      </c>
      <c r="J869" s="96" t="str">
        <f t="shared" si="56"/>
        <v/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V869" s="110" t="s">
        <v>25</v>
      </c>
      <c r="W869" s="110" t="s">
        <v>26</v>
      </c>
      <c r="X869" s="110" t="s">
        <v>27</v>
      </c>
      <c r="Y869" s="111" t="s">
        <v>28</v>
      </c>
      <c r="Z869" s="111" t="s">
        <v>29</v>
      </c>
      <c r="AA869" s="111" t="s">
        <v>25</v>
      </c>
      <c r="AB869" s="111" t="s">
        <v>30</v>
      </c>
      <c r="AC869" s="112" t="s">
        <v>31</v>
      </c>
    </row>
    <row r="870" spans="1:29" ht="25.5" customHeight="1" x14ac:dyDescent="0.35">
      <c r="A870" s="205"/>
      <c r="B870" s="207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53"/>
        <v/>
      </c>
      <c r="G870" s="106"/>
      <c r="H870" s="96">
        <f t="shared" si="54"/>
        <v>0</v>
      </c>
      <c r="I870" s="96" t="str">
        <f t="shared" si="55"/>
        <v/>
      </c>
      <c r="J870" s="96" t="str">
        <f t="shared" si="56"/>
        <v/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V870" s="110" t="s">
        <v>25</v>
      </c>
      <c r="W870" s="110" t="s">
        <v>26</v>
      </c>
      <c r="X870" s="110" t="s">
        <v>27</v>
      </c>
      <c r="Y870" s="111" t="s">
        <v>28</v>
      </c>
      <c r="Z870" s="111" t="s">
        <v>29</v>
      </c>
      <c r="AA870" s="111" t="s">
        <v>25</v>
      </c>
      <c r="AB870" s="111" t="s">
        <v>30</v>
      </c>
      <c r="AC870" s="112" t="s">
        <v>31</v>
      </c>
    </row>
    <row r="871" spans="1:29" ht="25.5" customHeight="1" x14ac:dyDescent="0.35">
      <c r="A871" s="205"/>
      <c r="B871" s="207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53"/>
        <v/>
      </c>
      <c r="G871" s="106"/>
      <c r="H871" s="96">
        <f t="shared" si="54"/>
        <v>0</v>
      </c>
      <c r="I871" s="96" t="str">
        <f t="shared" si="55"/>
        <v/>
      </c>
      <c r="J871" s="96" t="str">
        <f t="shared" si="56"/>
        <v/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V871" s="110" t="s">
        <v>25</v>
      </c>
      <c r="W871" s="110" t="s">
        <v>26</v>
      </c>
      <c r="X871" s="110" t="s">
        <v>27</v>
      </c>
      <c r="Y871" s="111" t="s">
        <v>28</v>
      </c>
      <c r="Z871" s="111" t="s">
        <v>29</v>
      </c>
      <c r="AA871" s="111" t="s">
        <v>25</v>
      </c>
      <c r="AB871" s="111" t="s">
        <v>30</v>
      </c>
      <c r="AC871" s="112" t="s">
        <v>31</v>
      </c>
    </row>
    <row r="872" spans="1:29" ht="25.5" customHeight="1" x14ac:dyDescent="0.35">
      <c r="A872" s="205"/>
      <c r="B872" s="207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53"/>
        <v/>
      </c>
      <c r="G872" s="106"/>
      <c r="H872" s="96">
        <f t="shared" si="54"/>
        <v>0</v>
      </c>
      <c r="I872" s="96" t="str">
        <f t="shared" si="55"/>
        <v/>
      </c>
      <c r="J872" s="96" t="str">
        <f t="shared" si="56"/>
        <v/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V872" s="110" t="s">
        <v>25</v>
      </c>
      <c r="W872" s="110" t="s">
        <v>26</v>
      </c>
      <c r="X872" s="110" t="s">
        <v>27</v>
      </c>
      <c r="Y872" s="111" t="s">
        <v>28</v>
      </c>
      <c r="Z872" s="111" t="s">
        <v>29</v>
      </c>
      <c r="AA872" s="111" t="s">
        <v>25</v>
      </c>
      <c r="AB872" s="111" t="s">
        <v>30</v>
      </c>
      <c r="AC872" s="112" t="s">
        <v>31</v>
      </c>
    </row>
    <row r="873" spans="1:29" ht="25.5" customHeight="1" x14ac:dyDescent="0.35">
      <c r="A873" s="205"/>
      <c r="B873" s="207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53"/>
        <v/>
      </c>
      <c r="G873" s="106"/>
      <c r="H873" s="96">
        <f t="shared" si="54"/>
        <v>0</v>
      </c>
      <c r="I873" s="96" t="str">
        <f t="shared" si="55"/>
        <v/>
      </c>
      <c r="J873" s="96" t="str">
        <f t="shared" si="56"/>
        <v/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V873" s="110" t="s">
        <v>25</v>
      </c>
      <c r="W873" s="110" t="s">
        <v>26</v>
      </c>
      <c r="X873" s="110" t="s">
        <v>27</v>
      </c>
      <c r="Y873" s="111" t="s">
        <v>28</v>
      </c>
      <c r="Z873" s="111" t="s">
        <v>29</v>
      </c>
      <c r="AA873" s="111" t="s">
        <v>25</v>
      </c>
      <c r="AB873" s="111" t="s">
        <v>30</v>
      </c>
      <c r="AC873" s="112" t="s">
        <v>31</v>
      </c>
    </row>
    <row r="874" spans="1:29" ht="25.5" customHeight="1" x14ac:dyDescent="0.35">
      <c r="A874" s="205"/>
      <c r="B874" s="207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53"/>
        <v/>
      </c>
      <c r="G874" s="106"/>
      <c r="H874" s="96">
        <f t="shared" si="54"/>
        <v>0</v>
      </c>
      <c r="I874" s="96" t="str">
        <f t="shared" si="55"/>
        <v/>
      </c>
      <c r="J874" s="96" t="str">
        <f t="shared" si="56"/>
        <v/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V874" s="110" t="s">
        <v>25</v>
      </c>
      <c r="W874" s="110" t="s">
        <v>26</v>
      </c>
      <c r="X874" s="110" t="s">
        <v>27</v>
      </c>
      <c r="Y874" s="111" t="s">
        <v>28</v>
      </c>
      <c r="Z874" s="111" t="s">
        <v>29</v>
      </c>
      <c r="AA874" s="111" t="s">
        <v>25</v>
      </c>
      <c r="AB874" s="111" t="s">
        <v>30</v>
      </c>
      <c r="AC874" s="112" t="s">
        <v>31</v>
      </c>
    </row>
    <row r="875" spans="1:29" ht="25.5" customHeight="1" x14ac:dyDescent="0.35">
      <c r="A875" s="205"/>
      <c r="B875" s="207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53"/>
        <v/>
      </c>
      <c r="G875" s="106"/>
      <c r="H875" s="96">
        <f t="shared" si="54"/>
        <v>0</v>
      </c>
      <c r="I875" s="96" t="str">
        <f t="shared" si="55"/>
        <v/>
      </c>
      <c r="J875" s="96" t="str">
        <f t="shared" si="56"/>
        <v/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V875" s="110" t="s">
        <v>25</v>
      </c>
      <c r="W875" s="110" t="s">
        <v>26</v>
      </c>
      <c r="X875" s="110" t="s">
        <v>27</v>
      </c>
      <c r="Y875" s="111" t="s">
        <v>28</v>
      </c>
      <c r="Z875" s="111" t="s">
        <v>29</v>
      </c>
      <c r="AA875" s="111" t="s">
        <v>25</v>
      </c>
      <c r="AB875" s="111" t="s">
        <v>30</v>
      </c>
      <c r="AC875" s="112" t="s">
        <v>31</v>
      </c>
    </row>
    <row r="876" spans="1:29" ht="25.5" customHeight="1" x14ac:dyDescent="0.35">
      <c r="A876" s="205"/>
      <c r="B876" s="207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53"/>
        <v/>
      </c>
      <c r="G876" s="106"/>
      <c r="H876" s="96">
        <f t="shared" si="54"/>
        <v>0</v>
      </c>
      <c r="I876" s="96" t="str">
        <f t="shared" si="55"/>
        <v/>
      </c>
      <c r="J876" s="96" t="str">
        <f t="shared" si="56"/>
        <v/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V876" s="110" t="s">
        <v>25</v>
      </c>
      <c r="W876" s="110" t="s">
        <v>26</v>
      </c>
      <c r="X876" s="110" t="s">
        <v>27</v>
      </c>
      <c r="Y876" s="111" t="s">
        <v>28</v>
      </c>
      <c r="Z876" s="111" t="s">
        <v>29</v>
      </c>
      <c r="AA876" s="111" t="s">
        <v>25</v>
      </c>
      <c r="AB876" s="111" t="s">
        <v>30</v>
      </c>
      <c r="AC876" s="112" t="s">
        <v>31</v>
      </c>
    </row>
    <row r="877" spans="1:29" ht="25.5" customHeight="1" x14ac:dyDescent="0.35">
      <c r="A877" s="205"/>
      <c r="B877" s="207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53"/>
        <v/>
      </c>
      <c r="G877" s="106"/>
      <c r="H877" s="96">
        <f t="shared" si="54"/>
        <v>0</v>
      </c>
      <c r="I877" s="96" t="str">
        <f t="shared" si="55"/>
        <v/>
      </c>
      <c r="J877" s="96" t="str">
        <f t="shared" si="56"/>
        <v/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V877" s="110" t="s">
        <v>25</v>
      </c>
      <c r="W877" s="110" t="s">
        <v>26</v>
      </c>
      <c r="X877" s="110" t="s">
        <v>27</v>
      </c>
      <c r="Y877" s="111" t="s">
        <v>28</v>
      </c>
      <c r="Z877" s="111" t="s">
        <v>29</v>
      </c>
      <c r="AA877" s="111" t="s">
        <v>25</v>
      </c>
      <c r="AB877" s="111" t="s">
        <v>30</v>
      </c>
      <c r="AC877" s="112" t="s">
        <v>31</v>
      </c>
    </row>
    <row r="878" spans="1:29" ht="25.5" customHeight="1" x14ac:dyDescent="0.35">
      <c r="A878" s="205"/>
      <c r="B878" s="207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53"/>
        <v/>
      </c>
      <c r="G878" s="106"/>
      <c r="H878" s="96">
        <f t="shared" si="54"/>
        <v>0</v>
      </c>
      <c r="I878" s="96" t="str">
        <f t="shared" si="55"/>
        <v/>
      </c>
      <c r="J878" s="96" t="str">
        <f t="shared" si="56"/>
        <v/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V878" s="110" t="s">
        <v>25</v>
      </c>
      <c r="W878" s="110" t="s">
        <v>26</v>
      </c>
      <c r="X878" s="110" t="s">
        <v>27</v>
      </c>
      <c r="Y878" s="111" t="s">
        <v>28</v>
      </c>
      <c r="Z878" s="111" t="s">
        <v>29</v>
      </c>
      <c r="AA878" s="111" t="s">
        <v>25</v>
      </c>
      <c r="AB878" s="111" t="s">
        <v>30</v>
      </c>
      <c r="AC878" s="112" t="s">
        <v>31</v>
      </c>
    </row>
    <row r="879" spans="1:29" ht="25.5" customHeight="1" x14ac:dyDescent="0.35">
      <c r="A879" s="205"/>
      <c r="B879" s="207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53"/>
        <v/>
      </c>
      <c r="G879" s="106"/>
      <c r="H879" s="96">
        <f t="shared" si="54"/>
        <v>0</v>
      </c>
      <c r="I879" s="96" t="str">
        <f t="shared" si="55"/>
        <v/>
      </c>
      <c r="J879" s="96" t="str">
        <f t="shared" si="56"/>
        <v/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V879" s="110" t="s">
        <v>25</v>
      </c>
      <c r="W879" s="110" t="s">
        <v>26</v>
      </c>
      <c r="X879" s="110" t="s">
        <v>27</v>
      </c>
      <c r="Y879" s="111" t="s">
        <v>28</v>
      </c>
      <c r="Z879" s="111" t="s">
        <v>29</v>
      </c>
      <c r="AA879" s="111" t="s">
        <v>25</v>
      </c>
      <c r="AB879" s="111" t="s">
        <v>30</v>
      </c>
      <c r="AC879" s="112" t="s">
        <v>31</v>
      </c>
    </row>
    <row r="880" spans="1:29" ht="25.5" customHeight="1" x14ac:dyDescent="0.35">
      <c r="A880" s="205"/>
      <c r="B880" s="207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53"/>
        <v/>
      </c>
      <c r="G880" s="106"/>
      <c r="H880" s="96">
        <f t="shared" si="54"/>
        <v>0</v>
      </c>
      <c r="I880" s="96" t="str">
        <f t="shared" si="55"/>
        <v/>
      </c>
      <c r="J880" s="96" t="str">
        <f t="shared" si="56"/>
        <v/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V880" s="110" t="s">
        <v>25</v>
      </c>
      <c r="W880" s="110" t="s">
        <v>26</v>
      </c>
      <c r="X880" s="110" t="s">
        <v>27</v>
      </c>
      <c r="Y880" s="111" t="s">
        <v>28</v>
      </c>
      <c r="Z880" s="111" t="s">
        <v>29</v>
      </c>
      <c r="AA880" s="111" t="s">
        <v>25</v>
      </c>
      <c r="AB880" s="111" t="s">
        <v>30</v>
      </c>
      <c r="AC880" s="112" t="s">
        <v>31</v>
      </c>
    </row>
    <row r="881" spans="1:29" ht="25.5" customHeight="1" x14ac:dyDescent="0.35">
      <c r="A881" s="205"/>
      <c r="B881" s="207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53"/>
        <v/>
      </c>
      <c r="G881" s="106"/>
      <c r="H881" s="96">
        <f t="shared" si="54"/>
        <v>0</v>
      </c>
      <c r="I881" s="96" t="str">
        <f t="shared" si="55"/>
        <v/>
      </c>
      <c r="J881" s="96" t="str">
        <f t="shared" si="56"/>
        <v/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V881" s="110" t="s">
        <v>25</v>
      </c>
      <c r="W881" s="110" t="s">
        <v>26</v>
      </c>
      <c r="X881" s="110" t="s">
        <v>27</v>
      </c>
      <c r="Y881" s="111" t="s">
        <v>28</v>
      </c>
      <c r="Z881" s="111" t="s">
        <v>29</v>
      </c>
      <c r="AA881" s="111" t="s">
        <v>25</v>
      </c>
      <c r="AB881" s="111" t="s">
        <v>30</v>
      </c>
      <c r="AC881" s="112" t="s">
        <v>31</v>
      </c>
    </row>
    <row r="882" spans="1:29" ht="25.5" customHeight="1" x14ac:dyDescent="0.35">
      <c r="A882" s="205"/>
      <c r="B882" s="207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53"/>
        <v/>
      </c>
      <c r="G882" s="106"/>
      <c r="H882" s="96">
        <f t="shared" si="54"/>
        <v>0</v>
      </c>
      <c r="I882" s="96" t="str">
        <f t="shared" si="55"/>
        <v/>
      </c>
      <c r="J882" s="96" t="str">
        <f t="shared" si="56"/>
        <v/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V882" s="110" t="s">
        <v>25</v>
      </c>
      <c r="W882" s="110" t="s">
        <v>26</v>
      </c>
      <c r="X882" s="110" t="s">
        <v>27</v>
      </c>
      <c r="Y882" s="111" t="s">
        <v>28</v>
      </c>
      <c r="Z882" s="111" t="s">
        <v>29</v>
      </c>
      <c r="AA882" s="111" t="s">
        <v>25</v>
      </c>
      <c r="AB882" s="111" t="s">
        <v>30</v>
      </c>
      <c r="AC882" s="112" t="s">
        <v>31</v>
      </c>
    </row>
    <row r="883" spans="1:29" ht="25.5" customHeight="1" x14ac:dyDescent="0.35">
      <c r="A883" s="205"/>
      <c r="B883" s="207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53"/>
        <v/>
      </c>
      <c r="G883" s="106"/>
      <c r="H883" s="96">
        <f t="shared" si="54"/>
        <v>0</v>
      </c>
      <c r="I883" s="96" t="str">
        <f t="shared" si="55"/>
        <v/>
      </c>
      <c r="J883" s="96" t="str">
        <f t="shared" si="56"/>
        <v/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V883" s="110" t="s">
        <v>25</v>
      </c>
      <c r="W883" s="110" t="s">
        <v>26</v>
      </c>
      <c r="X883" s="110" t="s">
        <v>27</v>
      </c>
      <c r="Y883" s="111" t="s">
        <v>28</v>
      </c>
      <c r="Z883" s="111" t="s">
        <v>29</v>
      </c>
      <c r="AA883" s="111" t="s">
        <v>25</v>
      </c>
      <c r="AB883" s="111" t="s">
        <v>30</v>
      </c>
      <c r="AC883" s="112" t="s">
        <v>31</v>
      </c>
    </row>
    <row r="884" spans="1:29" ht="25.5" customHeight="1" x14ac:dyDescent="0.35">
      <c r="A884" s="205"/>
      <c r="B884" s="207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53"/>
        <v/>
      </c>
      <c r="G884" s="106"/>
      <c r="H884" s="96">
        <f t="shared" si="54"/>
        <v>0</v>
      </c>
      <c r="I884" s="96" t="str">
        <f t="shared" si="55"/>
        <v/>
      </c>
      <c r="J884" s="96" t="str">
        <f t="shared" si="56"/>
        <v/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V884" s="110" t="s">
        <v>25</v>
      </c>
      <c r="W884" s="110" t="s">
        <v>26</v>
      </c>
      <c r="X884" s="110" t="s">
        <v>27</v>
      </c>
      <c r="Y884" s="111" t="s">
        <v>28</v>
      </c>
      <c r="Z884" s="111" t="s">
        <v>29</v>
      </c>
      <c r="AA884" s="111" t="s">
        <v>25</v>
      </c>
      <c r="AB884" s="111" t="s">
        <v>30</v>
      </c>
      <c r="AC884" s="112" t="s">
        <v>31</v>
      </c>
    </row>
    <row r="885" spans="1:29" ht="25.5" customHeight="1" x14ac:dyDescent="0.35">
      <c r="A885" s="205"/>
      <c r="B885" s="207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53"/>
        <v/>
      </c>
      <c r="G885" s="106"/>
      <c r="H885" s="96">
        <f t="shared" si="54"/>
        <v>0</v>
      </c>
      <c r="I885" s="96" t="str">
        <f t="shared" si="55"/>
        <v/>
      </c>
      <c r="J885" s="96" t="str">
        <f t="shared" si="56"/>
        <v/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V885" s="110" t="s">
        <v>25</v>
      </c>
      <c r="W885" s="110" t="s">
        <v>26</v>
      </c>
      <c r="X885" s="110" t="s">
        <v>27</v>
      </c>
      <c r="Y885" s="111" t="s">
        <v>28</v>
      </c>
      <c r="Z885" s="111" t="s">
        <v>29</v>
      </c>
      <c r="AA885" s="111" t="s">
        <v>25</v>
      </c>
      <c r="AB885" s="111" t="s">
        <v>30</v>
      </c>
      <c r="AC885" s="112" t="s">
        <v>31</v>
      </c>
    </row>
    <row r="886" spans="1:29" ht="25.5" customHeight="1" x14ac:dyDescent="0.35">
      <c r="A886" s="205"/>
      <c r="B886" s="207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53"/>
        <v/>
      </c>
      <c r="G886" s="106"/>
      <c r="H886" s="96">
        <f t="shared" si="54"/>
        <v>0</v>
      </c>
      <c r="I886" s="96" t="str">
        <f t="shared" si="55"/>
        <v/>
      </c>
      <c r="J886" s="96" t="str">
        <f t="shared" si="56"/>
        <v/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V886" s="110" t="s">
        <v>25</v>
      </c>
      <c r="W886" s="110" t="s">
        <v>26</v>
      </c>
      <c r="X886" s="110" t="s">
        <v>27</v>
      </c>
      <c r="Y886" s="111" t="s">
        <v>28</v>
      </c>
      <c r="Z886" s="111" t="s">
        <v>29</v>
      </c>
      <c r="AA886" s="111" t="s">
        <v>25</v>
      </c>
      <c r="AB886" s="111" t="s">
        <v>30</v>
      </c>
      <c r="AC886" s="112" t="s">
        <v>31</v>
      </c>
    </row>
    <row r="887" spans="1:29" ht="25.5" customHeight="1" x14ac:dyDescent="0.35">
      <c r="A887" s="205"/>
      <c r="B887" s="207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53"/>
        <v/>
      </c>
      <c r="G887" s="106"/>
      <c r="H887" s="96">
        <f t="shared" si="54"/>
        <v>0</v>
      </c>
      <c r="I887" s="96" t="str">
        <f t="shared" si="55"/>
        <v/>
      </c>
      <c r="J887" s="96" t="str">
        <f t="shared" si="56"/>
        <v/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V887" s="110" t="s">
        <v>25</v>
      </c>
      <c r="W887" s="110" t="s">
        <v>26</v>
      </c>
      <c r="X887" s="110" t="s">
        <v>27</v>
      </c>
      <c r="Y887" s="111" t="s">
        <v>28</v>
      </c>
      <c r="Z887" s="111" t="s">
        <v>29</v>
      </c>
      <c r="AA887" s="111" t="s">
        <v>25</v>
      </c>
      <c r="AB887" s="111" t="s">
        <v>30</v>
      </c>
      <c r="AC887" s="112" t="s">
        <v>31</v>
      </c>
    </row>
    <row r="888" spans="1:29" ht="25.5" customHeight="1" x14ac:dyDescent="0.35">
      <c r="A888" s="205"/>
      <c r="B888" s="207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53"/>
        <v/>
      </c>
      <c r="G888" s="106"/>
      <c r="H888" s="96">
        <f t="shared" si="54"/>
        <v>0</v>
      </c>
      <c r="I888" s="96" t="str">
        <f t="shared" si="55"/>
        <v/>
      </c>
      <c r="J888" s="96" t="str">
        <f t="shared" si="56"/>
        <v/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V888" s="110" t="s">
        <v>25</v>
      </c>
      <c r="W888" s="110" t="s">
        <v>26</v>
      </c>
      <c r="X888" s="110" t="s">
        <v>27</v>
      </c>
      <c r="Y888" s="111" t="s">
        <v>28</v>
      </c>
      <c r="Z888" s="111" t="s">
        <v>29</v>
      </c>
      <c r="AA888" s="111" t="s">
        <v>25</v>
      </c>
      <c r="AB888" s="111" t="s">
        <v>30</v>
      </c>
      <c r="AC888" s="112" t="s">
        <v>31</v>
      </c>
    </row>
    <row r="889" spans="1:29" ht="25.5" customHeight="1" x14ac:dyDescent="0.35">
      <c r="A889" s="205"/>
      <c r="B889" s="207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53"/>
        <v/>
      </c>
      <c r="G889" s="106"/>
      <c r="H889" s="96">
        <f t="shared" si="54"/>
        <v>0</v>
      </c>
      <c r="I889" s="96" t="str">
        <f t="shared" si="55"/>
        <v/>
      </c>
      <c r="J889" s="96" t="str">
        <f t="shared" si="56"/>
        <v/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V889" s="110" t="s">
        <v>25</v>
      </c>
      <c r="W889" s="110" t="s">
        <v>26</v>
      </c>
      <c r="X889" s="110" t="s">
        <v>27</v>
      </c>
      <c r="Y889" s="111" t="s">
        <v>28</v>
      </c>
      <c r="Z889" s="111" t="s">
        <v>29</v>
      </c>
      <c r="AA889" s="111" t="s">
        <v>25</v>
      </c>
      <c r="AB889" s="111" t="s">
        <v>30</v>
      </c>
      <c r="AC889" s="112" t="s">
        <v>31</v>
      </c>
    </row>
    <row r="890" spans="1:29" ht="25.5" customHeight="1" x14ac:dyDescent="0.35">
      <c r="A890" s="205"/>
      <c r="B890" s="207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53"/>
        <v/>
      </c>
      <c r="G890" s="106"/>
      <c r="H890" s="96">
        <f t="shared" si="54"/>
        <v>0</v>
      </c>
      <c r="I890" s="96" t="str">
        <f t="shared" si="55"/>
        <v/>
      </c>
      <c r="J890" s="96" t="str">
        <f t="shared" si="56"/>
        <v/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V890" s="110" t="s">
        <v>25</v>
      </c>
      <c r="W890" s="110" t="s">
        <v>26</v>
      </c>
      <c r="X890" s="110" t="s">
        <v>27</v>
      </c>
      <c r="Y890" s="111" t="s">
        <v>28</v>
      </c>
      <c r="Z890" s="111" t="s">
        <v>29</v>
      </c>
      <c r="AA890" s="111" t="s">
        <v>25</v>
      </c>
      <c r="AB890" s="111" t="s">
        <v>30</v>
      </c>
      <c r="AC890" s="112" t="s">
        <v>31</v>
      </c>
    </row>
    <row r="891" spans="1:29" ht="25.5" customHeight="1" x14ac:dyDescent="0.35">
      <c r="A891" s="205"/>
      <c r="B891" s="207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53"/>
        <v/>
      </c>
      <c r="G891" s="106"/>
      <c r="H891" s="96">
        <f t="shared" si="54"/>
        <v>0</v>
      </c>
      <c r="I891" s="96" t="str">
        <f t="shared" si="55"/>
        <v/>
      </c>
      <c r="J891" s="96" t="str">
        <f t="shared" si="56"/>
        <v/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V891" s="110" t="s">
        <v>25</v>
      </c>
      <c r="W891" s="110" t="s">
        <v>26</v>
      </c>
      <c r="X891" s="110" t="s">
        <v>27</v>
      </c>
      <c r="Y891" s="111" t="s">
        <v>28</v>
      </c>
      <c r="Z891" s="111" t="s">
        <v>29</v>
      </c>
      <c r="AA891" s="111" t="s">
        <v>25</v>
      </c>
      <c r="AB891" s="111" t="s">
        <v>30</v>
      </c>
      <c r="AC891" s="112" t="s">
        <v>31</v>
      </c>
    </row>
    <row r="892" spans="1:29" ht="25.5" customHeight="1" x14ac:dyDescent="0.35">
      <c r="A892" s="205"/>
      <c r="B892" s="207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53"/>
        <v/>
      </c>
      <c r="G892" s="106"/>
      <c r="H892" s="96">
        <f t="shared" si="54"/>
        <v>0</v>
      </c>
      <c r="I892" s="96" t="str">
        <f t="shared" si="55"/>
        <v/>
      </c>
      <c r="J892" s="96" t="str">
        <f t="shared" si="56"/>
        <v/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V892" s="110" t="s">
        <v>25</v>
      </c>
      <c r="W892" s="110" t="s">
        <v>26</v>
      </c>
      <c r="X892" s="110" t="s">
        <v>27</v>
      </c>
      <c r="Y892" s="111" t="s">
        <v>28</v>
      </c>
      <c r="Z892" s="111" t="s">
        <v>29</v>
      </c>
      <c r="AA892" s="111" t="s">
        <v>25</v>
      </c>
      <c r="AB892" s="111" t="s">
        <v>30</v>
      </c>
      <c r="AC892" s="112" t="s">
        <v>31</v>
      </c>
    </row>
    <row r="893" spans="1:29" ht="25.5" customHeight="1" x14ac:dyDescent="0.35">
      <c r="A893" s="205"/>
      <c r="B893" s="207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53"/>
        <v/>
      </c>
      <c r="G893" s="106"/>
      <c r="H893" s="96">
        <f t="shared" si="54"/>
        <v>0</v>
      </c>
      <c r="I893" s="96" t="str">
        <f t="shared" si="55"/>
        <v/>
      </c>
      <c r="J893" s="96" t="str">
        <f t="shared" si="56"/>
        <v/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V893" s="110" t="s">
        <v>25</v>
      </c>
      <c r="W893" s="110" t="s">
        <v>26</v>
      </c>
      <c r="X893" s="110" t="s">
        <v>27</v>
      </c>
      <c r="Y893" s="111" t="s">
        <v>28</v>
      </c>
      <c r="Z893" s="111" t="s">
        <v>29</v>
      </c>
      <c r="AA893" s="111" t="s">
        <v>25</v>
      </c>
      <c r="AB893" s="111" t="s">
        <v>30</v>
      </c>
      <c r="AC893" s="112" t="s">
        <v>31</v>
      </c>
    </row>
    <row r="894" spans="1:29" ht="25.5" customHeight="1" x14ac:dyDescent="0.35">
      <c r="A894" s="205"/>
      <c r="B894" s="207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53"/>
        <v/>
      </c>
      <c r="G894" s="106"/>
      <c r="H894" s="96">
        <f t="shared" si="54"/>
        <v>0</v>
      </c>
      <c r="I894" s="96" t="str">
        <f t="shared" si="55"/>
        <v/>
      </c>
      <c r="J894" s="96" t="str">
        <f t="shared" si="56"/>
        <v/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V894" s="110" t="s">
        <v>25</v>
      </c>
      <c r="W894" s="110" t="s">
        <v>26</v>
      </c>
      <c r="X894" s="110" t="s">
        <v>27</v>
      </c>
      <c r="Y894" s="111" t="s">
        <v>28</v>
      </c>
      <c r="Z894" s="111" t="s">
        <v>29</v>
      </c>
      <c r="AA894" s="111" t="s">
        <v>25</v>
      </c>
      <c r="AB894" s="111" t="s">
        <v>30</v>
      </c>
      <c r="AC894" s="112" t="s">
        <v>31</v>
      </c>
    </row>
    <row r="895" spans="1:29" ht="25.5" customHeight="1" x14ac:dyDescent="0.35">
      <c r="A895" s="205"/>
      <c r="B895" s="207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53"/>
        <v/>
      </c>
      <c r="G895" s="106"/>
      <c r="H895" s="96">
        <f t="shared" si="54"/>
        <v>0</v>
      </c>
      <c r="I895" s="96" t="str">
        <f t="shared" si="55"/>
        <v/>
      </c>
      <c r="J895" s="96" t="str">
        <f t="shared" si="56"/>
        <v/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V895" s="110" t="s">
        <v>25</v>
      </c>
      <c r="W895" s="110" t="s">
        <v>26</v>
      </c>
      <c r="X895" s="110" t="s">
        <v>27</v>
      </c>
      <c r="Y895" s="111" t="s">
        <v>28</v>
      </c>
      <c r="Z895" s="111" t="s">
        <v>29</v>
      </c>
      <c r="AA895" s="111" t="s">
        <v>25</v>
      </c>
      <c r="AB895" s="111" t="s">
        <v>30</v>
      </c>
      <c r="AC895" s="112" t="s">
        <v>31</v>
      </c>
    </row>
    <row r="896" spans="1:29" ht="25.5" customHeight="1" x14ac:dyDescent="0.35">
      <c r="A896" s="205"/>
      <c r="B896" s="207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53"/>
        <v/>
      </c>
      <c r="G896" s="106"/>
      <c r="H896" s="96">
        <f t="shared" si="54"/>
        <v>0</v>
      </c>
      <c r="I896" s="96" t="str">
        <f t="shared" si="55"/>
        <v/>
      </c>
      <c r="J896" s="96" t="str">
        <f t="shared" si="56"/>
        <v/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V896" s="110" t="s">
        <v>25</v>
      </c>
      <c r="W896" s="110" t="s">
        <v>26</v>
      </c>
      <c r="X896" s="110" t="s">
        <v>27</v>
      </c>
      <c r="Y896" s="111" t="s">
        <v>28</v>
      </c>
      <c r="Z896" s="111" t="s">
        <v>29</v>
      </c>
      <c r="AA896" s="111" t="s">
        <v>25</v>
      </c>
      <c r="AB896" s="111" t="s">
        <v>30</v>
      </c>
      <c r="AC896" s="112" t="s">
        <v>31</v>
      </c>
    </row>
    <row r="897" spans="1:29" ht="25.5" customHeight="1" x14ac:dyDescent="0.35">
      <c r="A897" s="205"/>
      <c r="B897" s="207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53"/>
        <v/>
      </c>
      <c r="G897" s="106"/>
      <c r="H897" s="96">
        <f t="shared" si="54"/>
        <v>0</v>
      </c>
      <c r="I897" s="96" t="str">
        <f t="shared" si="55"/>
        <v/>
      </c>
      <c r="J897" s="96" t="str">
        <f t="shared" si="56"/>
        <v/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V897" s="110" t="s">
        <v>25</v>
      </c>
      <c r="W897" s="110" t="s">
        <v>26</v>
      </c>
      <c r="X897" s="110" t="s">
        <v>27</v>
      </c>
      <c r="Y897" s="111" t="s">
        <v>28</v>
      </c>
      <c r="Z897" s="111" t="s">
        <v>29</v>
      </c>
      <c r="AA897" s="111" t="s">
        <v>25</v>
      </c>
      <c r="AB897" s="111" t="s">
        <v>30</v>
      </c>
      <c r="AC897" s="112" t="s">
        <v>31</v>
      </c>
    </row>
    <row r="898" spans="1:29" ht="25.5" customHeight="1" x14ac:dyDescent="0.35">
      <c r="A898" s="205"/>
      <c r="B898" s="207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57">IF(OR(D898="",E898=""),"",ROUND(D898*E898,2))</f>
        <v/>
      </c>
      <c r="G898" s="106"/>
      <c r="H898" s="96">
        <f t="shared" ref="H898:H961" si="58">IF(G898="Sim",IF(OR(F898="",D898="",L898=""),"",IF(L898="Sim",ROUND(F898-D898,2),0)),0)</f>
        <v>0</v>
      </c>
      <c r="I898" s="96" t="str">
        <f t="shared" ref="I898:I961" si="59">IF(G898="Sim",0,IF(OR(F898="",L898=""),"",F898))</f>
        <v/>
      </c>
      <c r="J898" s="96" t="str">
        <f t="shared" ref="J898:J961" si="60">IF(G898="Sim",0,IF(OR(F898="",D898="",L898=""),"",IF(L898="Sim",ROUND(F898-D898,2),0)))</f>
        <v/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V898" s="110" t="s">
        <v>25</v>
      </c>
      <c r="W898" s="110" t="s">
        <v>26</v>
      </c>
      <c r="X898" s="110" t="s">
        <v>27</v>
      </c>
      <c r="Y898" s="111" t="s">
        <v>28</v>
      </c>
      <c r="Z898" s="111" t="s">
        <v>29</v>
      </c>
      <c r="AA898" s="111" t="s">
        <v>25</v>
      </c>
      <c r="AB898" s="111" t="s">
        <v>30</v>
      </c>
      <c r="AC898" s="112" t="s">
        <v>31</v>
      </c>
    </row>
    <row r="899" spans="1:29" ht="25.5" customHeight="1" x14ac:dyDescent="0.35">
      <c r="A899" s="205"/>
      <c r="B899" s="207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57"/>
        <v/>
      </c>
      <c r="G899" s="106"/>
      <c r="H899" s="96">
        <f t="shared" si="58"/>
        <v>0</v>
      </c>
      <c r="I899" s="96" t="str">
        <f t="shared" si="59"/>
        <v/>
      </c>
      <c r="J899" s="96" t="str">
        <f t="shared" si="60"/>
        <v/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V899" s="110" t="s">
        <v>25</v>
      </c>
      <c r="W899" s="110" t="s">
        <v>26</v>
      </c>
      <c r="X899" s="110" t="s">
        <v>27</v>
      </c>
      <c r="Y899" s="111" t="s">
        <v>28</v>
      </c>
      <c r="Z899" s="111" t="s">
        <v>29</v>
      </c>
      <c r="AA899" s="111" t="s">
        <v>25</v>
      </c>
      <c r="AB899" s="111" t="s">
        <v>30</v>
      </c>
      <c r="AC899" s="112" t="s">
        <v>31</v>
      </c>
    </row>
    <row r="900" spans="1:29" ht="25.5" customHeight="1" x14ac:dyDescent="0.35">
      <c r="A900" s="205"/>
      <c r="B900" s="207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57"/>
        <v/>
      </c>
      <c r="G900" s="106"/>
      <c r="H900" s="96">
        <f t="shared" si="58"/>
        <v>0</v>
      </c>
      <c r="I900" s="96" t="str">
        <f t="shared" si="59"/>
        <v/>
      </c>
      <c r="J900" s="96" t="str">
        <f t="shared" si="60"/>
        <v/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V900" s="110" t="s">
        <v>25</v>
      </c>
      <c r="W900" s="110" t="s">
        <v>26</v>
      </c>
      <c r="X900" s="110" t="s">
        <v>27</v>
      </c>
      <c r="Y900" s="111" t="s">
        <v>28</v>
      </c>
      <c r="Z900" s="111" t="s">
        <v>29</v>
      </c>
      <c r="AA900" s="111" t="s">
        <v>25</v>
      </c>
      <c r="AB900" s="111" t="s">
        <v>30</v>
      </c>
      <c r="AC900" s="112" t="s">
        <v>31</v>
      </c>
    </row>
    <row r="901" spans="1:29" ht="25.5" customHeight="1" x14ac:dyDescent="0.35">
      <c r="A901" s="205"/>
      <c r="B901" s="207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57"/>
        <v/>
      </c>
      <c r="G901" s="106"/>
      <c r="H901" s="96">
        <f t="shared" si="58"/>
        <v>0</v>
      </c>
      <c r="I901" s="96" t="str">
        <f t="shared" si="59"/>
        <v/>
      </c>
      <c r="J901" s="96" t="str">
        <f t="shared" si="60"/>
        <v/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V901" s="110" t="s">
        <v>25</v>
      </c>
      <c r="W901" s="110" t="s">
        <v>26</v>
      </c>
      <c r="X901" s="110" t="s">
        <v>27</v>
      </c>
      <c r="Y901" s="111" t="s">
        <v>28</v>
      </c>
      <c r="Z901" s="111" t="s">
        <v>29</v>
      </c>
      <c r="AA901" s="111" t="s">
        <v>25</v>
      </c>
      <c r="AB901" s="111" t="s">
        <v>30</v>
      </c>
      <c r="AC901" s="112" t="s">
        <v>31</v>
      </c>
    </row>
    <row r="902" spans="1:29" ht="25.5" customHeight="1" x14ac:dyDescent="0.35">
      <c r="A902" s="205"/>
      <c r="B902" s="207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57"/>
        <v/>
      </c>
      <c r="G902" s="106"/>
      <c r="H902" s="96">
        <f t="shared" si="58"/>
        <v>0</v>
      </c>
      <c r="I902" s="96" t="str">
        <f t="shared" si="59"/>
        <v/>
      </c>
      <c r="J902" s="96" t="str">
        <f t="shared" si="60"/>
        <v/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V902" s="110" t="s">
        <v>25</v>
      </c>
      <c r="W902" s="110" t="s">
        <v>26</v>
      </c>
      <c r="X902" s="110" t="s">
        <v>27</v>
      </c>
      <c r="Y902" s="111" t="s">
        <v>28</v>
      </c>
      <c r="Z902" s="111" t="s">
        <v>29</v>
      </c>
      <c r="AA902" s="111" t="s">
        <v>25</v>
      </c>
      <c r="AB902" s="111" t="s">
        <v>30</v>
      </c>
      <c r="AC902" s="112" t="s">
        <v>31</v>
      </c>
    </row>
    <row r="903" spans="1:29" ht="25.5" customHeight="1" x14ac:dyDescent="0.35">
      <c r="A903" s="205"/>
      <c r="B903" s="207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57"/>
        <v/>
      </c>
      <c r="G903" s="106"/>
      <c r="H903" s="96">
        <f t="shared" si="58"/>
        <v>0</v>
      </c>
      <c r="I903" s="96" t="str">
        <f t="shared" si="59"/>
        <v/>
      </c>
      <c r="J903" s="96" t="str">
        <f t="shared" si="60"/>
        <v/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V903" s="110" t="s">
        <v>25</v>
      </c>
      <c r="W903" s="110" t="s">
        <v>26</v>
      </c>
      <c r="X903" s="110" t="s">
        <v>27</v>
      </c>
      <c r="Y903" s="111" t="s">
        <v>28</v>
      </c>
      <c r="Z903" s="111" t="s">
        <v>29</v>
      </c>
      <c r="AA903" s="111" t="s">
        <v>25</v>
      </c>
      <c r="AB903" s="111" t="s">
        <v>30</v>
      </c>
      <c r="AC903" s="112" t="s">
        <v>31</v>
      </c>
    </row>
    <row r="904" spans="1:29" ht="25.5" customHeight="1" x14ac:dyDescent="0.35">
      <c r="A904" s="205"/>
      <c r="B904" s="207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57"/>
        <v/>
      </c>
      <c r="G904" s="106"/>
      <c r="H904" s="96">
        <f t="shared" si="58"/>
        <v>0</v>
      </c>
      <c r="I904" s="96" t="str">
        <f t="shared" si="59"/>
        <v/>
      </c>
      <c r="J904" s="96" t="str">
        <f t="shared" si="60"/>
        <v/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V904" s="110" t="s">
        <v>25</v>
      </c>
      <c r="W904" s="110" t="s">
        <v>26</v>
      </c>
      <c r="X904" s="110" t="s">
        <v>27</v>
      </c>
      <c r="Y904" s="111" t="s">
        <v>28</v>
      </c>
      <c r="Z904" s="111" t="s">
        <v>29</v>
      </c>
      <c r="AA904" s="111" t="s">
        <v>25</v>
      </c>
      <c r="AB904" s="111" t="s">
        <v>30</v>
      </c>
      <c r="AC904" s="112" t="s">
        <v>31</v>
      </c>
    </row>
    <row r="905" spans="1:29" ht="25.5" customHeight="1" x14ac:dyDescent="0.35">
      <c r="A905" s="205"/>
      <c r="B905" s="207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57"/>
        <v/>
      </c>
      <c r="G905" s="106"/>
      <c r="H905" s="96">
        <f t="shared" si="58"/>
        <v>0</v>
      </c>
      <c r="I905" s="96" t="str">
        <f t="shared" si="59"/>
        <v/>
      </c>
      <c r="J905" s="96" t="str">
        <f t="shared" si="60"/>
        <v/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V905" s="110" t="s">
        <v>25</v>
      </c>
      <c r="W905" s="110" t="s">
        <v>26</v>
      </c>
      <c r="X905" s="110" t="s">
        <v>27</v>
      </c>
      <c r="Y905" s="111" t="s">
        <v>28</v>
      </c>
      <c r="Z905" s="111" t="s">
        <v>29</v>
      </c>
      <c r="AA905" s="111" t="s">
        <v>25</v>
      </c>
      <c r="AB905" s="111" t="s">
        <v>30</v>
      </c>
      <c r="AC905" s="112" t="s">
        <v>31</v>
      </c>
    </row>
    <row r="906" spans="1:29" ht="25.5" customHeight="1" x14ac:dyDescent="0.35">
      <c r="A906" s="205"/>
      <c r="B906" s="207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57"/>
        <v/>
      </c>
      <c r="G906" s="106"/>
      <c r="H906" s="96">
        <f t="shared" si="58"/>
        <v>0</v>
      </c>
      <c r="I906" s="96" t="str">
        <f t="shared" si="59"/>
        <v/>
      </c>
      <c r="J906" s="96" t="str">
        <f t="shared" si="60"/>
        <v/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V906" s="110" t="s">
        <v>25</v>
      </c>
      <c r="W906" s="110" t="s">
        <v>26</v>
      </c>
      <c r="X906" s="110" t="s">
        <v>27</v>
      </c>
      <c r="Y906" s="111" t="s">
        <v>28</v>
      </c>
      <c r="Z906" s="111" t="s">
        <v>29</v>
      </c>
      <c r="AA906" s="111" t="s">
        <v>25</v>
      </c>
      <c r="AB906" s="111" t="s">
        <v>30</v>
      </c>
      <c r="AC906" s="112" t="s">
        <v>31</v>
      </c>
    </row>
    <row r="907" spans="1:29" ht="25.5" customHeight="1" x14ac:dyDescent="0.35">
      <c r="A907" s="205"/>
      <c r="B907" s="207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57"/>
        <v/>
      </c>
      <c r="G907" s="106"/>
      <c r="H907" s="96">
        <f t="shared" si="58"/>
        <v>0</v>
      </c>
      <c r="I907" s="96" t="str">
        <f t="shared" si="59"/>
        <v/>
      </c>
      <c r="J907" s="96" t="str">
        <f t="shared" si="60"/>
        <v/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V907" s="110" t="s">
        <v>25</v>
      </c>
      <c r="W907" s="110" t="s">
        <v>26</v>
      </c>
      <c r="X907" s="110" t="s">
        <v>27</v>
      </c>
      <c r="Y907" s="111" t="s">
        <v>28</v>
      </c>
      <c r="Z907" s="111" t="s">
        <v>29</v>
      </c>
      <c r="AA907" s="111" t="s">
        <v>25</v>
      </c>
      <c r="AB907" s="111" t="s">
        <v>30</v>
      </c>
      <c r="AC907" s="112" t="s">
        <v>31</v>
      </c>
    </row>
    <row r="908" spans="1:29" ht="25.5" customHeight="1" x14ac:dyDescent="0.35">
      <c r="A908" s="205"/>
      <c r="B908" s="207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57"/>
        <v/>
      </c>
      <c r="G908" s="106"/>
      <c r="H908" s="96">
        <f t="shared" si="58"/>
        <v>0</v>
      </c>
      <c r="I908" s="96" t="str">
        <f t="shared" si="59"/>
        <v/>
      </c>
      <c r="J908" s="96" t="str">
        <f t="shared" si="60"/>
        <v/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V908" s="110" t="s">
        <v>25</v>
      </c>
      <c r="W908" s="110" t="s">
        <v>26</v>
      </c>
      <c r="X908" s="110" t="s">
        <v>27</v>
      </c>
      <c r="Y908" s="111" t="s">
        <v>28</v>
      </c>
      <c r="Z908" s="111" t="s">
        <v>29</v>
      </c>
      <c r="AA908" s="111" t="s">
        <v>25</v>
      </c>
      <c r="AB908" s="111" t="s">
        <v>30</v>
      </c>
      <c r="AC908" s="112" t="s">
        <v>31</v>
      </c>
    </row>
    <row r="909" spans="1:29" ht="25.5" customHeight="1" x14ac:dyDescent="0.35">
      <c r="A909" s="205"/>
      <c r="B909" s="207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57"/>
        <v/>
      </c>
      <c r="G909" s="106"/>
      <c r="H909" s="96">
        <f t="shared" si="58"/>
        <v>0</v>
      </c>
      <c r="I909" s="96" t="str">
        <f t="shared" si="59"/>
        <v/>
      </c>
      <c r="J909" s="96" t="str">
        <f t="shared" si="60"/>
        <v/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V909" s="110" t="s">
        <v>25</v>
      </c>
      <c r="W909" s="110" t="s">
        <v>26</v>
      </c>
      <c r="X909" s="110" t="s">
        <v>27</v>
      </c>
      <c r="Y909" s="111" t="s">
        <v>28</v>
      </c>
      <c r="Z909" s="111" t="s">
        <v>29</v>
      </c>
      <c r="AA909" s="111" t="s">
        <v>25</v>
      </c>
      <c r="AB909" s="111" t="s">
        <v>30</v>
      </c>
      <c r="AC909" s="112" t="s">
        <v>31</v>
      </c>
    </row>
    <row r="910" spans="1:29" ht="25.5" customHeight="1" x14ac:dyDescent="0.35">
      <c r="A910" s="205"/>
      <c r="B910" s="207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57"/>
        <v/>
      </c>
      <c r="G910" s="106"/>
      <c r="H910" s="96">
        <f t="shared" si="58"/>
        <v>0</v>
      </c>
      <c r="I910" s="96" t="str">
        <f t="shared" si="59"/>
        <v/>
      </c>
      <c r="J910" s="96" t="str">
        <f t="shared" si="60"/>
        <v/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V910" s="110" t="s">
        <v>25</v>
      </c>
      <c r="W910" s="110" t="s">
        <v>26</v>
      </c>
      <c r="X910" s="110" t="s">
        <v>27</v>
      </c>
      <c r="Y910" s="111" t="s">
        <v>28</v>
      </c>
      <c r="Z910" s="111" t="s">
        <v>29</v>
      </c>
      <c r="AA910" s="111" t="s">
        <v>25</v>
      </c>
      <c r="AB910" s="111" t="s">
        <v>30</v>
      </c>
      <c r="AC910" s="112" t="s">
        <v>31</v>
      </c>
    </row>
    <row r="911" spans="1:29" ht="25.5" customHeight="1" x14ac:dyDescent="0.35">
      <c r="A911" s="205"/>
      <c r="B911" s="207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57"/>
        <v/>
      </c>
      <c r="G911" s="106"/>
      <c r="H911" s="96">
        <f t="shared" si="58"/>
        <v>0</v>
      </c>
      <c r="I911" s="96" t="str">
        <f t="shared" si="59"/>
        <v/>
      </c>
      <c r="J911" s="96" t="str">
        <f t="shared" si="60"/>
        <v/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V911" s="110" t="s">
        <v>25</v>
      </c>
      <c r="W911" s="110" t="s">
        <v>26</v>
      </c>
      <c r="X911" s="110" t="s">
        <v>27</v>
      </c>
      <c r="Y911" s="111" t="s">
        <v>28</v>
      </c>
      <c r="Z911" s="111" t="s">
        <v>29</v>
      </c>
      <c r="AA911" s="111" t="s">
        <v>25</v>
      </c>
      <c r="AB911" s="111" t="s">
        <v>30</v>
      </c>
      <c r="AC911" s="112" t="s">
        <v>31</v>
      </c>
    </row>
    <row r="912" spans="1:29" ht="25.5" customHeight="1" x14ac:dyDescent="0.35">
      <c r="A912" s="205"/>
      <c r="B912" s="207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57"/>
        <v/>
      </c>
      <c r="G912" s="106"/>
      <c r="H912" s="96">
        <f t="shared" si="58"/>
        <v>0</v>
      </c>
      <c r="I912" s="96" t="str">
        <f t="shared" si="59"/>
        <v/>
      </c>
      <c r="J912" s="96" t="str">
        <f t="shared" si="60"/>
        <v/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V912" s="110" t="s">
        <v>25</v>
      </c>
      <c r="W912" s="110" t="s">
        <v>26</v>
      </c>
      <c r="X912" s="110" t="s">
        <v>27</v>
      </c>
      <c r="Y912" s="111" t="s">
        <v>28</v>
      </c>
      <c r="Z912" s="111" t="s">
        <v>29</v>
      </c>
      <c r="AA912" s="111" t="s">
        <v>25</v>
      </c>
      <c r="AB912" s="111" t="s">
        <v>30</v>
      </c>
      <c r="AC912" s="112" t="s">
        <v>31</v>
      </c>
    </row>
    <row r="913" spans="1:29" ht="25.5" customHeight="1" x14ac:dyDescent="0.35">
      <c r="A913" s="205"/>
      <c r="B913" s="207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57"/>
        <v/>
      </c>
      <c r="G913" s="106"/>
      <c r="H913" s="96">
        <f t="shared" si="58"/>
        <v>0</v>
      </c>
      <c r="I913" s="96" t="str">
        <f t="shared" si="59"/>
        <v/>
      </c>
      <c r="J913" s="96" t="str">
        <f t="shared" si="60"/>
        <v/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V913" s="110" t="s">
        <v>25</v>
      </c>
      <c r="W913" s="110" t="s">
        <v>26</v>
      </c>
      <c r="X913" s="110" t="s">
        <v>27</v>
      </c>
      <c r="Y913" s="111" t="s">
        <v>28</v>
      </c>
      <c r="Z913" s="111" t="s">
        <v>29</v>
      </c>
      <c r="AA913" s="111" t="s">
        <v>25</v>
      </c>
      <c r="AB913" s="111" t="s">
        <v>30</v>
      </c>
      <c r="AC913" s="112" t="s">
        <v>31</v>
      </c>
    </row>
    <row r="914" spans="1:29" ht="25.5" customHeight="1" x14ac:dyDescent="0.35">
      <c r="A914" s="205"/>
      <c r="B914" s="207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57"/>
        <v/>
      </c>
      <c r="G914" s="106"/>
      <c r="H914" s="96">
        <f t="shared" si="58"/>
        <v>0</v>
      </c>
      <c r="I914" s="96" t="str">
        <f t="shared" si="59"/>
        <v/>
      </c>
      <c r="J914" s="96" t="str">
        <f t="shared" si="60"/>
        <v/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V914" s="110" t="s">
        <v>25</v>
      </c>
      <c r="W914" s="110" t="s">
        <v>26</v>
      </c>
      <c r="X914" s="110" t="s">
        <v>27</v>
      </c>
      <c r="Y914" s="111" t="s">
        <v>28</v>
      </c>
      <c r="Z914" s="111" t="s">
        <v>29</v>
      </c>
      <c r="AA914" s="111" t="s">
        <v>25</v>
      </c>
      <c r="AB914" s="111" t="s">
        <v>30</v>
      </c>
      <c r="AC914" s="112" t="s">
        <v>31</v>
      </c>
    </row>
    <row r="915" spans="1:29" ht="25.5" customHeight="1" x14ac:dyDescent="0.35">
      <c r="A915" s="205"/>
      <c r="B915" s="207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57"/>
        <v/>
      </c>
      <c r="G915" s="106"/>
      <c r="H915" s="96">
        <f t="shared" si="58"/>
        <v>0</v>
      </c>
      <c r="I915" s="96" t="str">
        <f t="shared" si="59"/>
        <v/>
      </c>
      <c r="J915" s="96" t="str">
        <f t="shared" si="60"/>
        <v/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V915" s="110" t="s">
        <v>25</v>
      </c>
      <c r="W915" s="110" t="s">
        <v>26</v>
      </c>
      <c r="X915" s="110" t="s">
        <v>27</v>
      </c>
      <c r="Y915" s="111" t="s">
        <v>28</v>
      </c>
      <c r="Z915" s="111" t="s">
        <v>29</v>
      </c>
      <c r="AA915" s="111" t="s">
        <v>25</v>
      </c>
      <c r="AB915" s="111" t="s">
        <v>30</v>
      </c>
      <c r="AC915" s="112" t="s">
        <v>31</v>
      </c>
    </row>
    <row r="916" spans="1:29" ht="25.5" customHeight="1" x14ac:dyDescent="0.35">
      <c r="A916" s="205"/>
      <c r="B916" s="207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57"/>
        <v/>
      </c>
      <c r="G916" s="106"/>
      <c r="H916" s="96">
        <f t="shared" si="58"/>
        <v>0</v>
      </c>
      <c r="I916" s="96" t="str">
        <f t="shared" si="59"/>
        <v/>
      </c>
      <c r="J916" s="96" t="str">
        <f t="shared" si="60"/>
        <v/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V916" s="110" t="s">
        <v>25</v>
      </c>
      <c r="W916" s="110" t="s">
        <v>26</v>
      </c>
      <c r="X916" s="110" t="s">
        <v>27</v>
      </c>
      <c r="Y916" s="111" t="s">
        <v>28</v>
      </c>
      <c r="Z916" s="111" t="s">
        <v>29</v>
      </c>
      <c r="AA916" s="111" t="s">
        <v>25</v>
      </c>
      <c r="AB916" s="111" t="s">
        <v>30</v>
      </c>
      <c r="AC916" s="112" t="s">
        <v>31</v>
      </c>
    </row>
    <row r="917" spans="1:29" ht="25.5" customHeight="1" x14ac:dyDescent="0.35">
      <c r="A917" s="205"/>
      <c r="B917" s="207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57"/>
        <v/>
      </c>
      <c r="G917" s="106"/>
      <c r="H917" s="96">
        <f t="shared" si="58"/>
        <v>0</v>
      </c>
      <c r="I917" s="96" t="str">
        <f t="shared" si="59"/>
        <v/>
      </c>
      <c r="J917" s="96" t="str">
        <f t="shared" si="60"/>
        <v/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V917" s="110" t="s">
        <v>25</v>
      </c>
      <c r="W917" s="110" t="s">
        <v>26</v>
      </c>
      <c r="X917" s="110" t="s">
        <v>27</v>
      </c>
      <c r="Y917" s="111" t="s">
        <v>28</v>
      </c>
      <c r="Z917" s="111" t="s">
        <v>29</v>
      </c>
      <c r="AA917" s="111" t="s">
        <v>25</v>
      </c>
      <c r="AB917" s="111" t="s">
        <v>30</v>
      </c>
      <c r="AC917" s="112" t="s">
        <v>31</v>
      </c>
    </row>
    <row r="918" spans="1:29" ht="25.5" customHeight="1" x14ac:dyDescent="0.35">
      <c r="A918" s="205"/>
      <c r="B918" s="207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57"/>
        <v/>
      </c>
      <c r="G918" s="106"/>
      <c r="H918" s="96">
        <f t="shared" si="58"/>
        <v>0</v>
      </c>
      <c r="I918" s="96" t="str">
        <f t="shared" si="59"/>
        <v/>
      </c>
      <c r="J918" s="96" t="str">
        <f t="shared" si="60"/>
        <v/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V918" s="110" t="s">
        <v>25</v>
      </c>
      <c r="W918" s="110" t="s">
        <v>26</v>
      </c>
      <c r="X918" s="110" t="s">
        <v>27</v>
      </c>
      <c r="Y918" s="111" t="s">
        <v>28</v>
      </c>
      <c r="Z918" s="111" t="s">
        <v>29</v>
      </c>
      <c r="AA918" s="111" t="s">
        <v>25</v>
      </c>
      <c r="AB918" s="111" t="s">
        <v>30</v>
      </c>
      <c r="AC918" s="112" t="s">
        <v>31</v>
      </c>
    </row>
    <row r="919" spans="1:29" ht="25.5" customHeight="1" x14ac:dyDescent="0.35">
      <c r="A919" s="205"/>
      <c r="B919" s="207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57"/>
        <v/>
      </c>
      <c r="G919" s="106"/>
      <c r="H919" s="96">
        <f t="shared" si="58"/>
        <v>0</v>
      </c>
      <c r="I919" s="96" t="str">
        <f t="shared" si="59"/>
        <v/>
      </c>
      <c r="J919" s="96" t="str">
        <f t="shared" si="60"/>
        <v/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V919" s="110" t="s">
        <v>25</v>
      </c>
      <c r="W919" s="110" t="s">
        <v>26</v>
      </c>
      <c r="X919" s="110" t="s">
        <v>27</v>
      </c>
      <c r="Y919" s="111" t="s">
        <v>28</v>
      </c>
      <c r="Z919" s="111" t="s">
        <v>29</v>
      </c>
      <c r="AA919" s="111" t="s">
        <v>25</v>
      </c>
      <c r="AB919" s="111" t="s">
        <v>30</v>
      </c>
      <c r="AC919" s="112" t="s">
        <v>31</v>
      </c>
    </row>
    <row r="920" spans="1:29" ht="25.5" customHeight="1" x14ac:dyDescent="0.35">
      <c r="A920" s="205"/>
      <c r="B920" s="207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57"/>
        <v/>
      </c>
      <c r="G920" s="106"/>
      <c r="H920" s="96">
        <f t="shared" si="58"/>
        <v>0</v>
      </c>
      <c r="I920" s="96" t="str">
        <f t="shared" si="59"/>
        <v/>
      </c>
      <c r="J920" s="96" t="str">
        <f t="shared" si="60"/>
        <v/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V920" s="110" t="s">
        <v>25</v>
      </c>
      <c r="W920" s="110" t="s">
        <v>26</v>
      </c>
      <c r="X920" s="110" t="s">
        <v>27</v>
      </c>
      <c r="Y920" s="111" t="s">
        <v>28</v>
      </c>
      <c r="Z920" s="111" t="s">
        <v>29</v>
      </c>
      <c r="AA920" s="111" t="s">
        <v>25</v>
      </c>
      <c r="AB920" s="111" t="s">
        <v>30</v>
      </c>
      <c r="AC920" s="112" t="s">
        <v>31</v>
      </c>
    </row>
    <row r="921" spans="1:29" ht="25.5" customHeight="1" x14ac:dyDescent="0.35">
      <c r="A921" s="205"/>
      <c r="B921" s="207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57"/>
        <v/>
      </c>
      <c r="G921" s="106"/>
      <c r="H921" s="96">
        <f t="shared" si="58"/>
        <v>0</v>
      </c>
      <c r="I921" s="96" t="str">
        <f t="shared" si="59"/>
        <v/>
      </c>
      <c r="J921" s="96" t="str">
        <f t="shared" si="60"/>
        <v/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V921" s="110" t="s">
        <v>25</v>
      </c>
      <c r="W921" s="110" t="s">
        <v>26</v>
      </c>
      <c r="X921" s="110" t="s">
        <v>27</v>
      </c>
      <c r="Y921" s="111" t="s">
        <v>28</v>
      </c>
      <c r="Z921" s="111" t="s">
        <v>29</v>
      </c>
      <c r="AA921" s="111" t="s">
        <v>25</v>
      </c>
      <c r="AB921" s="111" t="s">
        <v>30</v>
      </c>
      <c r="AC921" s="112" t="s">
        <v>31</v>
      </c>
    </row>
    <row r="922" spans="1:29" ht="25.5" customHeight="1" x14ac:dyDescent="0.35">
      <c r="A922" s="205"/>
      <c r="B922" s="207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57"/>
        <v/>
      </c>
      <c r="G922" s="106"/>
      <c r="H922" s="96">
        <f t="shared" si="58"/>
        <v>0</v>
      </c>
      <c r="I922" s="96" t="str">
        <f t="shared" si="59"/>
        <v/>
      </c>
      <c r="J922" s="96" t="str">
        <f t="shared" si="60"/>
        <v/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V922" s="110" t="s">
        <v>25</v>
      </c>
      <c r="W922" s="110" t="s">
        <v>26</v>
      </c>
      <c r="X922" s="110" t="s">
        <v>27</v>
      </c>
      <c r="Y922" s="111" t="s">
        <v>28</v>
      </c>
      <c r="Z922" s="111" t="s">
        <v>29</v>
      </c>
      <c r="AA922" s="111" t="s">
        <v>25</v>
      </c>
      <c r="AB922" s="111" t="s">
        <v>30</v>
      </c>
      <c r="AC922" s="112" t="s">
        <v>31</v>
      </c>
    </row>
    <row r="923" spans="1:29" ht="25.5" customHeight="1" x14ac:dyDescent="0.35">
      <c r="A923" s="205"/>
      <c r="B923" s="207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57"/>
        <v/>
      </c>
      <c r="G923" s="106"/>
      <c r="H923" s="96">
        <f t="shared" si="58"/>
        <v>0</v>
      </c>
      <c r="I923" s="96" t="str">
        <f t="shared" si="59"/>
        <v/>
      </c>
      <c r="J923" s="96" t="str">
        <f t="shared" si="60"/>
        <v/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V923" s="110" t="s">
        <v>25</v>
      </c>
      <c r="W923" s="110" t="s">
        <v>26</v>
      </c>
      <c r="X923" s="110" t="s">
        <v>27</v>
      </c>
      <c r="Y923" s="111" t="s">
        <v>28</v>
      </c>
      <c r="Z923" s="111" t="s">
        <v>29</v>
      </c>
      <c r="AA923" s="111" t="s">
        <v>25</v>
      </c>
      <c r="AB923" s="111" t="s">
        <v>30</v>
      </c>
      <c r="AC923" s="112" t="s">
        <v>31</v>
      </c>
    </row>
    <row r="924" spans="1:29" ht="25.5" customHeight="1" x14ac:dyDescent="0.35">
      <c r="A924" s="205"/>
      <c r="B924" s="207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57"/>
        <v/>
      </c>
      <c r="G924" s="106"/>
      <c r="H924" s="96">
        <f t="shared" si="58"/>
        <v>0</v>
      </c>
      <c r="I924" s="96" t="str">
        <f t="shared" si="59"/>
        <v/>
      </c>
      <c r="J924" s="96" t="str">
        <f t="shared" si="60"/>
        <v/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V924" s="110" t="s">
        <v>25</v>
      </c>
      <c r="W924" s="110" t="s">
        <v>26</v>
      </c>
      <c r="X924" s="110" t="s">
        <v>27</v>
      </c>
      <c r="Y924" s="111" t="s">
        <v>28</v>
      </c>
      <c r="Z924" s="111" t="s">
        <v>29</v>
      </c>
      <c r="AA924" s="111" t="s">
        <v>25</v>
      </c>
      <c r="AB924" s="111" t="s">
        <v>30</v>
      </c>
      <c r="AC924" s="112" t="s">
        <v>31</v>
      </c>
    </row>
    <row r="925" spans="1:29" ht="25.5" customHeight="1" x14ac:dyDescent="0.35">
      <c r="A925" s="205"/>
      <c r="B925" s="207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57"/>
        <v/>
      </c>
      <c r="G925" s="106"/>
      <c r="H925" s="96">
        <f t="shared" si="58"/>
        <v>0</v>
      </c>
      <c r="I925" s="96" t="str">
        <f t="shared" si="59"/>
        <v/>
      </c>
      <c r="J925" s="96" t="str">
        <f t="shared" si="60"/>
        <v/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V925" s="110" t="s">
        <v>25</v>
      </c>
      <c r="W925" s="110" t="s">
        <v>26</v>
      </c>
      <c r="X925" s="110" t="s">
        <v>27</v>
      </c>
      <c r="Y925" s="111" t="s">
        <v>28</v>
      </c>
      <c r="Z925" s="111" t="s">
        <v>29</v>
      </c>
      <c r="AA925" s="111" t="s">
        <v>25</v>
      </c>
      <c r="AB925" s="111" t="s">
        <v>30</v>
      </c>
      <c r="AC925" s="112" t="s">
        <v>31</v>
      </c>
    </row>
    <row r="926" spans="1:29" ht="25.5" customHeight="1" x14ac:dyDescent="0.35">
      <c r="A926" s="205"/>
      <c r="B926" s="207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57"/>
        <v/>
      </c>
      <c r="G926" s="106"/>
      <c r="H926" s="96">
        <f t="shared" si="58"/>
        <v>0</v>
      </c>
      <c r="I926" s="96" t="str">
        <f t="shared" si="59"/>
        <v/>
      </c>
      <c r="J926" s="96" t="str">
        <f t="shared" si="60"/>
        <v/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V926" s="110" t="s">
        <v>25</v>
      </c>
      <c r="W926" s="110" t="s">
        <v>26</v>
      </c>
      <c r="X926" s="110" t="s">
        <v>27</v>
      </c>
      <c r="Y926" s="111" t="s">
        <v>28</v>
      </c>
      <c r="Z926" s="111" t="s">
        <v>29</v>
      </c>
      <c r="AA926" s="111" t="s">
        <v>25</v>
      </c>
      <c r="AB926" s="111" t="s">
        <v>30</v>
      </c>
      <c r="AC926" s="112" t="s">
        <v>31</v>
      </c>
    </row>
    <row r="927" spans="1:29" ht="25.5" customHeight="1" x14ac:dyDescent="0.35">
      <c r="A927" s="205"/>
      <c r="B927" s="207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57"/>
        <v/>
      </c>
      <c r="G927" s="106"/>
      <c r="H927" s="96">
        <f t="shared" si="58"/>
        <v>0</v>
      </c>
      <c r="I927" s="96" t="str">
        <f t="shared" si="59"/>
        <v/>
      </c>
      <c r="J927" s="96" t="str">
        <f t="shared" si="60"/>
        <v/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V927" s="110" t="s">
        <v>25</v>
      </c>
      <c r="W927" s="110" t="s">
        <v>26</v>
      </c>
      <c r="X927" s="110" t="s">
        <v>27</v>
      </c>
      <c r="Y927" s="111" t="s">
        <v>28</v>
      </c>
      <c r="Z927" s="111" t="s">
        <v>29</v>
      </c>
      <c r="AA927" s="111" t="s">
        <v>25</v>
      </c>
      <c r="AB927" s="111" t="s">
        <v>30</v>
      </c>
      <c r="AC927" s="112" t="s">
        <v>31</v>
      </c>
    </row>
    <row r="928" spans="1:29" ht="25.5" customHeight="1" x14ac:dyDescent="0.35">
      <c r="A928" s="205"/>
      <c r="B928" s="207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57"/>
        <v/>
      </c>
      <c r="G928" s="106"/>
      <c r="H928" s="96">
        <f t="shared" si="58"/>
        <v>0</v>
      </c>
      <c r="I928" s="96" t="str">
        <f t="shared" si="59"/>
        <v/>
      </c>
      <c r="J928" s="96" t="str">
        <f t="shared" si="60"/>
        <v/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V928" s="110" t="s">
        <v>25</v>
      </c>
      <c r="W928" s="110" t="s">
        <v>26</v>
      </c>
      <c r="X928" s="110" t="s">
        <v>27</v>
      </c>
      <c r="Y928" s="111" t="s">
        <v>28</v>
      </c>
      <c r="Z928" s="111" t="s">
        <v>29</v>
      </c>
      <c r="AA928" s="111" t="s">
        <v>25</v>
      </c>
      <c r="AB928" s="111" t="s">
        <v>30</v>
      </c>
      <c r="AC928" s="112" t="s">
        <v>31</v>
      </c>
    </row>
    <row r="929" spans="1:29" ht="25.5" customHeight="1" x14ac:dyDescent="0.35">
      <c r="A929" s="205"/>
      <c r="B929" s="207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57"/>
        <v/>
      </c>
      <c r="G929" s="106"/>
      <c r="H929" s="96">
        <f t="shared" si="58"/>
        <v>0</v>
      </c>
      <c r="I929" s="96" t="str">
        <f t="shared" si="59"/>
        <v/>
      </c>
      <c r="J929" s="96" t="str">
        <f t="shared" si="60"/>
        <v/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V929" s="110" t="s">
        <v>25</v>
      </c>
      <c r="W929" s="110" t="s">
        <v>26</v>
      </c>
      <c r="X929" s="110" t="s">
        <v>27</v>
      </c>
      <c r="Y929" s="111" t="s">
        <v>28</v>
      </c>
      <c r="Z929" s="111" t="s">
        <v>29</v>
      </c>
      <c r="AA929" s="111" t="s">
        <v>25</v>
      </c>
      <c r="AB929" s="111" t="s">
        <v>30</v>
      </c>
      <c r="AC929" s="112" t="s">
        <v>31</v>
      </c>
    </row>
    <row r="930" spans="1:29" ht="25.5" customHeight="1" x14ac:dyDescent="0.35">
      <c r="A930" s="205"/>
      <c r="B930" s="207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57"/>
        <v/>
      </c>
      <c r="G930" s="106"/>
      <c r="H930" s="96">
        <f t="shared" si="58"/>
        <v>0</v>
      </c>
      <c r="I930" s="96" t="str">
        <f t="shared" si="59"/>
        <v/>
      </c>
      <c r="J930" s="96" t="str">
        <f t="shared" si="60"/>
        <v/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V930" s="110" t="s">
        <v>25</v>
      </c>
      <c r="W930" s="110" t="s">
        <v>26</v>
      </c>
      <c r="X930" s="110" t="s">
        <v>27</v>
      </c>
      <c r="Y930" s="111" t="s">
        <v>28</v>
      </c>
      <c r="Z930" s="111" t="s">
        <v>29</v>
      </c>
      <c r="AA930" s="111" t="s">
        <v>25</v>
      </c>
      <c r="AB930" s="111" t="s">
        <v>30</v>
      </c>
      <c r="AC930" s="112" t="s">
        <v>31</v>
      </c>
    </row>
    <row r="931" spans="1:29" ht="25.5" customHeight="1" x14ac:dyDescent="0.35">
      <c r="A931" s="205"/>
      <c r="B931" s="207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57"/>
        <v/>
      </c>
      <c r="G931" s="106"/>
      <c r="H931" s="96">
        <f t="shared" si="58"/>
        <v>0</v>
      </c>
      <c r="I931" s="96" t="str">
        <f t="shared" si="59"/>
        <v/>
      </c>
      <c r="J931" s="96" t="str">
        <f t="shared" si="60"/>
        <v/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V931" s="110" t="s">
        <v>25</v>
      </c>
      <c r="W931" s="110" t="s">
        <v>26</v>
      </c>
      <c r="X931" s="110" t="s">
        <v>27</v>
      </c>
      <c r="Y931" s="111" t="s">
        <v>28</v>
      </c>
      <c r="Z931" s="111" t="s">
        <v>29</v>
      </c>
      <c r="AA931" s="111" t="s">
        <v>25</v>
      </c>
      <c r="AB931" s="111" t="s">
        <v>30</v>
      </c>
      <c r="AC931" s="112" t="s">
        <v>31</v>
      </c>
    </row>
    <row r="932" spans="1:29" ht="25.5" customHeight="1" x14ac:dyDescent="0.35">
      <c r="A932" s="205"/>
      <c r="B932" s="207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57"/>
        <v/>
      </c>
      <c r="G932" s="106"/>
      <c r="H932" s="96">
        <f t="shared" si="58"/>
        <v>0</v>
      </c>
      <c r="I932" s="96" t="str">
        <f t="shared" si="59"/>
        <v/>
      </c>
      <c r="J932" s="96" t="str">
        <f t="shared" si="60"/>
        <v/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V932" s="110" t="s">
        <v>25</v>
      </c>
      <c r="W932" s="110" t="s">
        <v>26</v>
      </c>
      <c r="X932" s="110" t="s">
        <v>27</v>
      </c>
      <c r="Y932" s="111" t="s">
        <v>28</v>
      </c>
      <c r="Z932" s="111" t="s">
        <v>29</v>
      </c>
      <c r="AA932" s="111" t="s">
        <v>25</v>
      </c>
      <c r="AB932" s="111" t="s">
        <v>30</v>
      </c>
      <c r="AC932" s="112" t="s">
        <v>31</v>
      </c>
    </row>
    <row r="933" spans="1:29" ht="25.5" customHeight="1" x14ac:dyDescent="0.35">
      <c r="A933" s="205"/>
      <c r="B933" s="207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57"/>
        <v/>
      </c>
      <c r="G933" s="106"/>
      <c r="H933" s="96">
        <f t="shared" si="58"/>
        <v>0</v>
      </c>
      <c r="I933" s="96" t="str">
        <f t="shared" si="59"/>
        <v/>
      </c>
      <c r="J933" s="96" t="str">
        <f t="shared" si="60"/>
        <v/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V933" s="110" t="s">
        <v>25</v>
      </c>
      <c r="W933" s="110" t="s">
        <v>26</v>
      </c>
      <c r="X933" s="110" t="s">
        <v>27</v>
      </c>
      <c r="Y933" s="111" t="s">
        <v>28</v>
      </c>
      <c r="Z933" s="111" t="s">
        <v>29</v>
      </c>
      <c r="AA933" s="111" t="s">
        <v>25</v>
      </c>
      <c r="AB933" s="111" t="s">
        <v>30</v>
      </c>
      <c r="AC933" s="112" t="s">
        <v>31</v>
      </c>
    </row>
    <row r="934" spans="1:29" ht="25.5" customHeight="1" x14ac:dyDescent="0.35">
      <c r="A934" s="205"/>
      <c r="B934" s="207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57"/>
        <v/>
      </c>
      <c r="G934" s="106"/>
      <c r="H934" s="96">
        <f t="shared" si="58"/>
        <v>0</v>
      </c>
      <c r="I934" s="96" t="str">
        <f t="shared" si="59"/>
        <v/>
      </c>
      <c r="J934" s="96" t="str">
        <f t="shared" si="60"/>
        <v/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V934" s="110" t="s">
        <v>25</v>
      </c>
      <c r="W934" s="110" t="s">
        <v>26</v>
      </c>
      <c r="X934" s="110" t="s">
        <v>27</v>
      </c>
      <c r="Y934" s="111" t="s">
        <v>28</v>
      </c>
      <c r="Z934" s="111" t="s">
        <v>29</v>
      </c>
      <c r="AA934" s="111" t="s">
        <v>25</v>
      </c>
      <c r="AB934" s="111" t="s">
        <v>30</v>
      </c>
      <c r="AC934" s="112" t="s">
        <v>31</v>
      </c>
    </row>
    <row r="935" spans="1:29" ht="25.5" customHeight="1" x14ac:dyDescent="0.35">
      <c r="A935" s="205"/>
      <c r="B935" s="207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57"/>
        <v/>
      </c>
      <c r="G935" s="106"/>
      <c r="H935" s="96">
        <f t="shared" si="58"/>
        <v>0</v>
      </c>
      <c r="I935" s="96" t="str">
        <f t="shared" si="59"/>
        <v/>
      </c>
      <c r="J935" s="96" t="str">
        <f t="shared" si="60"/>
        <v/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V935" s="110" t="s">
        <v>25</v>
      </c>
      <c r="W935" s="110" t="s">
        <v>26</v>
      </c>
      <c r="X935" s="110" t="s">
        <v>27</v>
      </c>
      <c r="Y935" s="111" t="s">
        <v>28</v>
      </c>
      <c r="Z935" s="111" t="s">
        <v>29</v>
      </c>
      <c r="AA935" s="111" t="s">
        <v>25</v>
      </c>
      <c r="AB935" s="111" t="s">
        <v>30</v>
      </c>
      <c r="AC935" s="112" t="s">
        <v>31</v>
      </c>
    </row>
    <row r="936" spans="1:29" ht="25.5" customHeight="1" x14ac:dyDescent="0.35">
      <c r="A936" s="205"/>
      <c r="B936" s="207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57"/>
        <v/>
      </c>
      <c r="G936" s="106"/>
      <c r="H936" s="96">
        <f t="shared" si="58"/>
        <v>0</v>
      </c>
      <c r="I936" s="96" t="str">
        <f t="shared" si="59"/>
        <v/>
      </c>
      <c r="J936" s="96" t="str">
        <f t="shared" si="60"/>
        <v/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V936" s="110" t="s">
        <v>25</v>
      </c>
      <c r="W936" s="110" t="s">
        <v>26</v>
      </c>
      <c r="X936" s="110" t="s">
        <v>27</v>
      </c>
      <c r="Y936" s="111" t="s">
        <v>28</v>
      </c>
      <c r="Z936" s="111" t="s">
        <v>29</v>
      </c>
      <c r="AA936" s="111" t="s">
        <v>25</v>
      </c>
      <c r="AB936" s="111" t="s">
        <v>30</v>
      </c>
      <c r="AC936" s="112" t="s">
        <v>31</v>
      </c>
    </row>
    <row r="937" spans="1:29" ht="25.5" customHeight="1" x14ac:dyDescent="0.35">
      <c r="A937" s="205"/>
      <c r="B937" s="207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57"/>
        <v/>
      </c>
      <c r="G937" s="106"/>
      <c r="H937" s="96">
        <f t="shared" si="58"/>
        <v>0</v>
      </c>
      <c r="I937" s="96" t="str">
        <f t="shared" si="59"/>
        <v/>
      </c>
      <c r="J937" s="96" t="str">
        <f t="shared" si="60"/>
        <v/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V937" s="110" t="s">
        <v>25</v>
      </c>
      <c r="W937" s="110" t="s">
        <v>26</v>
      </c>
      <c r="X937" s="110" t="s">
        <v>27</v>
      </c>
      <c r="Y937" s="111" t="s">
        <v>28</v>
      </c>
      <c r="Z937" s="111" t="s">
        <v>29</v>
      </c>
      <c r="AA937" s="111" t="s">
        <v>25</v>
      </c>
      <c r="AB937" s="111" t="s">
        <v>30</v>
      </c>
      <c r="AC937" s="112" t="s">
        <v>31</v>
      </c>
    </row>
    <row r="938" spans="1:29" ht="25.5" customHeight="1" x14ac:dyDescent="0.35">
      <c r="A938" s="205"/>
      <c r="B938" s="207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57"/>
        <v/>
      </c>
      <c r="G938" s="106"/>
      <c r="H938" s="96">
        <f t="shared" si="58"/>
        <v>0</v>
      </c>
      <c r="I938" s="96" t="str">
        <f t="shared" si="59"/>
        <v/>
      </c>
      <c r="J938" s="96" t="str">
        <f t="shared" si="60"/>
        <v/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V938" s="110" t="s">
        <v>25</v>
      </c>
      <c r="W938" s="110" t="s">
        <v>26</v>
      </c>
      <c r="X938" s="110" t="s">
        <v>27</v>
      </c>
      <c r="Y938" s="111" t="s">
        <v>28</v>
      </c>
      <c r="Z938" s="111" t="s">
        <v>29</v>
      </c>
      <c r="AA938" s="111" t="s">
        <v>25</v>
      </c>
      <c r="AB938" s="111" t="s">
        <v>30</v>
      </c>
      <c r="AC938" s="112" t="s">
        <v>31</v>
      </c>
    </row>
    <row r="939" spans="1:29" ht="25.5" customHeight="1" x14ac:dyDescent="0.35">
      <c r="A939" s="205"/>
      <c r="B939" s="207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57"/>
        <v/>
      </c>
      <c r="G939" s="106"/>
      <c r="H939" s="96">
        <f t="shared" si="58"/>
        <v>0</v>
      </c>
      <c r="I939" s="96" t="str">
        <f t="shared" si="59"/>
        <v/>
      </c>
      <c r="J939" s="96" t="str">
        <f t="shared" si="60"/>
        <v/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V939" s="110" t="s">
        <v>25</v>
      </c>
      <c r="W939" s="110" t="s">
        <v>26</v>
      </c>
      <c r="X939" s="110" t="s">
        <v>27</v>
      </c>
      <c r="Y939" s="111" t="s">
        <v>28</v>
      </c>
      <c r="Z939" s="111" t="s">
        <v>29</v>
      </c>
      <c r="AA939" s="111" t="s">
        <v>25</v>
      </c>
      <c r="AB939" s="111" t="s">
        <v>30</v>
      </c>
      <c r="AC939" s="112" t="s">
        <v>31</v>
      </c>
    </row>
    <row r="940" spans="1:29" ht="25.5" customHeight="1" x14ac:dyDescent="0.35">
      <c r="A940" s="205"/>
      <c r="B940" s="207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57"/>
        <v/>
      </c>
      <c r="G940" s="106"/>
      <c r="H940" s="96">
        <f t="shared" si="58"/>
        <v>0</v>
      </c>
      <c r="I940" s="96" t="str">
        <f t="shared" si="59"/>
        <v/>
      </c>
      <c r="J940" s="96" t="str">
        <f t="shared" si="60"/>
        <v/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V940" s="110" t="s">
        <v>25</v>
      </c>
      <c r="W940" s="110" t="s">
        <v>26</v>
      </c>
      <c r="X940" s="110" t="s">
        <v>27</v>
      </c>
      <c r="Y940" s="111" t="s">
        <v>28</v>
      </c>
      <c r="Z940" s="111" t="s">
        <v>29</v>
      </c>
      <c r="AA940" s="111" t="s">
        <v>25</v>
      </c>
      <c r="AB940" s="111" t="s">
        <v>30</v>
      </c>
      <c r="AC940" s="112" t="s">
        <v>31</v>
      </c>
    </row>
    <row r="941" spans="1:29" ht="25.5" customHeight="1" x14ac:dyDescent="0.35">
      <c r="A941" s="205"/>
      <c r="B941" s="207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57"/>
        <v/>
      </c>
      <c r="G941" s="106"/>
      <c r="H941" s="96">
        <f t="shared" si="58"/>
        <v>0</v>
      </c>
      <c r="I941" s="96" t="str">
        <f t="shared" si="59"/>
        <v/>
      </c>
      <c r="J941" s="96" t="str">
        <f t="shared" si="60"/>
        <v/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V941" s="110" t="s">
        <v>25</v>
      </c>
      <c r="W941" s="110" t="s">
        <v>26</v>
      </c>
      <c r="X941" s="110" t="s">
        <v>27</v>
      </c>
      <c r="Y941" s="111" t="s">
        <v>28</v>
      </c>
      <c r="Z941" s="111" t="s">
        <v>29</v>
      </c>
      <c r="AA941" s="111" t="s">
        <v>25</v>
      </c>
      <c r="AB941" s="111" t="s">
        <v>30</v>
      </c>
      <c r="AC941" s="112" t="s">
        <v>31</v>
      </c>
    </row>
    <row r="942" spans="1:29" ht="25.5" customHeight="1" x14ac:dyDescent="0.35">
      <c r="A942" s="205"/>
      <c r="B942" s="207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57"/>
        <v/>
      </c>
      <c r="G942" s="106"/>
      <c r="H942" s="96">
        <f t="shared" si="58"/>
        <v>0</v>
      </c>
      <c r="I942" s="96" t="str">
        <f t="shared" si="59"/>
        <v/>
      </c>
      <c r="J942" s="96" t="str">
        <f t="shared" si="60"/>
        <v/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V942" s="110" t="s">
        <v>25</v>
      </c>
      <c r="W942" s="110" t="s">
        <v>26</v>
      </c>
      <c r="X942" s="110" t="s">
        <v>27</v>
      </c>
      <c r="Y942" s="111" t="s">
        <v>28</v>
      </c>
      <c r="Z942" s="111" t="s">
        <v>29</v>
      </c>
      <c r="AA942" s="111" t="s">
        <v>25</v>
      </c>
      <c r="AB942" s="111" t="s">
        <v>30</v>
      </c>
      <c r="AC942" s="112" t="s">
        <v>31</v>
      </c>
    </row>
    <row r="943" spans="1:29" ht="25.5" customHeight="1" x14ac:dyDescent="0.35">
      <c r="A943" s="205"/>
      <c r="B943" s="207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57"/>
        <v/>
      </c>
      <c r="G943" s="106"/>
      <c r="H943" s="96">
        <f t="shared" si="58"/>
        <v>0</v>
      </c>
      <c r="I943" s="96" t="str">
        <f t="shared" si="59"/>
        <v/>
      </c>
      <c r="J943" s="96" t="str">
        <f t="shared" si="60"/>
        <v/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V943" s="110" t="s">
        <v>25</v>
      </c>
      <c r="W943" s="110" t="s">
        <v>26</v>
      </c>
      <c r="X943" s="110" t="s">
        <v>27</v>
      </c>
      <c r="Y943" s="111" t="s">
        <v>28</v>
      </c>
      <c r="Z943" s="111" t="s">
        <v>29</v>
      </c>
      <c r="AA943" s="111" t="s">
        <v>25</v>
      </c>
      <c r="AB943" s="111" t="s">
        <v>30</v>
      </c>
      <c r="AC943" s="112" t="s">
        <v>31</v>
      </c>
    </row>
    <row r="944" spans="1:29" ht="25.5" customHeight="1" x14ac:dyDescent="0.35">
      <c r="A944" s="205"/>
      <c r="B944" s="207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57"/>
        <v/>
      </c>
      <c r="G944" s="106"/>
      <c r="H944" s="96">
        <f t="shared" si="58"/>
        <v>0</v>
      </c>
      <c r="I944" s="96" t="str">
        <f t="shared" si="59"/>
        <v/>
      </c>
      <c r="J944" s="96" t="str">
        <f t="shared" si="60"/>
        <v/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V944" s="110" t="s">
        <v>25</v>
      </c>
      <c r="W944" s="110" t="s">
        <v>26</v>
      </c>
      <c r="X944" s="110" t="s">
        <v>27</v>
      </c>
      <c r="Y944" s="111" t="s">
        <v>28</v>
      </c>
      <c r="Z944" s="111" t="s">
        <v>29</v>
      </c>
      <c r="AA944" s="111" t="s">
        <v>25</v>
      </c>
      <c r="AB944" s="111" t="s">
        <v>30</v>
      </c>
      <c r="AC944" s="112" t="s">
        <v>31</v>
      </c>
    </row>
    <row r="945" spans="1:29" ht="25.5" customHeight="1" x14ac:dyDescent="0.35">
      <c r="A945" s="205"/>
      <c r="B945" s="207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57"/>
        <v/>
      </c>
      <c r="G945" s="106"/>
      <c r="H945" s="96">
        <f t="shared" si="58"/>
        <v>0</v>
      </c>
      <c r="I945" s="96" t="str">
        <f t="shared" si="59"/>
        <v/>
      </c>
      <c r="J945" s="96" t="str">
        <f t="shared" si="60"/>
        <v/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V945" s="110" t="s">
        <v>25</v>
      </c>
      <c r="W945" s="110" t="s">
        <v>26</v>
      </c>
      <c r="X945" s="110" t="s">
        <v>27</v>
      </c>
      <c r="Y945" s="111" t="s">
        <v>28</v>
      </c>
      <c r="Z945" s="111" t="s">
        <v>29</v>
      </c>
      <c r="AA945" s="111" t="s">
        <v>25</v>
      </c>
      <c r="AB945" s="111" t="s">
        <v>30</v>
      </c>
      <c r="AC945" s="112" t="s">
        <v>31</v>
      </c>
    </row>
    <row r="946" spans="1:29" ht="25.5" customHeight="1" x14ac:dyDescent="0.35">
      <c r="A946" s="205"/>
      <c r="B946" s="207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57"/>
        <v/>
      </c>
      <c r="G946" s="106"/>
      <c r="H946" s="96">
        <f t="shared" si="58"/>
        <v>0</v>
      </c>
      <c r="I946" s="96" t="str">
        <f t="shared" si="59"/>
        <v/>
      </c>
      <c r="J946" s="96" t="str">
        <f t="shared" si="60"/>
        <v/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V946" s="110" t="s">
        <v>25</v>
      </c>
      <c r="W946" s="110" t="s">
        <v>26</v>
      </c>
      <c r="X946" s="110" t="s">
        <v>27</v>
      </c>
      <c r="Y946" s="111" t="s">
        <v>28</v>
      </c>
      <c r="Z946" s="111" t="s">
        <v>29</v>
      </c>
      <c r="AA946" s="111" t="s">
        <v>25</v>
      </c>
      <c r="AB946" s="111" t="s">
        <v>30</v>
      </c>
      <c r="AC946" s="112" t="s">
        <v>31</v>
      </c>
    </row>
    <row r="947" spans="1:29" ht="25.5" customHeight="1" x14ac:dyDescent="0.35">
      <c r="A947" s="205"/>
      <c r="B947" s="207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57"/>
        <v/>
      </c>
      <c r="G947" s="106"/>
      <c r="H947" s="96">
        <f t="shared" si="58"/>
        <v>0</v>
      </c>
      <c r="I947" s="96" t="str">
        <f t="shared" si="59"/>
        <v/>
      </c>
      <c r="J947" s="96" t="str">
        <f t="shared" si="60"/>
        <v/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V947" s="110" t="s">
        <v>25</v>
      </c>
      <c r="W947" s="110" t="s">
        <v>26</v>
      </c>
      <c r="X947" s="110" t="s">
        <v>27</v>
      </c>
      <c r="Y947" s="111" t="s">
        <v>28</v>
      </c>
      <c r="Z947" s="111" t="s">
        <v>29</v>
      </c>
      <c r="AA947" s="111" t="s">
        <v>25</v>
      </c>
      <c r="AB947" s="111" t="s">
        <v>30</v>
      </c>
      <c r="AC947" s="112" t="s">
        <v>31</v>
      </c>
    </row>
    <row r="948" spans="1:29" ht="25.5" customHeight="1" x14ac:dyDescent="0.35">
      <c r="A948" s="205"/>
      <c r="B948" s="207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57"/>
        <v/>
      </c>
      <c r="G948" s="106"/>
      <c r="H948" s="96">
        <f t="shared" si="58"/>
        <v>0</v>
      </c>
      <c r="I948" s="96" t="str">
        <f t="shared" si="59"/>
        <v/>
      </c>
      <c r="J948" s="96" t="str">
        <f t="shared" si="60"/>
        <v/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V948" s="110" t="s">
        <v>25</v>
      </c>
      <c r="W948" s="110" t="s">
        <v>26</v>
      </c>
      <c r="X948" s="110" t="s">
        <v>27</v>
      </c>
      <c r="Y948" s="111" t="s">
        <v>28</v>
      </c>
      <c r="Z948" s="111" t="s">
        <v>29</v>
      </c>
      <c r="AA948" s="111" t="s">
        <v>25</v>
      </c>
      <c r="AB948" s="111" t="s">
        <v>30</v>
      </c>
      <c r="AC948" s="112" t="s">
        <v>31</v>
      </c>
    </row>
    <row r="949" spans="1:29" ht="25.5" customHeight="1" x14ac:dyDescent="0.35">
      <c r="A949" s="205"/>
      <c r="B949" s="207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57"/>
        <v/>
      </c>
      <c r="G949" s="106"/>
      <c r="H949" s="96">
        <f t="shared" si="58"/>
        <v>0</v>
      </c>
      <c r="I949" s="96" t="str">
        <f t="shared" si="59"/>
        <v/>
      </c>
      <c r="J949" s="96" t="str">
        <f t="shared" si="60"/>
        <v/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V949" s="110" t="s">
        <v>25</v>
      </c>
      <c r="W949" s="110" t="s">
        <v>26</v>
      </c>
      <c r="X949" s="110" t="s">
        <v>27</v>
      </c>
      <c r="Y949" s="111" t="s">
        <v>28</v>
      </c>
      <c r="Z949" s="111" t="s">
        <v>29</v>
      </c>
      <c r="AA949" s="111" t="s">
        <v>25</v>
      </c>
      <c r="AB949" s="111" t="s">
        <v>30</v>
      </c>
      <c r="AC949" s="112" t="s">
        <v>31</v>
      </c>
    </row>
    <row r="950" spans="1:29" ht="25.5" customHeight="1" x14ac:dyDescent="0.35">
      <c r="A950" s="205"/>
      <c r="B950" s="207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57"/>
        <v/>
      </c>
      <c r="G950" s="106"/>
      <c r="H950" s="96">
        <f t="shared" si="58"/>
        <v>0</v>
      </c>
      <c r="I950" s="96" t="str">
        <f t="shared" si="59"/>
        <v/>
      </c>
      <c r="J950" s="96" t="str">
        <f t="shared" si="60"/>
        <v/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V950" s="110" t="s">
        <v>25</v>
      </c>
      <c r="W950" s="110" t="s">
        <v>26</v>
      </c>
      <c r="X950" s="110" t="s">
        <v>27</v>
      </c>
      <c r="Y950" s="111" t="s">
        <v>28</v>
      </c>
      <c r="Z950" s="111" t="s">
        <v>29</v>
      </c>
      <c r="AA950" s="111" t="s">
        <v>25</v>
      </c>
      <c r="AB950" s="111" t="s">
        <v>30</v>
      </c>
      <c r="AC950" s="112" t="s">
        <v>31</v>
      </c>
    </row>
    <row r="951" spans="1:29" ht="25.5" customHeight="1" x14ac:dyDescent="0.35">
      <c r="A951" s="205"/>
      <c r="B951" s="207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57"/>
        <v/>
      </c>
      <c r="G951" s="106"/>
      <c r="H951" s="96">
        <f t="shared" si="58"/>
        <v>0</v>
      </c>
      <c r="I951" s="96" t="str">
        <f t="shared" si="59"/>
        <v/>
      </c>
      <c r="J951" s="96" t="str">
        <f t="shared" si="60"/>
        <v/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V951" s="110" t="s">
        <v>25</v>
      </c>
      <c r="W951" s="110" t="s">
        <v>26</v>
      </c>
      <c r="X951" s="110" t="s">
        <v>27</v>
      </c>
      <c r="Y951" s="111" t="s">
        <v>28</v>
      </c>
      <c r="Z951" s="111" t="s">
        <v>29</v>
      </c>
      <c r="AA951" s="111" t="s">
        <v>25</v>
      </c>
      <c r="AB951" s="111" t="s">
        <v>30</v>
      </c>
      <c r="AC951" s="112" t="s">
        <v>31</v>
      </c>
    </row>
    <row r="952" spans="1:29" ht="25.5" customHeight="1" x14ac:dyDescent="0.35">
      <c r="A952" s="205"/>
      <c r="B952" s="207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57"/>
        <v/>
      </c>
      <c r="G952" s="106"/>
      <c r="H952" s="96">
        <f t="shared" si="58"/>
        <v>0</v>
      </c>
      <c r="I952" s="96" t="str">
        <f t="shared" si="59"/>
        <v/>
      </c>
      <c r="J952" s="96" t="str">
        <f t="shared" si="60"/>
        <v/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V952" s="110" t="s">
        <v>25</v>
      </c>
      <c r="W952" s="110" t="s">
        <v>26</v>
      </c>
      <c r="X952" s="110" t="s">
        <v>27</v>
      </c>
      <c r="Y952" s="111" t="s">
        <v>28</v>
      </c>
      <c r="Z952" s="111" t="s">
        <v>29</v>
      </c>
      <c r="AA952" s="111" t="s">
        <v>25</v>
      </c>
      <c r="AB952" s="111" t="s">
        <v>30</v>
      </c>
      <c r="AC952" s="112" t="s">
        <v>31</v>
      </c>
    </row>
    <row r="953" spans="1:29" ht="25.5" customHeight="1" x14ac:dyDescent="0.35">
      <c r="A953" s="205"/>
      <c r="B953" s="207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57"/>
        <v/>
      </c>
      <c r="G953" s="106"/>
      <c r="H953" s="96">
        <f t="shared" si="58"/>
        <v>0</v>
      </c>
      <c r="I953" s="96" t="str">
        <f t="shared" si="59"/>
        <v/>
      </c>
      <c r="J953" s="96" t="str">
        <f t="shared" si="60"/>
        <v/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V953" s="110" t="s">
        <v>25</v>
      </c>
      <c r="W953" s="110" t="s">
        <v>26</v>
      </c>
      <c r="X953" s="110" t="s">
        <v>27</v>
      </c>
      <c r="Y953" s="111" t="s">
        <v>28</v>
      </c>
      <c r="Z953" s="111" t="s">
        <v>29</v>
      </c>
      <c r="AA953" s="111" t="s">
        <v>25</v>
      </c>
      <c r="AB953" s="111" t="s">
        <v>30</v>
      </c>
      <c r="AC953" s="112" t="s">
        <v>31</v>
      </c>
    </row>
    <row r="954" spans="1:29" ht="25.5" customHeight="1" x14ac:dyDescent="0.35">
      <c r="A954" s="205"/>
      <c r="B954" s="207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57"/>
        <v/>
      </c>
      <c r="G954" s="106"/>
      <c r="H954" s="96">
        <f t="shared" si="58"/>
        <v>0</v>
      </c>
      <c r="I954" s="96" t="str">
        <f t="shared" si="59"/>
        <v/>
      </c>
      <c r="J954" s="96" t="str">
        <f t="shared" si="60"/>
        <v/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V954" s="110" t="s">
        <v>25</v>
      </c>
      <c r="W954" s="110" t="s">
        <v>26</v>
      </c>
      <c r="X954" s="110" t="s">
        <v>27</v>
      </c>
      <c r="Y954" s="111" t="s">
        <v>28</v>
      </c>
      <c r="Z954" s="111" t="s">
        <v>29</v>
      </c>
      <c r="AA954" s="111" t="s">
        <v>25</v>
      </c>
      <c r="AB954" s="111" t="s">
        <v>30</v>
      </c>
      <c r="AC954" s="112" t="s">
        <v>31</v>
      </c>
    </row>
    <row r="955" spans="1:29" ht="25.5" customHeight="1" x14ac:dyDescent="0.35">
      <c r="A955" s="205"/>
      <c r="B955" s="207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57"/>
        <v/>
      </c>
      <c r="G955" s="106"/>
      <c r="H955" s="96">
        <f t="shared" si="58"/>
        <v>0</v>
      </c>
      <c r="I955" s="96" t="str">
        <f t="shared" si="59"/>
        <v/>
      </c>
      <c r="J955" s="96" t="str">
        <f t="shared" si="60"/>
        <v/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V955" s="110" t="s">
        <v>25</v>
      </c>
      <c r="W955" s="110" t="s">
        <v>26</v>
      </c>
      <c r="X955" s="110" t="s">
        <v>27</v>
      </c>
      <c r="Y955" s="111" t="s">
        <v>28</v>
      </c>
      <c r="Z955" s="111" t="s">
        <v>29</v>
      </c>
      <c r="AA955" s="111" t="s">
        <v>25</v>
      </c>
      <c r="AB955" s="111" t="s">
        <v>30</v>
      </c>
      <c r="AC955" s="112" t="s">
        <v>31</v>
      </c>
    </row>
    <row r="956" spans="1:29" ht="25.5" customHeight="1" x14ac:dyDescent="0.35">
      <c r="A956" s="205"/>
      <c r="B956" s="207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57"/>
        <v/>
      </c>
      <c r="G956" s="106"/>
      <c r="H956" s="96">
        <f t="shared" si="58"/>
        <v>0</v>
      </c>
      <c r="I956" s="96" t="str">
        <f t="shared" si="59"/>
        <v/>
      </c>
      <c r="J956" s="96" t="str">
        <f t="shared" si="60"/>
        <v/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V956" s="110" t="s">
        <v>25</v>
      </c>
      <c r="W956" s="110" t="s">
        <v>26</v>
      </c>
      <c r="X956" s="110" t="s">
        <v>27</v>
      </c>
      <c r="Y956" s="111" t="s">
        <v>28</v>
      </c>
      <c r="Z956" s="111" t="s">
        <v>29</v>
      </c>
      <c r="AA956" s="111" t="s">
        <v>25</v>
      </c>
      <c r="AB956" s="111" t="s">
        <v>30</v>
      </c>
      <c r="AC956" s="112" t="s">
        <v>31</v>
      </c>
    </row>
    <row r="957" spans="1:29" ht="25.5" customHeight="1" x14ac:dyDescent="0.35">
      <c r="A957" s="205"/>
      <c r="B957" s="207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57"/>
        <v/>
      </c>
      <c r="G957" s="106"/>
      <c r="H957" s="96">
        <f t="shared" si="58"/>
        <v>0</v>
      </c>
      <c r="I957" s="96" t="str">
        <f t="shared" si="59"/>
        <v/>
      </c>
      <c r="J957" s="96" t="str">
        <f t="shared" si="60"/>
        <v/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V957" s="110" t="s">
        <v>25</v>
      </c>
      <c r="W957" s="110" t="s">
        <v>26</v>
      </c>
      <c r="X957" s="110" t="s">
        <v>27</v>
      </c>
      <c r="Y957" s="111" t="s">
        <v>28</v>
      </c>
      <c r="Z957" s="111" t="s">
        <v>29</v>
      </c>
      <c r="AA957" s="111" t="s">
        <v>25</v>
      </c>
      <c r="AB957" s="111" t="s">
        <v>30</v>
      </c>
      <c r="AC957" s="112" t="s">
        <v>31</v>
      </c>
    </row>
    <row r="958" spans="1:29" ht="25.5" customHeight="1" x14ac:dyDescent="0.35">
      <c r="A958" s="205"/>
      <c r="B958" s="207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57"/>
        <v/>
      </c>
      <c r="G958" s="106"/>
      <c r="H958" s="96">
        <f t="shared" si="58"/>
        <v>0</v>
      </c>
      <c r="I958" s="96" t="str">
        <f t="shared" si="59"/>
        <v/>
      </c>
      <c r="J958" s="96" t="str">
        <f t="shared" si="60"/>
        <v/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V958" s="110" t="s">
        <v>25</v>
      </c>
      <c r="W958" s="110" t="s">
        <v>26</v>
      </c>
      <c r="X958" s="110" t="s">
        <v>27</v>
      </c>
      <c r="Y958" s="111" t="s">
        <v>28</v>
      </c>
      <c r="Z958" s="111" t="s">
        <v>29</v>
      </c>
      <c r="AA958" s="111" t="s">
        <v>25</v>
      </c>
      <c r="AB958" s="111" t="s">
        <v>30</v>
      </c>
      <c r="AC958" s="112" t="s">
        <v>31</v>
      </c>
    </row>
    <row r="959" spans="1:29" ht="25.5" customHeight="1" x14ac:dyDescent="0.35">
      <c r="A959" s="205"/>
      <c r="B959" s="207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57"/>
        <v/>
      </c>
      <c r="G959" s="106"/>
      <c r="H959" s="96">
        <f t="shared" si="58"/>
        <v>0</v>
      </c>
      <c r="I959" s="96" t="str">
        <f t="shared" si="59"/>
        <v/>
      </c>
      <c r="J959" s="96" t="str">
        <f t="shared" si="60"/>
        <v/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V959" s="110" t="s">
        <v>25</v>
      </c>
      <c r="W959" s="110" t="s">
        <v>26</v>
      </c>
      <c r="X959" s="110" t="s">
        <v>27</v>
      </c>
      <c r="Y959" s="111" t="s">
        <v>28</v>
      </c>
      <c r="Z959" s="111" t="s">
        <v>29</v>
      </c>
      <c r="AA959" s="111" t="s">
        <v>25</v>
      </c>
      <c r="AB959" s="111" t="s">
        <v>30</v>
      </c>
      <c r="AC959" s="112" t="s">
        <v>31</v>
      </c>
    </row>
    <row r="960" spans="1:29" ht="25.5" customHeight="1" x14ac:dyDescent="0.35">
      <c r="A960" s="205"/>
      <c r="B960" s="207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57"/>
        <v/>
      </c>
      <c r="G960" s="106"/>
      <c r="H960" s="96">
        <f t="shared" si="58"/>
        <v>0</v>
      </c>
      <c r="I960" s="96" t="str">
        <f t="shared" si="59"/>
        <v/>
      </c>
      <c r="J960" s="96" t="str">
        <f t="shared" si="60"/>
        <v/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V960" s="110" t="s">
        <v>25</v>
      </c>
      <c r="W960" s="110" t="s">
        <v>26</v>
      </c>
      <c r="X960" s="110" t="s">
        <v>27</v>
      </c>
      <c r="Y960" s="111" t="s">
        <v>28</v>
      </c>
      <c r="Z960" s="111" t="s">
        <v>29</v>
      </c>
      <c r="AA960" s="111" t="s">
        <v>25</v>
      </c>
      <c r="AB960" s="111" t="s">
        <v>30</v>
      </c>
      <c r="AC960" s="112" t="s">
        <v>31</v>
      </c>
    </row>
    <row r="961" spans="1:29" ht="25.5" customHeight="1" x14ac:dyDescent="0.35">
      <c r="A961" s="205"/>
      <c r="B961" s="207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57"/>
        <v/>
      </c>
      <c r="G961" s="106"/>
      <c r="H961" s="96">
        <f t="shared" si="58"/>
        <v>0</v>
      </c>
      <c r="I961" s="96" t="str">
        <f t="shared" si="59"/>
        <v/>
      </c>
      <c r="J961" s="96" t="str">
        <f t="shared" si="60"/>
        <v/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V961" s="110" t="s">
        <v>25</v>
      </c>
      <c r="W961" s="110" t="s">
        <v>26</v>
      </c>
      <c r="X961" s="110" t="s">
        <v>27</v>
      </c>
      <c r="Y961" s="111" t="s">
        <v>28</v>
      </c>
      <c r="Z961" s="111" t="s">
        <v>29</v>
      </c>
      <c r="AA961" s="111" t="s">
        <v>25</v>
      </c>
      <c r="AB961" s="111" t="s">
        <v>30</v>
      </c>
      <c r="AC961" s="112" t="s">
        <v>31</v>
      </c>
    </row>
    <row r="962" spans="1:29" ht="25.5" customHeight="1" x14ac:dyDescent="0.35">
      <c r="A962" s="205"/>
      <c r="B962" s="207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61">IF(OR(D962="",E962=""),"",ROUND(D962*E962,2))</f>
        <v/>
      </c>
      <c r="G962" s="106"/>
      <c r="H962" s="96">
        <f t="shared" ref="H962:H1025" si="62">IF(G962="Sim",IF(OR(F962="",D962="",L962=""),"",IF(L962="Sim",ROUND(F962-D962,2),0)),0)</f>
        <v>0</v>
      </c>
      <c r="I962" s="96" t="str">
        <f t="shared" ref="I962:I1025" si="63">IF(G962="Sim",0,IF(OR(F962="",L962=""),"",F962))</f>
        <v/>
      </c>
      <c r="J962" s="96" t="str">
        <f t="shared" ref="J962:J1025" si="64">IF(G962="Sim",0,IF(OR(F962="",D962="",L962=""),"",IF(L962="Sim",ROUND(F962-D962,2),0)))</f>
        <v/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V962" s="110" t="s">
        <v>25</v>
      </c>
      <c r="W962" s="110" t="s">
        <v>26</v>
      </c>
      <c r="X962" s="110" t="s">
        <v>27</v>
      </c>
      <c r="Y962" s="111" t="s">
        <v>28</v>
      </c>
      <c r="Z962" s="111" t="s">
        <v>29</v>
      </c>
      <c r="AA962" s="111" t="s">
        <v>25</v>
      </c>
      <c r="AB962" s="111" t="s">
        <v>30</v>
      </c>
      <c r="AC962" s="112" t="s">
        <v>31</v>
      </c>
    </row>
    <row r="963" spans="1:29" ht="25.5" customHeight="1" x14ac:dyDescent="0.35">
      <c r="A963" s="205"/>
      <c r="B963" s="207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61"/>
        <v/>
      </c>
      <c r="G963" s="106"/>
      <c r="H963" s="96">
        <f t="shared" si="62"/>
        <v>0</v>
      </c>
      <c r="I963" s="96" t="str">
        <f t="shared" si="63"/>
        <v/>
      </c>
      <c r="J963" s="96" t="str">
        <f t="shared" si="64"/>
        <v/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V963" s="110" t="s">
        <v>25</v>
      </c>
      <c r="W963" s="110" t="s">
        <v>26</v>
      </c>
      <c r="X963" s="110" t="s">
        <v>27</v>
      </c>
      <c r="Y963" s="111" t="s">
        <v>28</v>
      </c>
      <c r="Z963" s="111" t="s">
        <v>29</v>
      </c>
      <c r="AA963" s="111" t="s">
        <v>25</v>
      </c>
      <c r="AB963" s="111" t="s">
        <v>30</v>
      </c>
      <c r="AC963" s="112" t="s">
        <v>31</v>
      </c>
    </row>
    <row r="964" spans="1:29" ht="25.5" customHeight="1" x14ac:dyDescent="0.35">
      <c r="A964" s="205"/>
      <c r="B964" s="207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61"/>
        <v/>
      </c>
      <c r="G964" s="106"/>
      <c r="H964" s="96">
        <f t="shared" si="62"/>
        <v>0</v>
      </c>
      <c r="I964" s="96" t="str">
        <f t="shared" si="63"/>
        <v/>
      </c>
      <c r="J964" s="96" t="str">
        <f t="shared" si="64"/>
        <v/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V964" s="110" t="s">
        <v>25</v>
      </c>
      <c r="W964" s="110" t="s">
        <v>26</v>
      </c>
      <c r="X964" s="110" t="s">
        <v>27</v>
      </c>
      <c r="Y964" s="111" t="s">
        <v>28</v>
      </c>
      <c r="Z964" s="111" t="s">
        <v>29</v>
      </c>
      <c r="AA964" s="111" t="s">
        <v>25</v>
      </c>
      <c r="AB964" s="111" t="s">
        <v>30</v>
      </c>
      <c r="AC964" s="112" t="s">
        <v>31</v>
      </c>
    </row>
    <row r="965" spans="1:29" ht="25.5" customHeight="1" x14ac:dyDescent="0.35">
      <c r="A965" s="205"/>
      <c r="B965" s="207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61"/>
        <v/>
      </c>
      <c r="G965" s="106"/>
      <c r="H965" s="96">
        <f t="shared" si="62"/>
        <v>0</v>
      </c>
      <c r="I965" s="96" t="str">
        <f t="shared" si="63"/>
        <v/>
      </c>
      <c r="J965" s="96" t="str">
        <f t="shared" si="64"/>
        <v/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V965" s="110" t="s">
        <v>25</v>
      </c>
      <c r="W965" s="110" t="s">
        <v>26</v>
      </c>
      <c r="X965" s="110" t="s">
        <v>27</v>
      </c>
      <c r="Y965" s="111" t="s">
        <v>28</v>
      </c>
      <c r="Z965" s="111" t="s">
        <v>29</v>
      </c>
      <c r="AA965" s="111" t="s">
        <v>25</v>
      </c>
      <c r="AB965" s="111" t="s">
        <v>30</v>
      </c>
      <c r="AC965" s="112" t="s">
        <v>31</v>
      </c>
    </row>
    <row r="966" spans="1:29" ht="25.5" customHeight="1" x14ac:dyDescent="0.35">
      <c r="A966" s="205"/>
      <c r="B966" s="207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61"/>
        <v/>
      </c>
      <c r="G966" s="106"/>
      <c r="H966" s="96">
        <f t="shared" si="62"/>
        <v>0</v>
      </c>
      <c r="I966" s="96" t="str">
        <f t="shared" si="63"/>
        <v/>
      </c>
      <c r="J966" s="96" t="str">
        <f t="shared" si="64"/>
        <v/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V966" s="110" t="s">
        <v>25</v>
      </c>
      <c r="W966" s="110" t="s">
        <v>26</v>
      </c>
      <c r="X966" s="110" t="s">
        <v>27</v>
      </c>
      <c r="Y966" s="111" t="s">
        <v>28</v>
      </c>
      <c r="Z966" s="111" t="s">
        <v>29</v>
      </c>
      <c r="AA966" s="111" t="s">
        <v>25</v>
      </c>
      <c r="AB966" s="111" t="s">
        <v>30</v>
      </c>
      <c r="AC966" s="112" t="s">
        <v>31</v>
      </c>
    </row>
    <row r="967" spans="1:29" ht="25.5" customHeight="1" x14ac:dyDescent="0.35">
      <c r="A967" s="205"/>
      <c r="B967" s="207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61"/>
        <v/>
      </c>
      <c r="G967" s="106"/>
      <c r="H967" s="96">
        <f t="shared" si="62"/>
        <v>0</v>
      </c>
      <c r="I967" s="96" t="str">
        <f t="shared" si="63"/>
        <v/>
      </c>
      <c r="J967" s="96" t="str">
        <f t="shared" si="64"/>
        <v/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V967" s="110" t="s">
        <v>25</v>
      </c>
      <c r="W967" s="110" t="s">
        <v>26</v>
      </c>
      <c r="X967" s="110" t="s">
        <v>27</v>
      </c>
      <c r="Y967" s="111" t="s">
        <v>28</v>
      </c>
      <c r="Z967" s="111" t="s">
        <v>29</v>
      </c>
      <c r="AA967" s="111" t="s">
        <v>25</v>
      </c>
      <c r="AB967" s="111" t="s">
        <v>30</v>
      </c>
      <c r="AC967" s="112" t="s">
        <v>31</v>
      </c>
    </row>
    <row r="968" spans="1:29" ht="25.5" customHeight="1" x14ac:dyDescent="0.35">
      <c r="A968" s="205"/>
      <c r="B968" s="207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61"/>
        <v/>
      </c>
      <c r="G968" s="106"/>
      <c r="H968" s="96">
        <f t="shared" si="62"/>
        <v>0</v>
      </c>
      <c r="I968" s="96" t="str">
        <f t="shared" si="63"/>
        <v/>
      </c>
      <c r="J968" s="96" t="str">
        <f t="shared" si="64"/>
        <v/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V968" s="110" t="s">
        <v>25</v>
      </c>
      <c r="W968" s="110" t="s">
        <v>26</v>
      </c>
      <c r="X968" s="110" t="s">
        <v>27</v>
      </c>
      <c r="Y968" s="111" t="s">
        <v>28</v>
      </c>
      <c r="Z968" s="111" t="s">
        <v>29</v>
      </c>
      <c r="AA968" s="111" t="s">
        <v>25</v>
      </c>
      <c r="AB968" s="111" t="s">
        <v>30</v>
      </c>
      <c r="AC968" s="112" t="s">
        <v>31</v>
      </c>
    </row>
    <row r="969" spans="1:29" ht="25.5" customHeight="1" x14ac:dyDescent="0.35">
      <c r="A969" s="205"/>
      <c r="B969" s="207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61"/>
        <v/>
      </c>
      <c r="G969" s="106"/>
      <c r="H969" s="96">
        <f t="shared" si="62"/>
        <v>0</v>
      </c>
      <c r="I969" s="96" t="str">
        <f t="shared" si="63"/>
        <v/>
      </c>
      <c r="J969" s="96" t="str">
        <f t="shared" si="64"/>
        <v/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V969" s="110" t="s">
        <v>25</v>
      </c>
      <c r="W969" s="110" t="s">
        <v>26</v>
      </c>
      <c r="X969" s="110" t="s">
        <v>27</v>
      </c>
      <c r="Y969" s="111" t="s">
        <v>28</v>
      </c>
      <c r="Z969" s="111" t="s">
        <v>29</v>
      </c>
      <c r="AA969" s="111" t="s">
        <v>25</v>
      </c>
      <c r="AB969" s="111" t="s">
        <v>30</v>
      </c>
      <c r="AC969" s="112" t="s">
        <v>31</v>
      </c>
    </row>
    <row r="970" spans="1:29" ht="25.5" customHeight="1" x14ac:dyDescent="0.35">
      <c r="A970" s="205"/>
      <c r="B970" s="207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61"/>
        <v/>
      </c>
      <c r="G970" s="106"/>
      <c r="H970" s="96">
        <f t="shared" si="62"/>
        <v>0</v>
      </c>
      <c r="I970" s="96" t="str">
        <f t="shared" si="63"/>
        <v/>
      </c>
      <c r="J970" s="96" t="str">
        <f t="shared" si="64"/>
        <v/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V970" s="110" t="s">
        <v>25</v>
      </c>
      <c r="W970" s="110" t="s">
        <v>26</v>
      </c>
      <c r="X970" s="110" t="s">
        <v>27</v>
      </c>
      <c r="Y970" s="111" t="s">
        <v>28</v>
      </c>
      <c r="Z970" s="111" t="s">
        <v>29</v>
      </c>
      <c r="AA970" s="111" t="s">
        <v>25</v>
      </c>
      <c r="AB970" s="111" t="s">
        <v>30</v>
      </c>
      <c r="AC970" s="112" t="s">
        <v>31</v>
      </c>
    </row>
    <row r="971" spans="1:29" ht="25.5" customHeight="1" x14ac:dyDescent="0.35">
      <c r="A971" s="205"/>
      <c r="B971" s="207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61"/>
        <v/>
      </c>
      <c r="G971" s="106"/>
      <c r="H971" s="96">
        <f t="shared" si="62"/>
        <v>0</v>
      </c>
      <c r="I971" s="96" t="str">
        <f t="shared" si="63"/>
        <v/>
      </c>
      <c r="J971" s="96" t="str">
        <f t="shared" si="64"/>
        <v/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V971" s="110" t="s">
        <v>25</v>
      </c>
      <c r="W971" s="110" t="s">
        <v>26</v>
      </c>
      <c r="X971" s="110" t="s">
        <v>27</v>
      </c>
      <c r="Y971" s="111" t="s">
        <v>28</v>
      </c>
      <c r="Z971" s="111" t="s">
        <v>29</v>
      </c>
      <c r="AA971" s="111" t="s">
        <v>25</v>
      </c>
      <c r="AB971" s="111" t="s">
        <v>30</v>
      </c>
      <c r="AC971" s="112" t="s">
        <v>31</v>
      </c>
    </row>
    <row r="972" spans="1:29" ht="25.5" customHeight="1" x14ac:dyDescent="0.35">
      <c r="A972" s="205"/>
      <c r="B972" s="207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61"/>
        <v/>
      </c>
      <c r="G972" s="106"/>
      <c r="H972" s="96">
        <f t="shared" si="62"/>
        <v>0</v>
      </c>
      <c r="I972" s="96" t="str">
        <f t="shared" si="63"/>
        <v/>
      </c>
      <c r="J972" s="96" t="str">
        <f t="shared" si="64"/>
        <v/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V972" s="110" t="s">
        <v>25</v>
      </c>
      <c r="W972" s="110" t="s">
        <v>26</v>
      </c>
      <c r="X972" s="110" t="s">
        <v>27</v>
      </c>
      <c r="Y972" s="111" t="s">
        <v>28</v>
      </c>
      <c r="Z972" s="111" t="s">
        <v>29</v>
      </c>
      <c r="AA972" s="111" t="s">
        <v>25</v>
      </c>
      <c r="AB972" s="111" t="s">
        <v>30</v>
      </c>
      <c r="AC972" s="112" t="s">
        <v>31</v>
      </c>
    </row>
    <row r="973" spans="1:29" ht="25.5" customHeight="1" x14ac:dyDescent="0.35">
      <c r="A973" s="205"/>
      <c r="B973" s="207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61"/>
        <v/>
      </c>
      <c r="G973" s="106"/>
      <c r="H973" s="96">
        <f t="shared" si="62"/>
        <v>0</v>
      </c>
      <c r="I973" s="96" t="str">
        <f t="shared" si="63"/>
        <v/>
      </c>
      <c r="J973" s="96" t="str">
        <f t="shared" si="64"/>
        <v/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V973" s="110" t="s">
        <v>25</v>
      </c>
      <c r="W973" s="110" t="s">
        <v>26</v>
      </c>
      <c r="X973" s="110" t="s">
        <v>27</v>
      </c>
      <c r="Y973" s="111" t="s">
        <v>28</v>
      </c>
      <c r="Z973" s="111" t="s">
        <v>29</v>
      </c>
      <c r="AA973" s="111" t="s">
        <v>25</v>
      </c>
      <c r="AB973" s="111" t="s">
        <v>30</v>
      </c>
      <c r="AC973" s="112" t="s">
        <v>31</v>
      </c>
    </row>
    <row r="974" spans="1:29" ht="25.5" customHeight="1" x14ac:dyDescent="0.35">
      <c r="A974" s="205"/>
      <c r="B974" s="207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61"/>
        <v/>
      </c>
      <c r="G974" s="106"/>
      <c r="H974" s="96">
        <f t="shared" si="62"/>
        <v>0</v>
      </c>
      <c r="I974" s="96" t="str">
        <f t="shared" si="63"/>
        <v/>
      </c>
      <c r="J974" s="96" t="str">
        <f t="shared" si="64"/>
        <v/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V974" s="110" t="s">
        <v>25</v>
      </c>
      <c r="W974" s="110" t="s">
        <v>26</v>
      </c>
      <c r="X974" s="110" t="s">
        <v>27</v>
      </c>
      <c r="Y974" s="111" t="s">
        <v>28</v>
      </c>
      <c r="Z974" s="111" t="s">
        <v>29</v>
      </c>
      <c r="AA974" s="111" t="s">
        <v>25</v>
      </c>
      <c r="AB974" s="111" t="s">
        <v>30</v>
      </c>
      <c r="AC974" s="112" t="s">
        <v>31</v>
      </c>
    </row>
    <row r="975" spans="1:29" ht="25.5" customHeight="1" x14ac:dyDescent="0.35">
      <c r="A975" s="205"/>
      <c r="B975" s="207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61"/>
        <v/>
      </c>
      <c r="G975" s="106"/>
      <c r="H975" s="96">
        <f t="shared" si="62"/>
        <v>0</v>
      </c>
      <c r="I975" s="96" t="str">
        <f t="shared" si="63"/>
        <v/>
      </c>
      <c r="J975" s="96" t="str">
        <f t="shared" si="64"/>
        <v/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V975" s="110" t="s">
        <v>25</v>
      </c>
      <c r="W975" s="110" t="s">
        <v>26</v>
      </c>
      <c r="X975" s="110" t="s">
        <v>27</v>
      </c>
      <c r="Y975" s="111" t="s">
        <v>28</v>
      </c>
      <c r="Z975" s="111" t="s">
        <v>29</v>
      </c>
      <c r="AA975" s="111" t="s">
        <v>25</v>
      </c>
      <c r="AB975" s="111" t="s">
        <v>30</v>
      </c>
      <c r="AC975" s="112" t="s">
        <v>31</v>
      </c>
    </row>
    <row r="976" spans="1:29" ht="25.5" customHeight="1" x14ac:dyDescent="0.35">
      <c r="A976" s="205"/>
      <c r="B976" s="207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61"/>
        <v/>
      </c>
      <c r="G976" s="106"/>
      <c r="H976" s="96">
        <f t="shared" si="62"/>
        <v>0</v>
      </c>
      <c r="I976" s="96" t="str">
        <f t="shared" si="63"/>
        <v/>
      </c>
      <c r="J976" s="96" t="str">
        <f t="shared" si="64"/>
        <v/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V976" s="110" t="s">
        <v>25</v>
      </c>
      <c r="W976" s="110" t="s">
        <v>26</v>
      </c>
      <c r="X976" s="110" t="s">
        <v>27</v>
      </c>
      <c r="Y976" s="111" t="s">
        <v>28</v>
      </c>
      <c r="Z976" s="111" t="s">
        <v>29</v>
      </c>
      <c r="AA976" s="111" t="s">
        <v>25</v>
      </c>
      <c r="AB976" s="111" t="s">
        <v>30</v>
      </c>
      <c r="AC976" s="112" t="s">
        <v>31</v>
      </c>
    </row>
    <row r="977" spans="1:29" ht="25.5" customHeight="1" x14ac:dyDescent="0.35">
      <c r="A977" s="205"/>
      <c r="B977" s="207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61"/>
        <v/>
      </c>
      <c r="G977" s="106"/>
      <c r="H977" s="96">
        <f t="shared" si="62"/>
        <v>0</v>
      </c>
      <c r="I977" s="96" t="str">
        <f t="shared" si="63"/>
        <v/>
      </c>
      <c r="J977" s="96" t="str">
        <f t="shared" si="64"/>
        <v/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V977" s="110" t="s">
        <v>25</v>
      </c>
      <c r="W977" s="110" t="s">
        <v>26</v>
      </c>
      <c r="X977" s="110" t="s">
        <v>27</v>
      </c>
      <c r="Y977" s="111" t="s">
        <v>28</v>
      </c>
      <c r="Z977" s="111" t="s">
        <v>29</v>
      </c>
      <c r="AA977" s="111" t="s">
        <v>25</v>
      </c>
      <c r="AB977" s="111" t="s">
        <v>30</v>
      </c>
      <c r="AC977" s="112" t="s">
        <v>31</v>
      </c>
    </row>
    <row r="978" spans="1:29" ht="25.5" customHeight="1" x14ac:dyDescent="0.35">
      <c r="A978" s="205"/>
      <c r="B978" s="207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61"/>
        <v/>
      </c>
      <c r="G978" s="106"/>
      <c r="H978" s="96">
        <f t="shared" si="62"/>
        <v>0</v>
      </c>
      <c r="I978" s="96" t="str">
        <f t="shared" si="63"/>
        <v/>
      </c>
      <c r="J978" s="96" t="str">
        <f t="shared" si="64"/>
        <v/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V978" s="110" t="s">
        <v>25</v>
      </c>
      <c r="W978" s="110" t="s">
        <v>26</v>
      </c>
      <c r="X978" s="110" t="s">
        <v>27</v>
      </c>
      <c r="Y978" s="111" t="s">
        <v>28</v>
      </c>
      <c r="Z978" s="111" t="s">
        <v>29</v>
      </c>
      <c r="AA978" s="111" t="s">
        <v>25</v>
      </c>
      <c r="AB978" s="111" t="s">
        <v>30</v>
      </c>
      <c r="AC978" s="112" t="s">
        <v>31</v>
      </c>
    </row>
    <row r="979" spans="1:29" ht="25.5" customHeight="1" x14ac:dyDescent="0.35">
      <c r="A979" s="205"/>
      <c r="B979" s="207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61"/>
        <v/>
      </c>
      <c r="G979" s="106"/>
      <c r="H979" s="96">
        <f t="shared" si="62"/>
        <v>0</v>
      </c>
      <c r="I979" s="96" t="str">
        <f t="shared" si="63"/>
        <v/>
      </c>
      <c r="J979" s="96" t="str">
        <f t="shared" si="64"/>
        <v/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V979" s="110" t="s">
        <v>25</v>
      </c>
      <c r="W979" s="110" t="s">
        <v>26</v>
      </c>
      <c r="X979" s="110" t="s">
        <v>27</v>
      </c>
      <c r="Y979" s="111" t="s">
        <v>28</v>
      </c>
      <c r="Z979" s="111" t="s">
        <v>29</v>
      </c>
      <c r="AA979" s="111" t="s">
        <v>25</v>
      </c>
      <c r="AB979" s="111" t="s">
        <v>30</v>
      </c>
      <c r="AC979" s="112" t="s">
        <v>31</v>
      </c>
    </row>
    <row r="980" spans="1:29" ht="25.5" customHeight="1" x14ac:dyDescent="0.35">
      <c r="A980" s="205"/>
      <c r="B980" s="207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61"/>
        <v/>
      </c>
      <c r="G980" s="106"/>
      <c r="H980" s="96">
        <f t="shared" si="62"/>
        <v>0</v>
      </c>
      <c r="I980" s="96" t="str">
        <f t="shared" si="63"/>
        <v/>
      </c>
      <c r="J980" s="96" t="str">
        <f t="shared" si="64"/>
        <v/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V980" s="110" t="s">
        <v>25</v>
      </c>
      <c r="W980" s="110" t="s">
        <v>26</v>
      </c>
      <c r="X980" s="110" t="s">
        <v>27</v>
      </c>
      <c r="Y980" s="111" t="s">
        <v>28</v>
      </c>
      <c r="Z980" s="111" t="s">
        <v>29</v>
      </c>
      <c r="AA980" s="111" t="s">
        <v>25</v>
      </c>
      <c r="AB980" s="111" t="s">
        <v>30</v>
      </c>
      <c r="AC980" s="112" t="s">
        <v>31</v>
      </c>
    </row>
    <row r="981" spans="1:29" ht="25.5" customHeight="1" x14ac:dyDescent="0.35">
      <c r="A981" s="205"/>
      <c r="B981" s="207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61"/>
        <v/>
      </c>
      <c r="G981" s="106"/>
      <c r="H981" s="96">
        <f t="shared" si="62"/>
        <v>0</v>
      </c>
      <c r="I981" s="96" t="str">
        <f t="shared" si="63"/>
        <v/>
      </c>
      <c r="J981" s="96" t="str">
        <f t="shared" si="64"/>
        <v/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V981" s="110" t="s">
        <v>25</v>
      </c>
      <c r="W981" s="110" t="s">
        <v>26</v>
      </c>
      <c r="X981" s="110" t="s">
        <v>27</v>
      </c>
      <c r="Y981" s="111" t="s">
        <v>28</v>
      </c>
      <c r="Z981" s="111" t="s">
        <v>29</v>
      </c>
      <c r="AA981" s="111" t="s">
        <v>25</v>
      </c>
      <c r="AB981" s="111" t="s">
        <v>30</v>
      </c>
      <c r="AC981" s="112" t="s">
        <v>31</v>
      </c>
    </row>
    <row r="982" spans="1:29" ht="25.5" customHeight="1" x14ac:dyDescent="0.35">
      <c r="A982" s="205"/>
      <c r="B982" s="207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61"/>
        <v/>
      </c>
      <c r="G982" s="106"/>
      <c r="H982" s="96">
        <f t="shared" si="62"/>
        <v>0</v>
      </c>
      <c r="I982" s="96" t="str">
        <f t="shared" si="63"/>
        <v/>
      </c>
      <c r="J982" s="96" t="str">
        <f t="shared" si="64"/>
        <v/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V982" s="110" t="s">
        <v>25</v>
      </c>
      <c r="W982" s="110" t="s">
        <v>26</v>
      </c>
      <c r="X982" s="110" t="s">
        <v>27</v>
      </c>
      <c r="Y982" s="111" t="s">
        <v>28</v>
      </c>
      <c r="Z982" s="111" t="s">
        <v>29</v>
      </c>
      <c r="AA982" s="111" t="s">
        <v>25</v>
      </c>
      <c r="AB982" s="111" t="s">
        <v>30</v>
      </c>
      <c r="AC982" s="112" t="s">
        <v>31</v>
      </c>
    </row>
    <row r="983" spans="1:29" ht="25.5" customHeight="1" x14ac:dyDescent="0.35">
      <c r="A983" s="205"/>
      <c r="B983" s="207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61"/>
        <v/>
      </c>
      <c r="G983" s="106"/>
      <c r="H983" s="96">
        <f t="shared" si="62"/>
        <v>0</v>
      </c>
      <c r="I983" s="96" t="str">
        <f t="shared" si="63"/>
        <v/>
      </c>
      <c r="J983" s="96" t="str">
        <f t="shared" si="64"/>
        <v/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V983" s="110" t="s">
        <v>25</v>
      </c>
      <c r="W983" s="110" t="s">
        <v>26</v>
      </c>
      <c r="X983" s="110" t="s">
        <v>27</v>
      </c>
      <c r="Y983" s="111" t="s">
        <v>28</v>
      </c>
      <c r="Z983" s="111" t="s">
        <v>29</v>
      </c>
      <c r="AA983" s="111" t="s">
        <v>25</v>
      </c>
      <c r="AB983" s="111" t="s">
        <v>30</v>
      </c>
      <c r="AC983" s="112" t="s">
        <v>31</v>
      </c>
    </row>
    <row r="984" spans="1:29" ht="25.5" customHeight="1" x14ac:dyDescent="0.35">
      <c r="A984" s="205"/>
      <c r="B984" s="207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61"/>
        <v/>
      </c>
      <c r="G984" s="106"/>
      <c r="H984" s="96">
        <f t="shared" si="62"/>
        <v>0</v>
      </c>
      <c r="I984" s="96" t="str">
        <f t="shared" si="63"/>
        <v/>
      </c>
      <c r="J984" s="96" t="str">
        <f t="shared" si="64"/>
        <v/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V984" s="110" t="s">
        <v>25</v>
      </c>
      <c r="W984" s="110" t="s">
        <v>26</v>
      </c>
      <c r="X984" s="110" t="s">
        <v>27</v>
      </c>
      <c r="Y984" s="111" t="s">
        <v>28</v>
      </c>
      <c r="Z984" s="111" t="s">
        <v>29</v>
      </c>
      <c r="AA984" s="111" t="s">
        <v>25</v>
      </c>
      <c r="AB984" s="111" t="s">
        <v>30</v>
      </c>
      <c r="AC984" s="112" t="s">
        <v>31</v>
      </c>
    </row>
    <row r="985" spans="1:29" ht="25.5" customHeight="1" x14ac:dyDescent="0.35">
      <c r="A985" s="205"/>
      <c r="B985" s="207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61"/>
        <v/>
      </c>
      <c r="G985" s="106"/>
      <c r="H985" s="96">
        <f t="shared" si="62"/>
        <v>0</v>
      </c>
      <c r="I985" s="96" t="str">
        <f t="shared" si="63"/>
        <v/>
      </c>
      <c r="J985" s="96" t="str">
        <f t="shared" si="64"/>
        <v/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V985" s="110" t="s">
        <v>25</v>
      </c>
      <c r="W985" s="110" t="s">
        <v>26</v>
      </c>
      <c r="X985" s="110" t="s">
        <v>27</v>
      </c>
      <c r="Y985" s="111" t="s">
        <v>28</v>
      </c>
      <c r="Z985" s="111" t="s">
        <v>29</v>
      </c>
      <c r="AA985" s="111" t="s">
        <v>25</v>
      </c>
      <c r="AB985" s="111" t="s">
        <v>30</v>
      </c>
      <c r="AC985" s="112" t="s">
        <v>31</v>
      </c>
    </row>
    <row r="986" spans="1:29" ht="25.5" customHeight="1" x14ac:dyDescent="0.35">
      <c r="A986" s="205"/>
      <c r="B986" s="207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61"/>
        <v/>
      </c>
      <c r="G986" s="106"/>
      <c r="H986" s="96">
        <f t="shared" si="62"/>
        <v>0</v>
      </c>
      <c r="I986" s="96" t="str">
        <f t="shared" si="63"/>
        <v/>
      </c>
      <c r="J986" s="96" t="str">
        <f t="shared" si="64"/>
        <v/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V986" s="110" t="s">
        <v>25</v>
      </c>
      <c r="W986" s="110" t="s">
        <v>26</v>
      </c>
      <c r="X986" s="110" t="s">
        <v>27</v>
      </c>
      <c r="Y986" s="111" t="s">
        <v>28</v>
      </c>
      <c r="Z986" s="111" t="s">
        <v>29</v>
      </c>
      <c r="AA986" s="111" t="s">
        <v>25</v>
      </c>
      <c r="AB986" s="111" t="s">
        <v>30</v>
      </c>
      <c r="AC986" s="112" t="s">
        <v>31</v>
      </c>
    </row>
    <row r="987" spans="1:29" ht="25.5" customHeight="1" x14ac:dyDescent="0.35">
      <c r="A987" s="205"/>
      <c r="B987" s="207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61"/>
        <v/>
      </c>
      <c r="G987" s="106"/>
      <c r="H987" s="96">
        <f t="shared" si="62"/>
        <v>0</v>
      </c>
      <c r="I987" s="96" t="str">
        <f t="shared" si="63"/>
        <v/>
      </c>
      <c r="J987" s="96" t="str">
        <f t="shared" si="64"/>
        <v/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V987" s="110" t="s">
        <v>25</v>
      </c>
      <c r="W987" s="110" t="s">
        <v>26</v>
      </c>
      <c r="X987" s="110" t="s">
        <v>27</v>
      </c>
      <c r="Y987" s="111" t="s">
        <v>28</v>
      </c>
      <c r="Z987" s="111" t="s">
        <v>29</v>
      </c>
      <c r="AA987" s="111" t="s">
        <v>25</v>
      </c>
      <c r="AB987" s="111" t="s">
        <v>30</v>
      </c>
      <c r="AC987" s="112" t="s">
        <v>31</v>
      </c>
    </row>
    <row r="988" spans="1:29" ht="25.5" customHeight="1" x14ac:dyDescent="0.35">
      <c r="A988" s="205"/>
      <c r="B988" s="207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61"/>
        <v/>
      </c>
      <c r="G988" s="106"/>
      <c r="H988" s="96">
        <f t="shared" si="62"/>
        <v>0</v>
      </c>
      <c r="I988" s="96" t="str">
        <f t="shared" si="63"/>
        <v/>
      </c>
      <c r="J988" s="96" t="str">
        <f t="shared" si="64"/>
        <v/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V988" s="110" t="s">
        <v>25</v>
      </c>
      <c r="W988" s="110" t="s">
        <v>26</v>
      </c>
      <c r="X988" s="110" t="s">
        <v>27</v>
      </c>
      <c r="Y988" s="111" t="s">
        <v>28</v>
      </c>
      <c r="Z988" s="111" t="s">
        <v>29</v>
      </c>
      <c r="AA988" s="111" t="s">
        <v>25</v>
      </c>
      <c r="AB988" s="111" t="s">
        <v>30</v>
      </c>
      <c r="AC988" s="112" t="s">
        <v>31</v>
      </c>
    </row>
    <row r="989" spans="1:29" ht="25.5" customHeight="1" x14ac:dyDescent="0.35">
      <c r="A989" s="205"/>
      <c r="B989" s="207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61"/>
        <v/>
      </c>
      <c r="G989" s="106"/>
      <c r="H989" s="96">
        <f t="shared" si="62"/>
        <v>0</v>
      </c>
      <c r="I989" s="96" t="str">
        <f t="shared" si="63"/>
        <v/>
      </c>
      <c r="J989" s="96" t="str">
        <f t="shared" si="64"/>
        <v/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V989" s="110" t="s">
        <v>25</v>
      </c>
      <c r="W989" s="110" t="s">
        <v>26</v>
      </c>
      <c r="X989" s="110" t="s">
        <v>27</v>
      </c>
      <c r="Y989" s="111" t="s">
        <v>28</v>
      </c>
      <c r="Z989" s="111" t="s">
        <v>29</v>
      </c>
      <c r="AA989" s="111" t="s">
        <v>25</v>
      </c>
      <c r="AB989" s="111" t="s">
        <v>30</v>
      </c>
      <c r="AC989" s="112" t="s">
        <v>31</v>
      </c>
    </row>
    <row r="990" spans="1:29" ht="25.5" customHeight="1" x14ac:dyDescent="0.35">
      <c r="A990" s="205"/>
      <c r="B990" s="207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61"/>
        <v/>
      </c>
      <c r="G990" s="106"/>
      <c r="H990" s="96">
        <f t="shared" si="62"/>
        <v>0</v>
      </c>
      <c r="I990" s="96" t="str">
        <f t="shared" si="63"/>
        <v/>
      </c>
      <c r="J990" s="96" t="str">
        <f t="shared" si="64"/>
        <v/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V990" s="110" t="s">
        <v>25</v>
      </c>
      <c r="W990" s="110" t="s">
        <v>26</v>
      </c>
      <c r="X990" s="110" t="s">
        <v>27</v>
      </c>
      <c r="Y990" s="111" t="s">
        <v>28</v>
      </c>
      <c r="Z990" s="111" t="s">
        <v>29</v>
      </c>
      <c r="AA990" s="111" t="s">
        <v>25</v>
      </c>
      <c r="AB990" s="111" t="s">
        <v>30</v>
      </c>
      <c r="AC990" s="112" t="s">
        <v>31</v>
      </c>
    </row>
    <row r="991" spans="1:29" ht="25.5" customHeight="1" x14ac:dyDescent="0.35">
      <c r="A991" s="205"/>
      <c r="B991" s="207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61"/>
        <v/>
      </c>
      <c r="G991" s="106"/>
      <c r="H991" s="96">
        <f t="shared" si="62"/>
        <v>0</v>
      </c>
      <c r="I991" s="96" t="str">
        <f t="shared" si="63"/>
        <v/>
      </c>
      <c r="J991" s="96" t="str">
        <f t="shared" si="64"/>
        <v/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V991" s="110" t="s">
        <v>25</v>
      </c>
      <c r="W991" s="110" t="s">
        <v>26</v>
      </c>
      <c r="X991" s="110" t="s">
        <v>27</v>
      </c>
      <c r="Y991" s="111" t="s">
        <v>28</v>
      </c>
      <c r="Z991" s="111" t="s">
        <v>29</v>
      </c>
      <c r="AA991" s="111" t="s">
        <v>25</v>
      </c>
      <c r="AB991" s="111" t="s">
        <v>30</v>
      </c>
      <c r="AC991" s="112" t="s">
        <v>31</v>
      </c>
    </row>
    <row r="992" spans="1:29" ht="25.5" customHeight="1" x14ac:dyDescent="0.35">
      <c r="A992" s="205"/>
      <c r="B992" s="207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61"/>
        <v/>
      </c>
      <c r="G992" s="106"/>
      <c r="H992" s="96">
        <f t="shared" si="62"/>
        <v>0</v>
      </c>
      <c r="I992" s="96" t="str">
        <f t="shared" si="63"/>
        <v/>
      </c>
      <c r="J992" s="96" t="str">
        <f t="shared" si="64"/>
        <v/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V992" s="110" t="s">
        <v>25</v>
      </c>
      <c r="W992" s="110" t="s">
        <v>26</v>
      </c>
      <c r="X992" s="110" t="s">
        <v>27</v>
      </c>
      <c r="Y992" s="111" t="s">
        <v>28</v>
      </c>
      <c r="Z992" s="111" t="s">
        <v>29</v>
      </c>
      <c r="AA992" s="111" t="s">
        <v>25</v>
      </c>
      <c r="AB992" s="111" t="s">
        <v>30</v>
      </c>
      <c r="AC992" s="112" t="s">
        <v>31</v>
      </c>
    </row>
    <row r="993" spans="1:29" ht="25.5" customHeight="1" x14ac:dyDescent="0.35">
      <c r="A993" s="205"/>
      <c r="B993" s="207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61"/>
        <v/>
      </c>
      <c r="G993" s="106"/>
      <c r="H993" s="96">
        <f t="shared" si="62"/>
        <v>0</v>
      </c>
      <c r="I993" s="96" t="str">
        <f t="shared" si="63"/>
        <v/>
      </c>
      <c r="J993" s="96" t="str">
        <f t="shared" si="64"/>
        <v/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V993" s="110" t="s">
        <v>25</v>
      </c>
      <c r="W993" s="110" t="s">
        <v>26</v>
      </c>
      <c r="X993" s="110" t="s">
        <v>27</v>
      </c>
      <c r="Y993" s="111" t="s">
        <v>28</v>
      </c>
      <c r="Z993" s="111" t="s">
        <v>29</v>
      </c>
      <c r="AA993" s="111" t="s">
        <v>25</v>
      </c>
      <c r="AB993" s="111" t="s">
        <v>30</v>
      </c>
      <c r="AC993" s="112" t="s">
        <v>31</v>
      </c>
    </row>
    <row r="994" spans="1:29" ht="25.5" customHeight="1" x14ac:dyDescent="0.35">
      <c r="A994" s="205"/>
      <c r="B994" s="207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61"/>
        <v/>
      </c>
      <c r="G994" s="106"/>
      <c r="H994" s="96">
        <f t="shared" si="62"/>
        <v>0</v>
      </c>
      <c r="I994" s="96" t="str">
        <f t="shared" si="63"/>
        <v/>
      </c>
      <c r="J994" s="96" t="str">
        <f t="shared" si="64"/>
        <v/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V994" s="110" t="s">
        <v>25</v>
      </c>
      <c r="W994" s="110" t="s">
        <v>26</v>
      </c>
      <c r="X994" s="110" t="s">
        <v>27</v>
      </c>
      <c r="Y994" s="111" t="s">
        <v>28</v>
      </c>
      <c r="Z994" s="111" t="s">
        <v>29</v>
      </c>
      <c r="AA994" s="111" t="s">
        <v>25</v>
      </c>
      <c r="AB994" s="111" t="s">
        <v>30</v>
      </c>
      <c r="AC994" s="112" t="s">
        <v>31</v>
      </c>
    </row>
    <row r="995" spans="1:29" ht="25.5" customHeight="1" x14ac:dyDescent="0.35">
      <c r="A995" s="205"/>
      <c r="B995" s="207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61"/>
        <v/>
      </c>
      <c r="G995" s="106"/>
      <c r="H995" s="96">
        <f t="shared" si="62"/>
        <v>0</v>
      </c>
      <c r="I995" s="96" t="str">
        <f t="shared" si="63"/>
        <v/>
      </c>
      <c r="J995" s="96" t="str">
        <f t="shared" si="64"/>
        <v/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V995" s="110" t="s">
        <v>25</v>
      </c>
      <c r="W995" s="110" t="s">
        <v>26</v>
      </c>
      <c r="X995" s="110" t="s">
        <v>27</v>
      </c>
      <c r="Y995" s="111" t="s">
        <v>28</v>
      </c>
      <c r="Z995" s="111" t="s">
        <v>29</v>
      </c>
      <c r="AA995" s="111" t="s">
        <v>25</v>
      </c>
      <c r="AB995" s="111" t="s">
        <v>30</v>
      </c>
      <c r="AC995" s="112" t="s">
        <v>31</v>
      </c>
    </row>
    <row r="996" spans="1:29" ht="25.5" customHeight="1" x14ac:dyDescent="0.35">
      <c r="A996" s="205"/>
      <c r="B996" s="207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61"/>
        <v/>
      </c>
      <c r="G996" s="106"/>
      <c r="H996" s="96">
        <f t="shared" si="62"/>
        <v>0</v>
      </c>
      <c r="I996" s="96" t="str">
        <f t="shared" si="63"/>
        <v/>
      </c>
      <c r="J996" s="96" t="str">
        <f t="shared" si="64"/>
        <v/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V996" s="110" t="s">
        <v>25</v>
      </c>
      <c r="W996" s="110" t="s">
        <v>26</v>
      </c>
      <c r="X996" s="110" t="s">
        <v>27</v>
      </c>
      <c r="Y996" s="111" t="s">
        <v>28</v>
      </c>
      <c r="Z996" s="111" t="s">
        <v>29</v>
      </c>
      <c r="AA996" s="111" t="s">
        <v>25</v>
      </c>
      <c r="AB996" s="111" t="s">
        <v>30</v>
      </c>
      <c r="AC996" s="112" t="s">
        <v>31</v>
      </c>
    </row>
    <row r="997" spans="1:29" ht="25.5" customHeight="1" x14ac:dyDescent="0.35">
      <c r="A997" s="205"/>
      <c r="B997" s="207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61"/>
        <v/>
      </c>
      <c r="G997" s="106"/>
      <c r="H997" s="96">
        <f t="shared" si="62"/>
        <v>0</v>
      </c>
      <c r="I997" s="96" t="str">
        <f t="shared" si="63"/>
        <v/>
      </c>
      <c r="J997" s="96" t="str">
        <f t="shared" si="64"/>
        <v/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V997" s="110" t="s">
        <v>25</v>
      </c>
      <c r="W997" s="110" t="s">
        <v>26</v>
      </c>
      <c r="X997" s="110" t="s">
        <v>27</v>
      </c>
      <c r="Y997" s="111" t="s">
        <v>28</v>
      </c>
      <c r="Z997" s="111" t="s">
        <v>29</v>
      </c>
      <c r="AA997" s="111" t="s">
        <v>25</v>
      </c>
      <c r="AB997" s="111" t="s">
        <v>30</v>
      </c>
      <c r="AC997" s="112" t="s">
        <v>31</v>
      </c>
    </row>
    <row r="998" spans="1:29" ht="25.5" customHeight="1" x14ac:dyDescent="0.35">
      <c r="A998" s="205"/>
      <c r="B998" s="207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61"/>
        <v/>
      </c>
      <c r="G998" s="106"/>
      <c r="H998" s="96">
        <f t="shared" si="62"/>
        <v>0</v>
      </c>
      <c r="I998" s="96" t="str">
        <f t="shared" si="63"/>
        <v/>
      </c>
      <c r="J998" s="96" t="str">
        <f t="shared" si="64"/>
        <v/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V998" s="110" t="s">
        <v>25</v>
      </c>
      <c r="W998" s="110" t="s">
        <v>26</v>
      </c>
      <c r="X998" s="110" t="s">
        <v>27</v>
      </c>
      <c r="Y998" s="111" t="s">
        <v>28</v>
      </c>
      <c r="Z998" s="111" t="s">
        <v>29</v>
      </c>
      <c r="AA998" s="111" t="s">
        <v>25</v>
      </c>
      <c r="AB998" s="111" t="s">
        <v>30</v>
      </c>
      <c r="AC998" s="112" t="s">
        <v>31</v>
      </c>
    </row>
    <row r="999" spans="1:29" ht="25.5" customHeight="1" x14ac:dyDescent="0.35">
      <c r="A999" s="205"/>
      <c r="B999" s="207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61"/>
        <v/>
      </c>
      <c r="G999" s="106"/>
      <c r="H999" s="96">
        <f t="shared" si="62"/>
        <v>0</v>
      </c>
      <c r="I999" s="96" t="str">
        <f t="shared" si="63"/>
        <v/>
      </c>
      <c r="J999" s="96" t="str">
        <f t="shared" si="64"/>
        <v/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V999" s="110" t="s">
        <v>25</v>
      </c>
      <c r="W999" s="110" t="s">
        <v>26</v>
      </c>
      <c r="X999" s="110" t="s">
        <v>27</v>
      </c>
      <c r="Y999" s="111" t="s">
        <v>28</v>
      </c>
      <c r="Z999" s="111" t="s">
        <v>29</v>
      </c>
      <c r="AA999" s="111" t="s">
        <v>25</v>
      </c>
      <c r="AB999" s="111" t="s">
        <v>30</v>
      </c>
      <c r="AC999" s="112" t="s">
        <v>31</v>
      </c>
    </row>
    <row r="1000" spans="1:29" ht="25.5" customHeight="1" x14ac:dyDescent="0.35">
      <c r="A1000" s="205"/>
      <c r="B1000" s="207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61"/>
        <v/>
      </c>
      <c r="G1000" s="106"/>
      <c r="H1000" s="96">
        <f t="shared" si="62"/>
        <v>0</v>
      </c>
      <c r="I1000" s="96" t="str">
        <f t="shared" si="63"/>
        <v/>
      </c>
      <c r="J1000" s="96" t="str">
        <f t="shared" si="64"/>
        <v/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V1000" s="110" t="s">
        <v>25</v>
      </c>
      <c r="W1000" s="110" t="s">
        <v>26</v>
      </c>
      <c r="X1000" s="110" t="s">
        <v>27</v>
      </c>
      <c r="Y1000" s="111" t="s">
        <v>28</v>
      </c>
      <c r="Z1000" s="111" t="s">
        <v>29</v>
      </c>
      <c r="AA1000" s="111" t="s">
        <v>25</v>
      </c>
      <c r="AB1000" s="111" t="s">
        <v>30</v>
      </c>
      <c r="AC1000" s="112" t="s">
        <v>31</v>
      </c>
    </row>
    <row r="1001" spans="1:29" ht="25.5" customHeight="1" x14ac:dyDescent="0.35">
      <c r="A1001" s="205"/>
      <c r="B1001" s="207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61"/>
        <v/>
      </c>
      <c r="G1001" s="106"/>
      <c r="H1001" s="96">
        <f t="shared" si="62"/>
        <v>0</v>
      </c>
      <c r="I1001" s="96" t="str">
        <f t="shared" si="63"/>
        <v/>
      </c>
      <c r="J1001" s="96" t="str">
        <f t="shared" si="64"/>
        <v/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V1001" s="110" t="s">
        <v>25</v>
      </c>
      <c r="W1001" s="110" t="s">
        <v>26</v>
      </c>
      <c r="X1001" s="110" t="s">
        <v>27</v>
      </c>
      <c r="Y1001" s="111" t="s">
        <v>28</v>
      </c>
      <c r="Z1001" s="111" t="s">
        <v>29</v>
      </c>
      <c r="AA1001" s="111" t="s">
        <v>25</v>
      </c>
      <c r="AB1001" s="111" t="s">
        <v>30</v>
      </c>
      <c r="AC1001" s="112" t="s">
        <v>31</v>
      </c>
    </row>
    <row r="1002" spans="1:29" ht="25.5" customHeight="1" x14ac:dyDescent="0.35">
      <c r="A1002" s="205"/>
      <c r="B1002" s="207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61"/>
        <v/>
      </c>
      <c r="G1002" s="106"/>
      <c r="H1002" s="96">
        <f t="shared" si="62"/>
        <v>0</v>
      </c>
      <c r="I1002" s="96" t="str">
        <f t="shared" si="63"/>
        <v/>
      </c>
      <c r="J1002" s="96" t="str">
        <f t="shared" si="64"/>
        <v/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V1002" s="110" t="s">
        <v>25</v>
      </c>
      <c r="W1002" s="110" t="s">
        <v>26</v>
      </c>
      <c r="X1002" s="110" t="s">
        <v>27</v>
      </c>
      <c r="Y1002" s="111" t="s">
        <v>28</v>
      </c>
      <c r="Z1002" s="111" t="s">
        <v>29</v>
      </c>
      <c r="AA1002" s="111" t="s">
        <v>25</v>
      </c>
      <c r="AB1002" s="111" t="s">
        <v>30</v>
      </c>
      <c r="AC1002" s="112" t="s">
        <v>31</v>
      </c>
    </row>
    <row r="1003" spans="1:29" ht="25.5" customHeight="1" x14ac:dyDescent="0.35">
      <c r="A1003" s="205"/>
      <c r="B1003" s="207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61"/>
        <v/>
      </c>
      <c r="G1003" s="106"/>
      <c r="H1003" s="96">
        <f t="shared" si="62"/>
        <v>0</v>
      </c>
      <c r="I1003" s="96" t="str">
        <f t="shared" si="63"/>
        <v/>
      </c>
      <c r="J1003" s="96" t="str">
        <f t="shared" si="64"/>
        <v/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V1003" s="110" t="s">
        <v>25</v>
      </c>
      <c r="W1003" s="110" t="s">
        <v>26</v>
      </c>
      <c r="X1003" s="110" t="s">
        <v>27</v>
      </c>
      <c r="Y1003" s="111" t="s">
        <v>28</v>
      </c>
      <c r="Z1003" s="111" t="s">
        <v>29</v>
      </c>
      <c r="AA1003" s="111" t="s">
        <v>25</v>
      </c>
      <c r="AB1003" s="111" t="s">
        <v>30</v>
      </c>
      <c r="AC1003" s="112" t="s">
        <v>31</v>
      </c>
    </row>
    <row r="1004" spans="1:29" ht="25.5" customHeight="1" x14ac:dyDescent="0.35">
      <c r="A1004" s="205"/>
      <c r="B1004" s="207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61"/>
        <v/>
      </c>
      <c r="G1004" s="106"/>
      <c r="H1004" s="96">
        <f t="shared" si="62"/>
        <v>0</v>
      </c>
      <c r="I1004" s="96" t="str">
        <f t="shared" si="63"/>
        <v/>
      </c>
      <c r="J1004" s="96" t="str">
        <f t="shared" si="64"/>
        <v/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V1004" s="110" t="s">
        <v>25</v>
      </c>
      <c r="W1004" s="110" t="s">
        <v>26</v>
      </c>
      <c r="X1004" s="110" t="s">
        <v>27</v>
      </c>
      <c r="Y1004" s="111" t="s">
        <v>28</v>
      </c>
      <c r="Z1004" s="111" t="s">
        <v>29</v>
      </c>
      <c r="AA1004" s="111" t="s">
        <v>25</v>
      </c>
      <c r="AB1004" s="111" t="s">
        <v>30</v>
      </c>
      <c r="AC1004" s="112" t="s">
        <v>31</v>
      </c>
    </row>
    <row r="1005" spans="1:29" ht="25.5" customHeight="1" x14ac:dyDescent="0.35">
      <c r="A1005" s="205"/>
      <c r="B1005" s="207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61"/>
        <v/>
      </c>
      <c r="G1005" s="106"/>
      <c r="H1005" s="96">
        <f t="shared" si="62"/>
        <v>0</v>
      </c>
      <c r="I1005" s="96" t="str">
        <f t="shared" si="63"/>
        <v/>
      </c>
      <c r="J1005" s="96" t="str">
        <f t="shared" si="64"/>
        <v/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V1005" s="110" t="s">
        <v>25</v>
      </c>
      <c r="W1005" s="110" t="s">
        <v>26</v>
      </c>
      <c r="X1005" s="110" t="s">
        <v>27</v>
      </c>
      <c r="Y1005" s="111" t="s">
        <v>28</v>
      </c>
      <c r="Z1005" s="111" t="s">
        <v>29</v>
      </c>
      <c r="AA1005" s="111" t="s">
        <v>25</v>
      </c>
      <c r="AB1005" s="111" t="s">
        <v>30</v>
      </c>
      <c r="AC1005" s="112" t="s">
        <v>31</v>
      </c>
    </row>
    <row r="1006" spans="1:29" ht="25.5" customHeight="1" x14ac:dyDescent="0.35">
      <c r="A1006" s="205"/>
      <c r="B1006" s="207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61"/>
        <v/>
      </c>
      <c r="G1006" s="106"/>
      <c r="H1006" s="96">
        <f t="shared" si="62"/>
        <v>0</v>
      </c>
      <c r="I1006" s="96" t="str">
        <f t="shared" si="63"/>
        <v/>
      </c>
      <c r="J1006" s="96" t="str">
        <f t="shared" si="64"/>
        <v/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V1006" s="110" t="s">
        <v>25</v>
      </c>
      <c r="W1006" s="110" t="s">
        <v>26</v>
      </c>
      <c r="X1006" s="110" t="s">
        <v>27</v>
      </c>
      <c r="Y1006" s="111" t="s">
        <v>28</v>
      </c>
      <c r="Z1006" s="111" t="s">
        <v>29</v>
      </c>
      <c r="AA1006" s="111" t="s">
        <v>25</v>
      </c>
      <c r="AB1006" s="111" t="s">
        <v>30</v>
      </c>
      <c r="AC1006" s="112" t="s">
        <v>31</v>
      </c>
    </row>
    <row r="1007" spans="1:29" ht="25.5" customHeight="1" x14ac:dyDescent="0.35">
      <c r="A1007" s="205"/>
      <c r="B1007" s="207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61"/>
        <v/>
      </c>
      <c r="G1007" s="106"/>
      <c r="H1007" s="96">
        <f t="shared" si="62"/>
        <v>0</v>
      </c>
      <c r="I1007" s="96" t="str">
        <f t="shared" si="63"/>
        <v/>
      </c>
      <c r="J1007" s="96" t="str">
        <f t="shared" si="64"/>
        <v/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V1007" s="110" t="s">
        <v>25</v>
      </c>
      <c r="W1007" s="110" t="s">
        <v>26</v>
      </c>
      <c r="X1007" s="110" t="s">
        <v>27</v>
      </c>
      <c r="Y1007" s="111" t="s">
        <v>28</v>
      </c>
      <c r="Z1007" s="111" t="s">
        <v>29</v>
      </c>
      <c r="AA1007" s="111" t="s">
        <v>25</v>
      </c>
      <c r="AB1007" s="111" t="s">
        <v>30</v>
      </c>
      <c r="AC1007" s="112" t="s">
        <v>31</v>
      </c>
    </row>
    <row r="1008" spans="1:29" ht="25.5" customHeight="1" x14ac:dyDescent="0.35">
      <c r="A1008" s="205"/>
      <c r="B1008" s="207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61"/>
        <v/>
      </c>
      <c r="G1008" s="106"/>
      <c r="H1008" s="96">
        <f t="shared" si="62"/>
        <v>0</v>
      </c>
      <c r="I1008" s="96" t="str">
        <f t="shared" si="63"/>
        <v/>
      </c>
      <c r="J1008" s="96" t="str">
        <f t="shared" si="64"/>
        <v/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V1008" s="110" t="s">
        <v>25</v>
      </c>
      <c r="W1008" s="110" t="s">
        <v>26</v>
      </c>
      <c r="X1008" s="110" t="s">
        <v>27</v>
      </c>
      <c r="Y1008" s="111" t="s">
        <v>28</v>
      </c>
      <c r="Z1008" s="111" t="s">
        <v>29</v>
      </c>
      <c r="AA1008" s="111" t="s">
        <v>25</v>
      </c>
      <c r="AB1008" s="111" t="s">
        <v>30</v>
      </c>
      <c r="AC1008" s="112" t="s">
        <v>31</v>
      </c>
    </row>
    <row r="1009" spans="1:29" ht="25.5" customHeight="1" x14ac:dyDescent="0.35">
      <c r="A1009" s="205"/>
      <c r="B1009" s="207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61"/>
        <v/>
      </c>
      <c r="G1009" s="106"/>
      <c r="H1009" s="96">
        <f t="shared" si="62"/>
        <v>0</v>
      </c>
      <c r="I1009" s="96" t="str">
        <f t="shared" si="63"/>
        <v/>
      </c>
      <c r="J1009" s="96" t="str">
        <f t="shared" si="64"/>
        <v/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V1009" s="110" t="s">
        <v>25</v>
      </c>
      <c r="W1009" s="110" t="s">
        <v>26</v>
      </c>
      <c r="X1009" s="110" t="s">
        <v>27</v>
      </c>
      <c r="Y1009" s="111" t="s">
        <v>28</v>
      </c>
      <c r="Z1009" s="111" t="s">
        <v>29</v>
      </c>
      <c r="AA1009" s="111" t="s">
        <v>25</v>
      </c>
      <c r="AB1009" s="111" t="s">
        <v>30</v>
      </c>
      <c r="AC1009" s="112" t="s">
        <v>31</v>
      </c>
    </row>
    <row r="1010" spans="1:29" ht="25.5" customHeight="1" x14ac:dyDescent="0.35">
      <c r="A1010" s="205"/>
      <c r="B1010" s="207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61"/>
        <v/>
      </c>
      <c r="G1010" s="106"/>
      <c r="H1010" s="96">
        <f t="shared" si="62"/>
        <v>0</v>
      </c>
      <c r="I1010" s="96" t="str">
        <f t="shared" si="63"/>
        <v/>
      </c>
      <c r="J1010" s="96" t="str">
        <f t="shared" si="64"/>
        <v/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V1010" s="110" t="s">
        <v>25</v>
      </c>
      <c r="W1010" s="110" t="s">
        <v>26</v>
      </c>
      <c r="X1010" s="110" t="s">
        <v>27</v>
      </c>
      <c r="Y1010" s="111" t="s">
        <v>28</v>
      </c>
      <c r="Z1010" s="111" t="s">
        <v>29</v>
      </c>
      <c r="AA1010" s="111" t="s">
        <v>25</v>
      </c>
      <c r="AB1010" s="111" t="s">
        <v>30</v>
      </c>
      <c r="AC1010" s="112" t="s">
        <v>31</v>
      </c>
    </row>
    <row r="1011" spans="1:29" ht="25.5" customHeight="1" x14ac:dyDescent="0.35">
      <c r="A1011" s="205"/>
      <c r="B1011" s="207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61"/>
        <v/>
      </c>
      <c r="G1011" s="106"/>
      <c r="H1011" s="96">
        <f t="shared" si="62"/>
        <v>0</v>
      </c>
      <c r="I1011" s="96" t="str">
        <f t="shared" si="63"/>
        <v/>
      </c>
      <c r="J1011" s="96" t="str">
        <f t="shared" si="64"/>
        <v/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V1011" s="110" t="s">
        <v>25</v>
      </c>
      <c r="W1011" s="110" t="s">
        <v>26</v>
      </c>
      <c r="X1011" s="110" t="s">
        <v>27</v>
      </c>
      <c r="Y1011" s="111" t="s">
        <v>28</v>
      </c>
      <c r="Z1011" s="111" t="s">
        <v>29</v>
      </c>
      <c r="AA1011" s="111" t="s">
        <v>25</v>
      </c>
      <c r="AB1011" s="111" t="s">
        <v>30</v>
      </c>
      <c r="AC1011" s="112" t="s">
        <v>31</v>
      </c>
    </row>
    <row r="1012" spans="1:29" ht="25.5" customHeight="1" x14ac:dyDescent="0.35">
      <c r="A1012" s="205"/>
      <c r="B1012" s="207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61"/>
        <v/>
      </c>
      <c r="G1012" s="106"/>
      <c r="H1012" s="96">
        <f t="shared" si="62"/>
        <v>0</v>
      </c>
      <c r="I1012" s="96" t="str">
        <f t="shared" si="63"/>
        <v/>
      </c>
      <c r="J1012" s="96" t="str">
        <f t="shared" si="64"/>
        <v/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V1012" s="110" t="s">
        <v>25</v>
      </c>
      <c r="W1012" s="110" t="s">
        <v>26</v>
      </c>
      <c r="X1012" s="110" t="s">
        <v>27</v>
      </c>
      <c r="Y1012" s="111" t="s">
        <v>28</v>
      </c>
      <c r="Z1012" s="111" t="s">
        <v>29</v>
      </c>
      <c r="AA1012" s="111" t="s">
        <v>25</v>
      </c>
      <c r="AB1012" s="111" t="s">
        <v>30</v>
      </c>
      <c r="AC1012" s="112" t="s">
        <v>31</v>
      </c>
    </row>
    <row r="1013" spans="1:29" ht="25.5" customHeight="1" x14ac:dyDescent="0.35">
      <c r="A1013" s="205"/>
      <c r="B1013" s="207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61"/>
        <v/>
      </c>
      <c r="G1013" s="106"/>
      <c r="H1013" s="96">
        <f t="shared" si="62"/>
        <v>0</v>
      </c>
      <c r="I1013" s="96" t="str">
        <f t="shared" si="63"/>
        <v/>
      </c>
      <c r="J1013" s="96" t="str">
        <f t="shared" si="64"/>
        <v/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V1013" s="110" t="s">
        <v>25</v>
      </c>
      <c r="W1013" s="110" t="s">
        <v>26</v>
      </c>
      <c r="X1013" s="110" t="s">
        <v>27</v>
      </c>
      <c r="Y1013" s="111" t="s">
        <v>28</v>
      </c>
      <c r="Z1013" s="111" t="s">
        <v>29</v>
      </c>
      <c r="AA1013" s="111" t="s">
        <v>25</v>
      </c>
      <c r="AB1013" s="111" t="s">
        <v>30</v>
      </c>
      <c r="AC1013" s="112" t="s">
        <v>31</v>
      </c>
    </row>
    <row r="1014" spans="1:29" ht="25.5" customHeight="1" x14ac:dyDescent="0.35">
      <c r="A1014" s="205"/>
      <c r="B1014" s="207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61"/>
        <v/>
      </c>
      <c r="G1014" s="106"/>
      <c r="H1014" s="96">
        <f t="shared" si="62"/>
        <v>0</v>
      </c>
      <c r="I1014" s="96" t="str">
        <f t="shared" si="63"/>
        <v/>
      </c>
      <c r="J1014" s="96" t="str">
        <f t="shared" si="64"/>
        <v/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V1014" s="110" t="s">
        <v>25</v>
      </c>
      <c r="W1014" s="110" t="s">
        <v>26</v>
      </c>
      <c r="X1014" s="110" t="s">
        <v>27</v>
      </c>
      <c r="Y1014" s="111" t="s">
        <v>28</v>
      </c>
      <c r="Z1014" s="111" t="s">
        <v>29</v>
      </c>
      <c r="AA1014" s="111" t="s">
        <v>25</v>
      </c>
      <c r="AB1014" s="111" t="s">
        <v>30</v>
      </c>
      <c r="AC1014" s="112" t="s">
        <v>31</v>
      </c>
    </row>
    <row r="1015" spans="1:29" ht="25.5" customHeight="1" x14ac:dyDescent="0.35">
      <c r="A1015" s="205"/>
      <c r="B1015" s="207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61"/>
        <v/>
      </c>
      <c r="G1015" s="106"/>
      <c r="H1015" s="96">
        <f t="shared" si="62"/>
        <v>0</v>
      </c>
      <c r="I1015" s="96" t="str">
        <f t="shared" si="63"/>
        <v/>
      </c>
      <c r="J1015" s="96" t="str">
        <f t="shared" si="64"/>
        <v/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V1015" s="110" t="s">
        <v>25</v>
      </c>
      <c r="W1015" s="110" t="s">
        <v>26</v>
      </c>
      <c r="X1015" s="110" t="s">
        <v>27</v>
      </c>
      <c r="Y1015" s="111" t="s">
        <v>28</v>
      </c>
      <c r="Z1015" s="111" t="s">
        <v>29</v>
      </c>
      <c r="AA1015" s="111" t="s">
        <v>25</v>
      </c>
      <c r="AB1015" s="111" t="s">
        <v>30</v>
      </c>
      <c r="AC1015" s="112" t="s">
        <v>31</v>
      </c>
    </row>
    <row r="1016" spans="1:29" ht="25.5" customHeight="1" x14ac:dyDescent="0.35">
      <c r="A1016" s="205"/>
      <c r="B1016" s="207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61"/>
        <v/>
      </c>
      <c r="G1016" s="106"/>
      <c r="H1016" s="96">
        <f t="shared" si="62"/>
        <v>0</v>
      </c>
      <c r="I1016" s="96" t="str">
        <f t="shared" si="63"/>
        <v/>
      </c>
      <c r="J1016" s="96" t="str">
        <f t="shared" si="64"/>
        <v/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V1016" s="110" t="s">
        <v>25</v>
      </c>
      <c r="W1016" s="110" t="s">
        <v>26</v>
      </c>
      <c r="X1016" s="110" t="s">
        <v>27</v>
      </c>
      <c r="Y1016" s="111" t="s">
        <v>28</v>
      </c>
      <c r="Z1016" s="111" t="s">
        <v>29</v>
      </c>
      <c r="AA1016" s="111" t="s">
        <v>25</v>
      </c>
      <c r="AB1016" s="111" t="s">
        <v>30</v>
      </c>
      <c r="AC1016" s="112" t="s">
        <v>31</v>
      </c>
    </row>
    <row r="1017" spans="1:29" ht="25.5" customHeight="1" x14ac:dyDescent="0.35">
      <c r="A1017" s="205"/>
      <c r="B1017" s="207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61"/>
        <v/>
      </c>
      <c r="G1017" s="106"/>
      <c r="H1017" s="96">
        <f t="shared" si="62"/>
        <v>0</v>
      </c>
      <c r="I1017" s="96" t="str">
        <f t="shared" si="63"/>
        <v/>
      </c>
      <c r="J1017" s="96" t="str">
        <f t="shared" si="64"/>
        <v/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V1017" s="110" t="s">
        <v>25</v>
      </c>
      <c r="W1017" s="110" t="s">
        <v>26</v>
      </c>
      <c r="X1017" s="110" t="s">
        <v>27</v>
      </c>
      <c r="Y1017" s="111" t="s">
        <v>28</v>
      </c>
      <c r="Z1017" s="111" t="s">
        <v>29</v>
      </c>
      <c r="AA1017" s="111" t="s">
        <v>25</v>
      </c>
      <c r="AB1017" s="111" t="s">
        <v>30</v>
      </c>
      <c r="AC1017" s="112" t="s">
        <v>31</v>
      </c>
    </row>
    <row r="1018" spans="1:29" ht="25.5" customHeight="1" x14ac:dyDescent="0.35">
      <c r="A1018" s="205"/>
      <c r="B1018" s="207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61"/>
        <v/>
      </c>
      <c r="G1018" s="106"/>
      <c r="H1018" s="96">
        <f t="shared" si="62"/>
        <v>0</v>
      </c>
      <c r="I1018" s="96" t="str">
        <f t="shared" si="63"/>
        <v/>
      </c>
      <c r="J1018" s="96" t="str">
        <f t="shared" si="64"/>
        <v/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V1018" s="110" t="s">
        <v>25</v>
      </c>
      <c r="W1018" s="110" t="s">
        <v>26</v>
      </c>
      <c r="X1018" s="110" t="s">
        <v>27</v>
      </c>
      <c r="Y1018" s="111" t="s">
        <v>28</v>
      </c>
      <c r="Z1018" s="111" t="s">
        <v>29</v>
      </c>
      <c r="AA1018" s="111" t="s">
        <v>25</v>
      </c>
      <c r="AB1018" s="111" t="s">
        <v>30</v>
      </c>
      <c r="AC1018" s="112" t="s">
        <v>31</v>
      </c>
    </row>
    <row r="1019" spans="1:29" ht="25.5" customHeight="1" x14ac:dyDescent="0.35">
      <c r="A1019" s="205"/>
      <c r="B1019" s="207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61"/>
        <v/>
      </c>
      <c r="G1019" s="106"/>
      <c r="H1019" s="96">
        <f t="shared" si="62"/>
        <v>0</v>
      </c>
      <c r="I1019" s="96" t="str">
        <f t="shared" si="63"/>
        <v/>
      </c>
      <c r="J1019" s="96" t="str">
        <f t="shared" si="64"/>
        <v/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V1019" s="110" t="s">
        <v>25</v>
      </c>
      <c r="W1019" s="110" t="s">
        <v>26</v>
      </c>
      <c r="X1019" s="110" t="s">
        <v>27</v>
      </c>
      <c r="Y1019" s="111" t="s">
        <v>28</v>
      </c>
      <c r="Z1019" s="111" t="s">
        <v>29</v>
      </c>
      <c r="AA1019" s="111" t="s">
        <v>25</v>
      </c>
      <c r="AB1019" s="111" t="s">
        <v>30</v>
      </c>
      <c r="AC1019" s="112" t="s">
        <v>31</v>
      </c>
    </row>
    <row r="1020" spans="1:29" ht="25.5" customHeight="1" x14ac:dyDescent="0.35">
      <c r="A1020" s="205"/>
      <c r="B1020" s="207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61"/>
        <v/>
      </c>
      <c r="G1020" s="106"/>
      <c r="H1020" s="96">
        <f t="shared" si="62"/>
        <v>0</v>
      </c>
      <c r="I1020" s="96" t="str">
        <f t="shared" si="63"/>
        <v/>
      </c>
      <c r="J1020" s="96" t="str">
        <f t="shared" si="64"/>
        <v/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V1020" s="110" t="s">
        <v>25</v>
      </c>
      <c r="W1020" s="110" t="s">
        <v>26</v>
      </c>
      <c r="X1020" s="110" t="s">
        <v>27</v>
      </c>
      <c r="Y1020" s="111" t="s">
        <v>28</v>
      </c>
      <c r="Z1020" s="111" t="s">
        <v>29</v>
      </c>
      <c r="AA1020" s="111" t="s">
        <v>25</v>
      </c>
      <c r="AB1020" s="111" t="s">
        <v>30</v>
      </c>
      <c r="AC1020" s="112" t="s">
        <v>31</v>
      </c>
    </row>
    <row r="1021" spans="1:29" ht="25.5" customHeight="1" x14ac:dyDescent="0.35">
      <c r="A1021" s="205"/>
      <c r="B1021" s="207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61"/>
        <v/>
      </c>
      <c r="G1021" s="106"/>
      <c r="H1021" s="96">
        <f t="shared" si="62"/>
        <v>0</v>
      </c>
      <c r="I1021" s="96" t="str">
        <f t="shared" si="63"/>
        <v/>
      </c>
      <c r="J1021" s="96" t="str">
        <f t="shared" si="64"/>
        <v/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V1021" s="110" t="s">
        <v>25</v>
      </c>
      <c r="W1021" s="110" t="s">
        <v>26</v>
      </c>
      <c r="X1021" s="110" t="s">
        <v>27</v>
      </c>
      <c r="Y1021" s="111" t="s">
        <v>28</v>
      </c>
      <c r="Z1021" s="111" t="s">
        <v>29</v>
      </c>
      <c r="AA1021" s="111" t="s">
        <v>25</v>
      </c>
      <c r="AB1021" s="111" t="s">
        <v>30</v>
      </c>
      <c r="AC1021" s="112" t="s">
        <v>31</v>
      </c>
    </row>
    <row r="1022" spans="1:29" ht="25.5" customHeight="1" x14ac:dyDescent="0.35">
      <c r="A1022" s="205"/>
      <c r="B1022" s="207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61"/>
        <v/>
      </c>
      <c r="G1022" s="106"/>
      <c r="H1022" s="96">
        <f t="shared" si="62"/>
        <v>0</v>
      </c>
      <c r="I1022" s="96" t="str">
        <f t="shared" si="63"/>
        <v/>
      </c>
      <c r="J1022" s="96" t="str">
        <f t="shared" si="64"/>
        <v/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V1022" s="110" t="s">
        <v>25</v>
      </c>
      <c r="W1022" s="110" t="s">
        <v>26</v>
      </c>
      <c r="X1022" s="110" t="s">
        <v>27</v>
      </c>
      <c r="Y1022" s="111" t="s">
        <v>28</v>
      </c>
      <c r="Z1022" s="111" t="s">
        <v>29</v>
      </c>
      <c r="AA1022" s="111" t="s">
        <v>25</v>
      </c>
      <c r="AB1022" s="111" t="s">
        <v>30</v>
      </c>
      <c r="AC1022" s="112" t="s">
        <v>31</v>
      </c>
    </row>
    <row r="1023" spans="1:29" ht="25.5" customHeight="1" x14ac:dyDescent="0.35">
      <c r="A1023" s="205"/>
      <c r="B1023" s="207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61"/>
        <v/>
      </c>
      <c r="G1023" s="106"/>
      <c r="H1023" s="96">
        <f t="shared" si="62"/>
        <v>0</v>
      </c>
      <c r="I1023" s="96" t="str">
        <f t="shared" si="63"/>
        <v/>
      </c>
      <c r="J1023" s="96" t="str">
        <f t="shared" si="64"/>
        <v/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V1023" s="110" t="s">
        <v>25</v>
      </c>
      <c r="W1023" s="110" t="s">
        <v>26</v>
      </c>
      <c r="X1023" s="110" t="s">
        <v>27</v>
      </c>
      <c r="Y1023" s="111" t="s">
        <v>28</v>
      </c>
      <c r="Z1023" s="111" t="s">
        <v>29</v>
      </c>
      <c r="AA1023" s="111" t="s">
        <v>25</v>
      </c>
      <c r="AB1023" s="111" t="s">
        <v>30</v>
      </c>
      <c r="AC1023" s="112" t="s">
        <v>31</v>
      </c>
    </row>
    <row r="1024" spans="1:29" ht="25.5" customHeight="1" x14ac:dyDescent="0.35">
      <c r="A1024" s="205"/>
      <c r="B1024" s="207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61"/>
        <v/>
      </c>
      <c r="G1024" s="106"/>
      <c r="H1024" s="96">
        <f t="shared" si="62"/>
        <v>0</v>
      </c>
      <c r="I1024" s="96" t="str">
        <f t="shared" si="63"/>
        <v/>
      </c>
      <c r="J1024" s="96" t="str">
        <f t="shared" si="64"/>
        <v/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V1024" s="110" t="s">
        <v>25</v>
      </c>
      <c r="W1024" s="110" t="s">
        <v>26</v>
      </c>
      <c r="X1024" s="110" t="s">
        <v>27</v>
      </c>
      <c r="Y1024" s="111" t="s">
        <v>28</v>
      </c>
      <c r="Z1024" s="111" t="s">
        <v>29</v>
      </c>
      <c r="AA1024" s="111" t="s">
        <v>25</v>
      </c>
      <c r="AB1024" s="111" t="s">
        <v>30</v>
      </c>
      <c r="AC1024" s="112" t="s">
        <v>31</v>
      </c>
    </row>
    <row r="1025" spans="1:29" ht="25.5" customHeight="1" x14ac:dyDescent="0.35">
      <c r="A1025" s="205"/>
      <c r="B1025" s="207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61"/>
        <v/>
      </c>
      <c r="G1025" s="106"/>
      <c r="H1025" s="96">
        <f t="shared" si="62"/>
        <v>0</v>
      </c>
      <c r="I1025" s="96" t="str">
        <f t="shared" si="63"/>
        <v/>
      </c>
      <c r="J1025" s="96" t="str">
        <f t="shared" si="64"/>
        <v/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V1025" s="110" t="s">
        <v>25</v>
      </c>
      <c r="W1025" s="110" t="s">
        <v>26</v>
      </c>
      <c r="X1025" s="110" t="s">
        <v>27</v>
      </c>
      <c r="Y1025" s="111" t="s">
        <v>28</v>
      </c>
      <c r="Z1025" s="111" t="s">
        <v>29</v>
      </c>
      <c r="AA1025" s="111" t="s">
        <v>25</v>
      </c>
      <c r="AB1025" s="111" t="s">
        <v>30</v>
      </c>
      <c r="AC1025" s="112" t="s">
        <v>31</v>
      </c>
    </row>
    <row r="1026" spans="1:29" ht="25.5" customHeight="1" x14ac:dyDescent="0.35">
      <c r="A1026" s="205"/>
      <c r="B1026" s="207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65">IF(OR(D1026="",E1026=""),"",ROUND(D1026*E1026,2))</f>
        <v/>
      </c>
      <c r="G1026" s="106"/>
      <c r="H1026" s="96">
        <f t="shared" ref="H1026:H1089" si="66">IF(G1026="Sim",IF(OR(F1026="",D1026="",L1026=""),"",IF(L1026="Sim",ROUND(F1026-D1026,2),0)),0)</f>
        <v>0</v>
      </c>
      <c r="I1026" s="96" t="str">
        <f t="shared" ref="I1026:I1089" si="67">IF(G1026="Sim",0,IF(OR(F1026="",L1026=""),"",F1026))</f>
        <v/>
      </c>
      <c r="J1026" s="96" t="str">
        <f t="shared" ref="J1026:J1089" si="68">IF(G1026="Sim",0,IF(OR(F1026="",D1026="",L1026=""),"",IF(L1026="Sim",ROUND(F1026-D1026,2),0)))</f>
        <v/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V1026" s="110" t="s">
        <v>25</v>
      </c>
      <c r="W1026" s="110" t="s">
        <v>26</v>
      </c>
      <c r="X1026" s="110" t="s">
        <v>27</v>
      </c>
      <c r="Y1026" s="111" t="s">
        <v>28</v>
      </c>
      <c r="Z1026" s="111" t="s">
        <v>29</v>
      </c>
      <c r="AA1026" s="111" t="s">
        <v>25</v>
      </c>
      <c r="AB1026" s="111" t="s">
        <v>30</v>
      </c>
      <c r="AC1026" s="112" t="s">
        <v>31</v>
      </c>
    </row>
    <row r="1027" spans="1:29" ht="25.5" customHeight="1" x14ac:dyDescent="0.35">
      <c r="A1027" s="205"/>
      <c r="B1027" s="207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65"/>
        <v/>
      </c>
      <c r="G1027" s="106"/>
      <c r="H1027" s="96">
        <f t="shared" si="66"/>
        <v>0</v>
      </c>
      <c r="I1027" s="96" t="str">
        <f t="shared" si="67"/>
        <v/>
      </c>
      <c r="J1027" s="96" t="str">
        <f t="shared" si="68"/>
        <v/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V1027" s="110" t="s">
        <v>25</v>
      </c>
      <c r="W1027" s="110" t="s">
        <v>26</v>
      </c>
      <c r="X1027" s="110" t="s">
        <v>27</v>
      </c>
      <c r="Y1027" s="111" t="s">
        <v>28</v>
      </c>
      <c r="Z1027" s="111" t="s">
        <v>29</v>
      </c>
      <c r="AA1027" s="111" t="s">
        <v>25</v>
      </c>
      <c r="AB1027" s="111" t="s">
        <v>30</v>
      </c>
      <c r="AC1027" s="112" t="s">
        <v>31</v>
      </c>
    </row>
    <row r="1028" spans="1:29" ht="25.5" customHeight="1" x14ac:dyDescent="0.35">
      <c r="A1028" s="205"/>
      <c r="B1028" s="207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65"/>
        <v/>
      </c>
      <c r="G1028" s="106"/>
      <c r="H1028" s="96">
        <f t="shared" si="66"/>
        <v>0</v>
      </c>
      <c r="I1028" s="96" t="str">
        <f t="shared" si="67"/>
        <v/>
      </c>
      <c r="J1028" s="96" t="str">
        <f t="shared" si="68"/>
        <v/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V1028" s="110" t="s">
        <v>25</v>
      </c>
      <c r="W1028" s="110" t="s">
        <v>26</v>
      </c>
      <c r="X1028" s="110" t="s">
        <v>27</v>
      </c>
      <c r="Y1028" s="111" t="s">
        <v>28</v>
      </c>
      <c r="Z1028" s="111" t="s">
        <v>29</v>
      </c>
      <c r="AA1028" s="111" t="s">
        <v>25</v>
      </c>
      <c r="AB1028" s="111" t="s">
        <v>30</v>
      </c>
      <c r="AC1028" s="112" t="s">
        <v>31</v>
      </c>
    </row>
    <row r="1029" spans="1:29" ht="25.5" customHeight="1" x14ac:dyDescent="0.35">
      <c r="A1029" s="205"/>
      <c r="B1029" s="207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65"/>
        <v/>
      </c>
      <c r="G1029" s="106"/>
      <c r="H1029" s="96">
        <f t="shared" si="66"/>
        <v>0</v>
      </c>
      <c r="I1029" s="96" t="str">
        <f t="shared" si="67"/>
        <v/>
      </c>
      <c r="J1029" s="96" t="str">
        <f t="shared" si="68"/>
        <v/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V1029" s="110" t="s">
        <v>25</v>
      </c>
      <c r="W1029" s="110" t="s">
        <v>26</v>
      </c>
      <c r="X1029" s="110" t="s">
        <v>27</v>
      </c>
      <c r="Y1029" s="111" t="s">
        <v>28</v>
      </c>
      <c r="Z1029" s="111" t="s">
        <v>29</v>
      </c>
      <c r="AA1029" s="111" t="s">
        <v>25</v>
      </c>
      <c r="AB1029" s="111" t="s">
        <v>30</v>
      </c>
      <c r="AC1029" s="112" t="s">
        <v>31</v>
      </c>
    </row>
    <row r="1030" spans="1:29" ht="25.5" customHeight="1" x14ac:dyDescent="0.35">
      <c r="A1030" s="205"/>
      <c r="B1030" s="207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65"/>
        <v/>
      </c>
      <c r="G1030" s="106"/>
      <c r="H1030" s="96">
        <f t="shared" si="66"/>
        <v>0</v>
      </c>
      <c r="I1030" s="96" t="str">
        <f t="shared" si="67"/>
        <v/>
      </c>
      <c r="J1030" s="96" t="str">
        <f t="shared" si="68"/>
        <v/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V1030" s="110" t="s">
        <v>25</v>
      </c>
      <c r="W1030" s="110" t="s">
        <v>26</v>
      </c>
      <c r="X1030" s="110" t="s">
        <v>27</v>
      </c>
      <c r="Y1030" s="111" t="s">
        <v>28</v>
      </c>
      <c r="Z1030" s="111" t="s">
        <v>29</v>
      </c>
      <c r="AA1030" s="111" t="s">
        <v>25</v>
      </c>
      <c r="AB1030" s="111" t="s">
        <v>30</v>
      </c>
      <c r="AC1030" s="112" t="s">
        <v>31</v>
      </c>
    </row>
    <row r="1031" spans="1:29" ht="25.5" customHeight="1" x14ac:dyDescent="0.35">
      <c r="A1031" s="205"/>
      <c r="B1031" s="207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65"/>
        <v/>
      </c>
      <c r="G1031" s="106"/>
      <c r="H1031" s="96">
        <f t="shared" si="66"/>
        <v>0</v>
      </c>
      <c r="I1031" s="96" t="str">
        <f t="shared" si="67"/>
        <v/>
      </c>
      <c r="J1031" s="96" t="str">
        <f t="shared" si="68"/>
        <v/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V1031" s="110" t="s">
        <v>25</v>
      </c>
      <c r="W1031" s="110" t="s">
        <v>26</v>
      </c>
      <c r="X1031" s="110" t="s">
        <v>27</v>
      </c>
      <c r="Y1031" s="111" t="s">
        <v>28</v>
      </c>
      <c r="Z1031" s="111" t="s">
        <v>29</v>
      </c>
      <c r="AA1031" s="111" t="s">
        <v>25</v>
      </c>
      <c r="AB1031" s="111" t="s">
        <v>30</v>
      </c>
      <c r="AC1031" s="112" t="s">
        <v>31</v>
      </c>
    </row>
    <row r="1032" spans="1:29" ht="25.5" customHeight="1" x14ac:dyDescent="0.35">
      <c r="A1032" s="205"/>
      <c r="B1032" s="207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65"/>
        <v/>
      </c>
      <c r="G1032" s="106"/>
      <c r="H1032" s="96">
        <f t="shared" si="66"/>
        <v>0</v>
      </c>
      <c r="I1032" s="96" t="str">
        <f t="shared" si="67"/>
        <v/>
      </c>
      <c r="J1032" s="96" t="str">
        <f t="shared" si="68"/>
        <v/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V1032" s="110" t="s">
        <v>25</v>
      </c>
      <c r="W1032" s="110" t="s">
        <v>26</v>
      </c>
      <c r="X1032" s="110" t="s">
        <v>27</v>
      </c>
      <c r="Y1032" s="111" t="s">
        <v>28</v>
      </c>
      <c r="Z1032" s="111" t="s">
        <v>29</v>
      </c>
      <c r="AA1032" s="111" t="s">
        <v>25</v>
      </c>
      <c r="AB1032" s="111" t="s">
        <v>30</v>
      </c>
      <c r="AC1032" s="112" t="s">
        <v>31</v>
      </c>
    </row>
    <row r="1033" spans="1:29" ht="25.5" customHeight="1" x14ac:dyDescent="0.35">
      <c r="A1033" s="205"/>
      <c r="B1033" s="207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65"/>
        <v/>
      </c>
      <c r="G1033" s="106"/>
      <c r="H1033" s="96">
        <f t="shared" si="66"/>
        <v>0</v>
      </c>
      <c r="I1033" s="96" t="str">
        <f t="shared" si="67"/>
        <v/>
      </c>
      <c r="J1033" s="96" t="str">
        <f t="shared" si="68"/>
        <v/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V1033" s="110" t="s">
        <v>25</v>
      </c>
      <c r="W1033" s="110" t="s">
        <v>26</v>
      </c>
      <c r="X1033" s="110" t="s">
        <v>27</v>
      </c>
      <c r="Y1033" s="111" t="s">
        <v>28</v>
      </c>
      <c r="Z1033" s="111" t="s">
        <v>29</v>
      </c>
      <c r="AA1033" s="111" t="s">
        <v>25</v>
      </c>
      <c r="AB1033" s="111" t="s">
        <v>30</v>
      </c>
      <c r="AC1033" s="112" t="s">
        <v>31</v>
      </c>
    </row>
    <row r="1034" spans="1:29" ht="25.5" customHeight="1" x14ac:dyDescent="0.35">
      <c r="A1034" s="205"/>
      <c r="B1034" s="207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65"/>
        <v/>
      </c>
      <c r="G1034" s="106"/>
      <c r="H1034" s="96">
        <f t="shared" si="66"/>
        <v>0</v>
      </c>
      <c r="I1034" s="96" t="str">
        <f t="shared" si="67"/>
        <v/>
      </c>
      <c r="J1034" s="96" t="str">
        <f t="shared" si="68"/>
        <v/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V1034" s="110" t="s">
        <v>25</v>
      </c>
      <c r="W1034" s="110" t="s">
        <v>26</v>
      </c>
      <c r="X1034" s="110" t="s">
        <v>27</v>
      </c>
      <c r="Y1034" s="111" t="s">
        <v>28</v>
      </c>
      <c r="Z1034" s="111" t="s">
        <v>29</v>
      </c>
      <c r="AA1034" s="111" t="s">
        <v>25</v>
      </c>
      <c r="AB1034" s="111" t="s">
        <v>30</v>
      </c>
      <c r="AC1034" s="112" t="s">
        <v>31</v>
      </c>
    </row>
    <row r="1035" spans="1:29" ht="25.5" customHeight="1" x14ac:dyDescent="0.35">
      <c r="A1035" s="205"/>
      <c r="B1035" s="207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65"/>
        <v/>
      </c>
      <c r="G1035" s="106"/>
      <c r="H1035" s="96">
        <f t="shared" si="66"/>
        <v>0</v>
      </c>
      <c r="I1035" s="96" t="str">
        <f t="shared" si="67"/>
        <v/>
      </c>
      <c r="J1035" s="96" t="str">
        <f t="shared" si="68"/>
        <v/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V1035" s="110" t="s">
        <v>25</v>
      </c>
      <c r="W1035" s="110" t="s">
        <v>26</v>
      </c>
      <c r="X1035" s="110" t="s">
        <v>27</v>
      </c>
      <c r="Y1035" s="111" t="s">
        <v>28</v>
      </c>
      <c r="Z1035" s="111" t="s">
        <v>29</v>
      </c>
      <c r="AA1035" s="111" t="s">
        <v>25</v>
      </c>
      <c r="AB1035" s="111" t="s">
        <v>30</v>
      </c>
      <c r="AC1035" s="112" t="s">
        <v>31</v>
      </c>
    </row>
    <row r="1036" spans="1:29" ht="25.5" customHeight="1" x14ac:dyDescent="0.35">
      <c r="A1036" s="205"/>
      <c r="B1036" s="207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65"/>
        <v/>
      </c>
      <c r="G1036" s="106"/>
      <c r="H1036" s="96">
        <f t="shared" si="66"/>
        <v>0</v>
      </c>
      <c r="I1036" s="96" t="str">
        <f t="shared" si="67"/>
        <v/>
      </c>
      <c r="J1036" s="96" t="str">
        <f t="shared" si="68"/>
        <v/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V1036" s="110" t="s">
        <v>25</v>
      </c>
      <c r="W1036" s="110" t="s">
        <v>26</v>
      </c>
      <c r="X1036" s="110" t="s">
        <v>27</v>
      </c>
      <c r="Y1036" s="111" t="s">
        <v>28</v>
      </c>
      <c r="Z1036" s="111" t="s">
        <v>29</v>
      </c>
      <c r="AA1036" s="111" t="s">
        <v>25</v>
      </c>
      <c r="AB1036" s="111" t="s">
        <v>30</v>
      </c>
      <c r="AC1036" s="112" t="s">
        <v>31</v>
      </c>
    </row>
    <row r="1037" spans="1:29" ht="25.5" customHeight="1" x14ac:dyDescent="0.35">
      <c r="A1037" s="205"/>
      <c r="B1037" s="207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65"/>
        <v/>
      </c>
      <c r="G1037" s="106"/>
      <c r="H1037" s="96">
        <f t="shared" si="66"/>
        <v>0</v>
      </c>
      <c r="I1037" s="96" t="str">
        <f t="shared" si="67"/>
        <v/>
      </c>
      <c r="J1037" s="96" t="str">
        <f t="shared" si="68"/>
        <v/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V1037" s="110" t="s">
        <v>25</v>
      </c>
      <c r="W1037" s="110" t="s">
        <v>26</v>
      </c>
      <c r="X1037" s="110" t="s">
        <v>27</v>
      </c>
      <c r="Y1037" s="111" t="s">
        <v>28</v>
      </c>
      <c r="Z1037" s="111" t="s">
        <v>29</v>
      </c>
      <c r="AA1037" s="111" t="s">
        <v>25</v>
      </c>
      <c r="AB1037" s="111" t="s">
        <v>30</v>
      </c>
      <c r="AC1037" s="112" t="s">
        <v>31</v>
      </c>
    </row>
    <row r="1038" spans="1:29" ht="25.5" customHeight="1" x14ac:dyDescent="0.35">
      <c r="A1038" s="205"/>
      <c r="B1038" s="207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65"/>
        <v/>
      </c>
      <c r="G1038" s="106"/>
      <c r="H1038" s="96">
        <f t="shared" si="66"/>
        <v>0</v>
      </c>
      <c r="I1038" s="96" t="str">
        <f t="shared" si="67"/>
        <v/>
      </c>
      <c r="J1038" s="96" t="str">
        <f t="shared" si="68"/>
        <v/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V1038" s="110" t="s">
        <v>25</v>
      </c>
      <c r="W1038" s="110" t="s">
        <v>26</v>
      </c>
      <c r="X1038" s="110" t="s">
        <v>27</v>
      </c>
      <c r="Y1038" s="111" t="s">
        <v>28</v>
      </c>
      <c r="Z1038" s="111" t="s">
        <v>29</v>
      </c>
      <c r="AA1038" s="111" t="s">
        <v>25</v>
      </c>
      <c r="AB1038" s="111" t="s">
        <v>30</v>
      </c>
      <c r="AC1038" s="112" t="s">
        <v>31</v>
      </c>
    </row>
    <row r="1039" spans="1:29" ht="25.5" customHeight="1" x14ac:dyDescent="0.35">
      <c r="A1039" s="205"/>
      <c r="B1039" s="207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65"/>
        <v/>
      </c>
      <c r="G1039" s="106"/>
      <c r="H1039" s="96">
        <f t="shared" si="66"/>
        <v>0</v>
      </c>
      <c r="I1039" s="96" t="str">
        <f t="shared" si="67"/>
        <v/>
      </c>
      <c r="J1039" s="96" t="str">
        <f t="shared" si="68"/>
        <v/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V1039" s="110" t="s">
        <v>25</v>
      </c>
      <c r="W1039" s="110" t="s">
        <v>26</v>
      </c>
      <c r="X1039" s="110" t="s">
        <v>27</v>
      </c>
      <c r="Y1039" s="111" t="s">
        <v>28</v>
      </c>
      <c r="Z1039" s="111" t="s">
        <v>29</v>
      </c>
      <c r="AA1039" s="111" t="s">
        <v>25</v>
      </c>
      <c r="AB1039" s="111" t="s">
        <v>30</v>
      </c>
      <c r="AC1039" s="112" t="s">
        <v>31</v>
      </c>
    </row>
    <row r="1040" spans="1:29" ht="25.5" customHeight="1" x14ac:dyDescent="0.35">
      <c r="A1040" s="205"/>
      <c r="B1040" s="207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65"/>
        <v/>
      </c>
      <c r="G1040" s="106"/>
      <c r="H1040" s="96">
        <f t="shared" si="66"/>
        <v>0</v>
      </c>
      <c r="I1040" s="96" t="str">
        <f t="shared" si="67"/>
        <v/>
      </c>
      <c r="J1040" s="96" t="str">
        <f t="shared" si="68"/>
        <v/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V1040" s="110" t="s">
        <v>25</v>
      </c>
      <c r="W1040" s="110" t="s">
        <v>26</v>
      </c>
      <c r="X1040" s="110" t="s">
        <v>27</v>
      </c>
      <c r="Y1040" s="111" t="s">
        <v>28</v>
      </c>
      <c r="Z1040" s="111" t="s">
        <v>29</v>
      </c>
      <c r="AA1040" s="111" t="s">
        <v>25</v>
      </c>
      <c r="AB1040" s="111" t="s">
        <v>30</v>
      </c>
      <c r="AC1040" s="112" t="s">
        <v>31</v>
      </c>
    </row>
    <row r="1041" spans="1:29" ht="25.5" customHeight="1" x14ac:dyDescent="0.35">
      <c r="A1041" s="205"/>
      <c r="B1041" s="207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65"/>
        <v/>
      </c>
      <c r="G1041" s="106"/>
      <c r="H1041" s="96">
        <f t="shared" si="66"/>
        <v>0</v>
      </c>
      <c r="I1041" s="96" t="str">
        <f t="shared" si="67"/>
        <v/>
      </c>
      <c r="J1041" s="96" t="str">
        <f t="shared" si="68"/>
        <v/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V1041" s="110" t="s">
        <v>25</v>
      </c>
      <c r="W1041" s="110" t="s">
        <v>26</v>
      </c>
      <c r="X1041" s="110" t="s">
        <v>27</v>
      </c>
      <c r="Y1041" s="111" t="s">
        <v>28</v>
      </c>
      <c r="Z1041" s="111" t="s">
        <v>29</v>
      </c>
      <c r="AA1041" s="111" t="s">
        <v>25</v>
      </c>
      <c r="AB1041" s="111" t="s">
        <v>30</v>
      </c>
      <c r="AC1041" s="112" t="s">
        <v>31</v>
      </c>
    </row>
    <row r="1042" spans="1:29" ht="25.5" customHeight="1" x14ac:dyDescent="0.35">
      <c r="A1042" s="205"/>
      <c r="B1042" s="207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65"/>
        <v/>
      </c>
      <c r="G1042" s="106"/>
      <c r="H1042" s="96">
        <f t="shared" si="66"/>
        <v>0</v>
      </c>
      <c r="I1042" s="96" t="str">
        <f t="shared" si="67"/>
        <v/>
      </c>
      <c r="J1042" s="96" t="str">
        <f t="shared" si="68"/>
        <v/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V1042" s="110" t="s">
        <v>25</v>
      </c>
      <c r="W1042" s="110" t="s">
        <v>26</v>
      </c>
      <c r="X1042" s="110" t="s">
        <v>27</v>
      </c>
      <c r="Y1042" s="111" t="s">
        <v>28</v>
      </c>
      <c r="Z1042" s="111" t="s">
        <v>29</v>
      </c>
      <c r="AA1042" s="111" t="s">
        <v>25</v>
      </c>
      <c r="AB1042" s="111" t="s">
        <v>30</v>
      </c>
      <c r="AC1042" s="112" t="s">
        <v>31</v>
      </c>
    </row>
    <row r="1043" spans="1:29" ht="25.5" customHeight="1" x14ac:dyDescent="0.35">
      <c r="A1043" s="205"/>
      <c r="B1043" s="207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65"/>
        <v/>
      </c>
      <c r="G1043" s="106"/>
      <c r="H1043" s="96">
        <f t="shared" si="66"/>
        <v>0</v>
      </c>
      <c r="I1043" s="96" t="str">
        <f t="shared" si="67"/>
        <v/>
      </c>
      <c r="J1043" s="96" t="str">
        <f t="shared" si="68"/>
        <v/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V1043" s="110" t="s">
        <v>25</v>
      </c>
      <c r="W1043" s="110" t="s">
        <v>26</v>
      </c>
      <c r="X1043" s="110" t="s">
        <v>27</v>
      </c>
      <c r="Y1043" s="111" t="s">
        <v>28</v>
      </c>
      <c r="Z1043" s="111" t="s">
        <v>29</v>
      </c>
      <c r="AA1043" s="111" t="s">
        <v>25</v>
      </c>
      <c r="AB1043" s="111" t="s">
        <v>30</v>
      </c>
      <c r="AC1043" s="112" t="s">
        <v>31</v>
      </c>
    </row>
    <row r="1044" spans="1:29" ht="25.5" customHeight="1" x14ac:dyDescent="0.35">
      <c r="A1044" s="205"/>
      <c r="B1044" s="207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65"/>
        <v/>
      </c>
      <c r="G1044" s="106"/>
      <c r="H1044" s="96">
        <f t="shared" si="66"/>
        <v>0</v>
      </c>
      <c r="I1044" s="96" t="str">
        <f t="shared" si="67"/>
        <v/>
      </c>
      <c r="J1044" s="96" t="str">
        <f t="shared" si="68"/>
        <v/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V1044" s="110" t="s">
        <v>25</v>
      </c>
      <c r="W1044" s="110" t="s">
        <v>26</v>
      </c>
      <c r="X1044" s="110" t="s">
        <v>27</v>
      </c>
      <c r="Y1044" s="111" t="s">
        <v>28</v>
      </c>
      <c r="Z1044" s="111" t="s">
        <v>29</v>
      </c>
      <c r="AA1044" s="111" t="s">
        <v>25</v>
      </c>
      <c r="AB1044" s="111" t="s">
        <v>30</v>
      </c>
      <c r="AC1044" s="112" t="s">
        <v>31</v>
      </c>
    </row>
    <row r="1045" spans="1:29" ht="25.5" customHeight="1" x14ac:dyDescent="0.35">
      <c r="A1045" s="205"/>
      <c r="B1045" s="207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65"/>
        <v/>
      </c>
      <c r="G1045" s="106"/>
      <c r="H1045" s="96">
        <f t="shared" si="66"/>
        <v>0</v>
      </c>
      <c r="I1045" s="96" t="str">
        <f t="shared" si="67"/>
        <v/>
      </c>
      <c r="J1045" s="96" t="str">
        <f t="shared" si="68"/>
        <v/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V1045" s="110" t="s">
        <v>25</v>
      </c>
      <c r="W1045" s="110" t="s">
        <v>26</v>
      </c>
      <c r="X1045" s="110" t="s">
        <v>27</v>
      </c>
      <c r="Y1045" s="111" t="s">
        <v>28</v>
      </c>
      <c r="Z1045" s="111" t="s">
        <v>29</v>
      </c>
      <c r="AA1045" s="111" t="s">
        <v>25</v>
      </c>
      <c r="AB1045" s="111" t="s">
        <v>30</v>
      </c>
      <c r="AC1045" s="112" t="s">
        <v>31</v>
      </c>
    </row>
    <row r="1046" spans="1:29" ht="25.5" customHeight="1" x14ac:dyDescent="0.35">
      <c r="A1046" s="205"/>
      <c r="B1046" s="207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65"/>
        <v/>
      </c>
      <c r="G1046" s="106"/>
      <c r="H1046" s="96">
        <f t="shared" si="66"/>
        <v>0</v>
      </c>
      <c r="I1046" s="96" t="str">
        <f t="shared" si="67"/>
        <v/>
      </c>
      <c r="J1046" s="96" t="str">
        <f t="shared" si="68"/>
        <v/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V1046" s="110" t="s">
        <v>25</v>
      </c>
      <c r="W1046" s="110" t="s">
        <v>26</v>
      </c>
      <c r="X1046" s="110" t="s">
        <v>27</v>
      </c>
      <c r="Y1046" s="111" t="s">
        <v>28</v>
      </c>
      <c r="Z1046" s="111" t="s">
        <v>29</v>
      </c>
      <c r="AA1046" s="111" t="s">
        <v>25</v>
      </c>
      <c r="AB1046" s="111" t="s">
        <v>30</v>
      </c>
      <c r="AC1046" s="112" t="s">
        <v>31</v>
      </c>
    </row>
    <row r="1047" spans="1:29" ht="25.5" customHeight="1" x14ac:dyDescent="0.35">
      <c r="A1047" s="205"/>
      <c r="B1047" s="207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65"/>
        <v/>
      </c>
      <c r="G1047" s="106"/>
      <c r="H1047" s="96">
        <f t="shared" si="66"/>
        <v>0</v>
      </c>
      <c r="I1047" s="96" t="str">
        <f t="shared" si="67"/>
        <v/>
      </c>
      <c r="J1047" s="96" t="str">
        <f t="shared" si="68"/>
        <v/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V1047" s="110" t="s">
        <v>25</v>
      </c>
      <c r="W1047" s="110" t="s">
        <v>26</v>
      </c>
      <c r="X1047" s="110" t="s">
        <v>27</v>
      </c>
      <c r="Y1047" s="111" t="s">
        <v>28</v>
      </c>
      <c r="Z1047" s="111" t="s">
        <v>29</v>
      </c>
      <c r="AA1047" s="111" t="s">
        <v>25</v>
      </c>
      <c r="AB1047" s="111" t="s">
        <v>30</v>
      </c>
      <c r="AC1047" s="112" t="s">
        <v>31</v>
      </c>
    </row>
    <row r="1048" spans="1:29" ht="25.5" customHeight="1" x14ac:dyDescent="0.35">
      <c r="A1048" s="205"/>
      <c r="B1048" s="207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65"/>
        <v/>
      </c>
      <c r="G1048" s="106"/>
      <c r="H1048" s="96">
        <f t="shared" si="66"/>
        <v>0</v>
      </c>
      <c r="I1048" s="96" t="str">
        <f t="shared" si="67"/>
        <v/>
      </c>
      <c r="J1048" s="96" t="str">
        <f t="shared" si="68"/>
        <v/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V1048" s="110" t="s">
        <v>25</v>
      </c>
      <c r="W1048" s="110" t="s">
        <v>26</v>
      </c>
      <c r="X1048" s="110" t="s">
        <v>27</v>
      </c>
      <c r="Y1048" s="111" t="s">
        <v>28</v>
      </c>
      <c r="Z1048" s="111" t="s">
        <v>29</v>
      </c>
      <c r="AA1048" s="111" t="s">
        <v>25</v>
      </c>
      <c r="AB1048" s="111" t="s">
        <v>30</v>
      </c>
      <c r="AC1048" s="112" t="s">
        <v>31</v>
      </c>
    </row>
    <row r="1049" spans="1:29" ht="25.5" customHeight="1" x14ac:dyDescent="0.35">
      <c r="A1049" s="205"/>
      <c r="B1049" s="207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65"/>
        <v/>
      </c>
      <c r="G1049" s="106"/>
      <c r="H1049" s="96">
        <f t="shared" si="66"/>
        <v>0</v>
      </c>
      <c r="I1049" s="96" t="str">
        <f t="shared" si="67"/>
        <v/>
      </c>
      <c r="J1049" s="96" t="str">
        <f t="shared" si="68"/>
        <v/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V1049" s="110" t="s">
        <v>25</v>
      </c>
      <c r="W1049" s="110" t="s">
        <v>26</v>
      </c>
      <c r="X1049" s="110" t="s">
        <v>27</v>
      </c>
      <c r="Y1049" s="111" t="s">
        <v>28</v>
      </c>
      <c r="Z1049" s="111" t="s">
        <v>29</v>
      </c>
      <c r="AA1049" s="111" t="s">
        <v>25</v>
      </c>
      <c r="AB1049" s="111" t="s">
        <v>30</v>
      </c>
      <c r="AC1049" s="112" t="s">
        <v>31</v>
      </c>
    </row>
    <row r="1050" spans="1:29" ht="25.5" customHeight="1" x14ac:dyDescent="0.35">
      <c r="A1050" s="205"/>
      <c r="B1050" s="207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65"/>
        <v/>
      </c>
      <c r="G1050" s="106"/>
      <c r="H1050" s="96">
        <f t="shared" si="66"/>
        <v>0</v>
      </c>
      <c r="I1050" s="96" t="str">
        <f t="shared" si="67"/>
        <v/>
      </c>
      <c r="J1050" s="96" t="str">
        <f t="shared" si="68"/>
        <v/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V1050" s="110" t="s">
        <v>25</v>
      </c>
      <c r="W1050" s="110" t="s">
        <v>26</v>
      </c>
      <c r="X1050" s="110" t="s">
        <v>27</v>
      </c>
      <c r="Y1050" s="111" t="s">
        <v>28</v>
      </c>
      <c r="Z1050" s="111" t="s">
        <v>29</v>
      </c>
      <c r="AA1050" s="111" t="s">
        <v>25</v>
      </c>
      <c r="AB1050" s="111" t="s">
        <v>30</v>
      </c>
      <c r="AC1050" s="112" t="s">
        <v>31</v>
      </c>
    </row>
    <row r="1051" spans="1:29" ht="25.5" customHeight="1" x14ac:dyDescent="0.35">
      <c r="A1051" s="205"/>
      <c r="B1051" s="207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65"/>
        <v/>
      </c>
      <c r="G1051" s="106"/>
      <c r="H1051" s="96">
        <f t="shared" si="66"/>
        <v>0</v>
      </c>
      <c r="I1051" s="96" t="str">
        <f t="shared" si="67"/>
        <v/>
      </c>
      <c r="J1051" s="96" t="str">
        <f t="shared" si="68"/>
        <v/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V1051" s="110" t="s">
        <v>25</v>
      </c>
      <c r="W1051" s="110" t="s">
        <v>26</v>
      </c>
      <c r="X1051" s="110" t="s">
        <v>27</v>
      </c>
      <c r="Y1051" s="111" t="s">
        <v>28</v>
      </c>
      <c r="Z1051" s="111" t="s">
        <v>29</v>
      </c>
      <c r="AA1051" s="111" t="s">
        <v>25</v>
      </c>
      <c r="AB1051" s="111" t="s">
        <v>30</v>
      </c>
      <c r="AC1051" s="112" t="s">
        <v>31</v>
      </c>
    </row>
    <row r="1052" spans="1:29" ht="25.5" customHeight="1" x14ac:dyDescent="0.35">
      <c r="A1052" s="205"/>
      <c r="B1052" s="207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65"/>
        <v/>
      </c>
      <c r="G1052" s="106"/>
      <c r="H1052" s="96">
        <f t="shared" si="66"/>
        <v>0</v>
      </c>
      <c r="I1052" s="96" t="str">
        <f t="shared" si="67"/>
        <v/>
      </c>
      <c r="J1052" s="96" t="str">
        <f t="shared" si="68"/>
        <v/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V1052" s="110" t="s">
        <v>25</v>
      </c>
      <c r="W1052" s="110" t="s">
        <v>26</v>
      </c>
      <c r="X1052" s="110" t="s">
        <v>27</v>
      </c>
      <c r="Y1052" s="111" t="s">
        <v>28</v>
      </c>
      <c r="Z1052" s="111" t="s">
        <v>29</v>
      </c>
      <c r="AA1052" s="111" t="s">
        <v>25</v>
      </c>
      <c r="AB1052" s="111" t="s">
        <v>30</v>
      </c>
      <c r="AC1052" s="112" t="s">
        <v>31</v>
      </c>
    </row>
    <row r="1053" spans="1:29" ht="25.5" customHeight="1" x14ac:dyDescent="0.35">
      <c r="A1053" s="205"/>
      <c r="B1053" s="207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65"/>
        <v/>
      </c>
      <c r="G1053" s="106"/>
      <c r="H1053" s="96">
        <f t="shared" si="66"/>
        <v>0</v>
      </c>
      <c r="I1053" s="96" t="str">
        <f t="shared" si="67"/>
        <v/>
      </c>
      <c r="J1053" s="96" t="str">
        <f t="shared" si="68"/>
        <v/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V1053" s="110" t="s">
        <v>25</v>
      </c>
      <c r="W1053" s="110" t="s">
        <v>26</v>
      </c>
      <c r="X1053" s="110" t="s">
        <v>27</v>
      </c>
      <c r="Y1053" s="111" t="s">
        <v>28</v>
      </c>
      <c r="Z1053" s="111" t="s">
        <v>29</v>
      </c>
      <c r="AA1053" s="111" t="s">
        <v>25</v>
      </c>
      <c r="AB1053" s="111" t="s">
        <v>30</v>
      </c>
      <c r="AC1053" s="112" t="s">
        <v>31</v>
      </c>
    </row>
    <row r="1054" spans="1:29" ht="25.5" customHeight="1" x14ac:dyDescent="0.35">
      <c r="A1054" s="205"/>
      <c r="B1054" s="207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65"/>
        <v/>
      </c>
      <c r="G1054" s="106"/>
      <c r="H1054" s="96">
        <f t="shared" si="66"/>
        <v>0</v>
      </c>
      <c r="I1054" s="96" t="str">
        <f t="shared" si="67"/>
        <v/>
      </c>
      <c r="J1054" s="96" t="str">
        <f t="shared" si="68"/>
        <v/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V1054" s="110" t="s">
        <v>25</v>
      </c>
      <c r="W1054" s="110" t="s">
        <v>26</v>
      </c>
      <c r="X1054" s="110" t="s">
        <v>27</v>
      </c>
      <c r="Y1054" s="111" t="s">
        <v>28</v>
      </c>
      <c r="Z1054" s="111" t="s">
        <v>29</v>
      </c>
      <c r="AA1054" s="111" t="s">
        <v>25</v>
      </c>
      <c r="AB1054" s="111" t="s">
        <v>30</v>
      </c>
      <c r="AC1054" s="112" t="s">
        <v>31</v>
      </c>
    </row>
    <row r="1055" spans="1:29" ht="25.5" customHeight="1" x14ac:dyDescent="0.35">
      <c r="A1055" s="205"/>
      <c r="B1055" s="207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65"/>
        <v/>
      </c>
      <c r="G1055" s="106"/>
      <c r="H1055" s="96">
        <f t="shared" si="66"/>
        <v>0</v>
      </c>
      <c r="I1055" s="96" t="str">
        <f t="shared" si="67"/>
        <v/>
      </c>
      <c r="J1055" s="96" t="str">
        <f t="shared" si="68"/>
        <v/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V1055" s="110" t="s">
        <v>25</v>
      </c>
      <c r="W1055" s="110" t="s">
        <v>26</v>
      </c>
      <c r="X1055" s="110" t="s">
        <v>27</v>
      </c>
      <c r="Y1055" s="111" t="s">
        <v>28</v>
      </c>
      <c r="Z1055" s="111" t="s">
        <v>29</v>
      </c>
      <c r="AA1055" s="111" t="s">
        <v>25</v>
      </c>
      <c r="AB1055" s="111" t="s">
        <v>30</v>
      </c>
      <c r="AC1055" s="112" t="s">
        <v>31</v>
      </c>
    </row>
    <row r="1056" spans="1:29" ht="25.5" customHeight="1" x14ac:dyDescent="0.35">
      <c r="A1056" s="205"/>
      <c r="B1056" s="207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65"/>
        <v/>
      </c>
      <c r="G1056" s="106"/>
      <c r="H1056" s="96">
        <f t="shared" si="66"/>
        <v>0</v>
      </c>
      <c r="I1056" s="96" t="str">
        <f t="shared" si="67"/>
        <v/>
      </c>
      <c r="J1056" s="96" t="str">
        <f t="shared" si="68"/>
        <v/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V1056" s="110" t="s">
        <v>25</v>
      </c>
      <c r="W1056" s="110" t="s">
        <v>26</v>
      </c>
      <c r="X1056" s="110" t="s">
        <v>27</v>
      </c>
      <c r="Y1056" s="111" t="s">
        <v>28</v>
      </c>
      <c r="Z1056" s="111" t="s">
        <v>29</v>
      </c>
      <c r="AA1056" s="111" t="s">
        <v>25</v>
      </c>
      <c r="AB1056" s="111" t="s">
        <v>30</v>
      </c>
      <c r="AC1056" s="112" t="s">
        <v>31</v>
      </c>
    </row>
    <row r="1057" spans="1:29" ht="25.5" customHeight="1" x14ac:dyDescent="0.35">
      <c r="A1057" s="205"/>
      <c r="B1057" s="207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65"/>
        <v/>
      </c>
      <c r="G1057" s="106"/>
      <c r="H1057" s="96">
        <f t="shared" si="66"/>
        <v>0</v>
      </c>
      <c r="I1057" s="96" t="str">
        <f t="shared" si="67"/>
        <v/>
      </c>
      <c r="J1057" s="96" t="str">
        <f t="shared" si="68"/>
        <v/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V1057" s="110" t="s">
        <v>25</v>
      </c>
      <c r="W1057" s="110" t="s">
        <v>26</v>
      </c>
      <c r="X1057" s="110" t="s">
        <v>27</v>
      </c>
      <c r="Y1057" s="111" t="s">
        <v>28</v>
      </c>
      <c r="Z1057" s="111" t="s">
        <v>29</v>
      </c>
      <c r="AA1057" s="111" t="s">
        <v>25</v>
      </c>
      <c r="AB1057" s="111" t="s">
        <v>30</v>
      </c>
      <c r="AC1057" s="112" t="s">
        <v>31</v>
      </c>
    </row>
    <row r="1058" spans="1:29" ht="25.5" customHeight="1" x14ac:dyDescent="0.35">
      <c r="A1058" s="205"/>
      <c r="B1058" s="207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65"/>
        <v/>
      </c>
      <c r="G1058" s="106"/>
      <c r="H1058" s="96">
        <f t="shared" si="66"/>
        <v>0</v>
      </c>
      <c r="I1058" s="96" t="str">
        <f t="shared" si="67"/>
        <v/>
      </c>
      <c r="J1058" s="96" t="str">
        <f t="shared" si="68"/>
        <v/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V1058" s="110" t="s">
        <v>25</v>
      </c>
      <c r="W1058" s="110" t="s">
        <v>26</v>
      </c>
      <c r="X1058" s="110" t="s">
        <v>27</v>
      </c>
      <c r="Y1058" s="111" t="s">
        <v>28</v>
      </c>
      <c r="Z1058" s="111" t="s">
        <v>29</v>
      </c>
      <c r="AA1058" s="111" t="s">
        <v>25</v>
      </c>
      <c r="AB1058" s="111" t="s">
        <v>30</v>
      </c>
      <c r="AC1058" s="112" t="s">
        <v>31</v>
      </c>
    </row>
    <row r="1059" spans="1:29" ht="25.5" customHeight="1" x14ac:dyDescent="0.35">
      <c r="A1059" s="205"/>
      <c r="B1059" s="207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65"/>
        <v/>
      </c>
      <c r="G1059" s="106"/>
      <c r="H1059" s="96">
        <f t="shared" si="66"/>
        <v>0</v>
      </c>
      <c r="I1059" s="96" t="str">
        <f t="shared" si="67"/>
        <v/>
      </c>
      <c r="J1059" s="96" t="str">
        <f t="shared" si="68"/>
        <v/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V1059" s="110" t="s">
        <v>25</v>
      </c>
      <c r="W1059" s="110" t="s">
        <v>26</v>
      </c>
      <c r="X1059" s="110" t="s">
        <v>27</v>
      </c>
      <c r="Y1059" s="111" t="s">
        <v>28</v>
      </c>
      <c r="Z1059" s="111" t="s">
        <v>29</v>
      </c>
      <c r="AA1059" s="111" t="s">
        <v>25</v>
      </c>
      <c r="AB1059" s="111" t="s">
        <v>30</v>
      </c>
      <c r="AC1059" s="112" t="s">
        <v>31</v>
      </c>
    </row>
    <row r="1060" spans="1:29" ht="25.5" customHeight="1" x14ac:dyDescent="0.35">
      <c r="A1060" s="205"/>
      <c r="B1060" s="207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65"/>
        <v/>
      </c>
      <c r="G1060" s="106"/>
      <c r="H1060" s="96">
        <f t="shared" si="66"/>
        <v>0</v>
      </c>
      <c r="I1060" s="96" t="str">
        <f t="shared" si="67"/>
        <v/>
      </c>
      <c r="J1060" s="96" t="str">
        <f t="shared" si="68"/>
        <v/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V1060" s="110" t="s">
        <v>25</v>
      </c>
      <c r="W1060" s="110" t="s">
        <v>26</v>
      </c>
      <c r="X1060" s="110" t="s">
        <v>27</v>
      </c>
      <c r="Y1060" s="111" t="s">
        <v>28</v>
      </c>
      <c r="Z1060" s="111" t="s">
        <v>29</v>
      </c>
      <c r="AA1060" s="111" t="s">
        <v>25</v>
      </c>
      <c r="AB1060" s="111" t="s">
        <v>30</v>
      </c>
      <c r="AC1060" s="112" t="s">
        <v>31</v>
      </c>
    </row>
    <row r="1061" spans="1:29" ht="25.5" customHeight="1" x14ac:dyDescent="0.35">
      <c r="A1061" s="205"/>
      <c r="B1061" s="207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65"/>
        <v/>
      </c>
      <c r="G1061" s="106"/>
      <c r="H1061" s="96">
        <f t="shared" si="66"/>
        <v>0</v>
      </c>
      <c r="I1061" s="96" t="str">
        <f t="shared" si="67"/>
        <v/>
      </c>
      <c r="J1061" s="96" t="str">
        <f t="shared" si="68"/>
        <v/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V1061" s="110" t="s">
        <v>25</v>
      </c>
      <c r="W1061" s="110" t="s">
        <v>26</v>
      </c>
      <c r="X1061" s="110" t="s">
        <v>27</v>
      </c>
      <c r="Y1061" s="111" t="s">
        <v>28</v>
      </c>
      <c r="Z1061" s="111" t="s">
        <v>29</v>
      </c>
      <c r="AA1061" s="111" t="s">
        <v>25</v>
      </c>
      <c r="AB1061" s="111" t="s">
        <v>30</v>
      </c>
      <c r="AC1061" s="112" t="s">
        <v>31</v>
      </c>
    </row>
    <row r="1062" spans="1:29" ht="25.5" customHeight="1" x14ac:dyDescent="0.35">
      <c r="A1062" s="205"/>
      <c r="B1062" s="207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65"/>
        <v/>
      </c>
      <c r="G1062" s="106"/>
      <c r="H1062" s="96">
        <f t="shared" si="66"/>
        <v>0</v>
      </c>
      <c r="I1062" s="96" t="str">
        <f t="shared" si="67"/>
        <v/>
      </c>
      <c r="J1062" s="96" t="str">
        <f t="shared" si="68"/>
        <v/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V1062" s="110" t="s">
        <v>25</v>
      </c>
      <c r="W1062" s="110" t="s">
        <v>26</v>
      </c>
      <c r="X1062" s="110" t="s">
        <v>27</v>
      </c>
      <c r="Y1062" s="111" t="s">
        <v>28</v>
      </c>
      <c r="Z1062" s="111" t="s">
        <v>29</v>
      </c>
      <c r="AA1062" s="111" t="s">
        <v>25</v>
      </c>
      <c r="AB1062" s="111" t="s">
        <v>30</v>
      </c>
      <c r="AC1062" s="112" t="s">
        <v>31</v>
      </c>
    </row>
    <row r="1063" spans="1:29" ht="25.5" customHeight="1" x14ac:dyDescent="0.35">
      <c r="A1063" s="205"/>
      <c r="B1063" s="207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65"/>
        <v/>
      </c>
      <c r="G1063" s="106"/>
      <c r="H1063" s="96">
        <f t="shared" si="66"/>
        <v>0</v>
      </c>
      <c r="I1063" s="96" t="str">
        <f t="shared" si="67"/>
        <v/>
      </c>
      <c r="J1063" s="96" t="str">
        <f t="shared" si="68"/>
        <v/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V1063" s="110" t="s">
        <v>25</v>
      </c>
      <c r="W1063" s="110" t="s">
        <v>26</v>
      </c>
      <c r="X1063" s="110" t="s">
        <v>27</v>
      </c>
      <c r="Y1063" s="111" t="s">
        <v>28</v>
      </c>
      <c r="Z1063" s="111" t="s">
        <v>29</v>
      </c>
      <c r="AA1063" s="111" t="s">
        <v>25</v>
      </c>
      <c r="AB1063" s="111" t="s">
        <v>30</v>
      </c>
      <c r="AC1063" s="112" t="s">
        <v>31</v>
      </c>
    </row>
    <row r="1064" spans="1:29" ht="25.5" customHeight="1" x14ac:dyDescent="0.35">
      <c r="A1064" s="205"/>
      <c r="B1064" s="207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65"/>
        <v/>
      </c>
      <c r="G1064" s="106"/>
      <c r="H1064" s="96">
        <f t="shared" si="66"/>
        <v>0</v>
      </c>
      <c r="I1064" s="96" t="str">
        <f t="shared" si="67"/>
        <v/>
      </c>
      <c r="J1064" s="96" t="str">
        <f t="shared" si="68"/>
        <v/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V1064" s="110" t="s">
        <v>25</v>
      </c>
      <c r="W1064" s="110" t="s">
        <v>26</v>
      </c>
      <c r="X1064" s="110" t="s">
        <v>27</v>
      </c>
      <c r="Y1064" s="111" t="s">
        <v>28</v>
      </c>
      <c r="Z1064" s="111" t="s">
        <v>29</v>
      </c>
      <c r="AA1064" s="111" t="s">
        <v>25</v>
      </c>
      <c r="AB1064" s="111" t="s">
        <v>30</v>
      </c>
      <c r="AC1064" s="112" t="s">
        <v>31</v>
      </c>
    </row>
    <row r="1065" spans="1:29" ht="25.5" customHeight="1" x14ac:dyDescent="0.35">
      <c r="A1065" s="205"/>
      <c r="B1065" s="207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65"/>
        <v/>
      </c>
      <c r="G1065" s="106"/>
      <c r="H1065" s="96">
        <f t="shared" si="66"/>
        <v>0</v>
      </c>
      <c r="I1065" s="96" t="str">
        <f t="shared" si="67"/>
        <v/>
      </c>
      <c r="J1065" s="96" t="str">
        <f t="shared" si="68"/>
        <v/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V1065" s="110" t="s">
        <v>25</v>
      </c>
      <c r="W1065" s="110" t="s">
        <v>26</v>
      </c>
      <c r="X1065" s="110" t="s">
        <v>27</v>
      </c>
      <c r="Y1065" s="111" t="s">
        <v>28</v>
      </c>
      <c r="Z1065" s="111" t="s">
        <v>29</v>
      </c>
      <c r="AA1065" s="111" t="s">
        <v>25</v>
      </c>
      <c r="AB1065" s="111" t="s">
        <v>30</v>
      </c>
      <c r="AC1065" s="112" t="s">
        <v>31</v>
      </c>
    </row>
    <row r="1066" spans="1:29" ht="25.5" customHeight="1" x14ac:dyDescent="0.35">
      <c r="A1066" s="205"/>
      <c r="B1066" s="207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65"/>
        <v/>
      </c>
      <c r="G1066" s="106"/>
      <c r="H1066" s="96">
        <f t="shared" si="66"/>
        <v>0</v>
      </c>
      <c r="I1066" s="96" t="str">
        <f t="shared" si="67"/>
        <v/>
      </c>
      <c r="J1066" s="96" t="str">
        <f t="shared" si="68"/>
        <v/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V1066" s="110" t="s">
        <v>25</v>
      </c>
      <c r="W1066" s="110" t="s">
        <v>26</v>
      </c>
      <c r="X1066" s="110" t="s">
        <v>27</v>
      </c>
      <c r="Y1066" s="111" t="s">
        <v>28</v>
      </c>
      <c r="Z1066" s="111" t="s">
        <v>29</v>
      </c>
      <c r="AA1066" s="111" t="s">
        <v>25</v>
      </c>
      <c r="AB1066" s="111" t="s">
        <v>30</v>
      </c>
      <c r="AC1066" s="112" t="s">
        <v>31</v>
      </c>
    </row>
    <row r="1067" spans="1:29" ht="25.5" customHeight="1" x14ac:dyDescent="0.35">
      <c r="A1067" s="205"/>
      <c r="B1067" s="207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65"/>
        <v/>
      </c>
      <c r="G1067" s="106"/>
      <c r="H1067" s="96">
        <f t="shared" si="66"/>
        <v>0</v>
      </c>
      <c r="I1067" s="96" t="str">
        <f t="shared" si="67"/>
        <v/>
      </c>
      <c r="J1067" s="96" t="str">
        <f t="shared" si="68"/>
        <v/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V1067" s="110" t="s">
        <v>25</v>
      </c>
      <c r="W1067" s="110" t="s">
        <v>26</v>
      </c>
      <c r="X1067" s="110" t="s">
        <v>27</v>
      </c>
      <c r="Y1067" s="111" t="s">
        <v>28</v>
      </c>
      <c r="Z1067" s="111" t="s">
        <v>29</v>
      </c>
      <c r="AA1067" s="111" t="s">
        <v>25</v>
      </c>
      <c r="AB1067" s="111" t="s">
        <v>30</v>
      </c>
      <c r="AC1067" s="112" t="s">
        <v>31</v>
      </c>
    </row>
    <row r="1068" spans="1:29" ht="25.5" customHeight="1" x14ac:dyDescent="0.35">
      <c r="A1068" s="205"/>
      <c r="B1068" s="207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65"/>
        <v/>
      </c>
      <c r="G1068" s="106"/>
      <c r="H1068" s="96">
        <f t="shared" si="66"/>
        <v>0</v>
      </c>
      <c r="I1068" s="96" t="str">
        <f t="shared" si="67"/>
        <v/>
      </c>
      <c r="J1068" s="96" t="str">
        <f t="shared" si="68"/>
        <v/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V1068" s="110" t="s">
        <v>25</v>
      </c>
      <c r="W1068" s="110" t="s">
        <v>26</v>
      </c>
      <c r="X1068" s="110" t="s">
        <v>27</v>
      </c>
      <c r="Y1068" s="111" t="s">
        <v>28</v>
      </c>
      <c r="Z1068" s="111" t="s">
        <v>29</v>
      </c>
      <c r="AA1068" s="111" t="s">
        <v>25</v>
      </c>
      <c r="AB1068" s="111" t="s">
        <v>30</v>
      </c>
      <c r="AC1068" s="112" t="s">
        <v>31</v>
      </c>
    </row>
    <row r="1069" spans="1:29" ht="25.5" customHeight="1" x14ac:dyDescent="0.35">
      <c r="A1069" s="205"/>
      <c r="B1069" s="207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65"/>
        <v/>
      </c>
      <c r="G1069" s="106"/>
      <c r="H1069" s="96">
        <f t="shared" si="66"/>
        <v>0</v>
      </c>
      <c r="I1069" s="96" t="str">
        <f t="shared" si="67"/>
        <v/>
      </c>
      <c r="J1069" s="96" t="str">
        <f t="shared" si="68"/>
        <v/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V1069" s="110" t="s">
        <v>25</v>
      </c>
      <c r="W1069" s="110" t="s">
        <v>26</v>
      </c>
      <c r="X1069" s="110" t="s">
        <v>27</v>
      </c>
      <c r="Y1069" s="111" t="s">
        <v>28</v>
      </c>
      <c r="Z1069" s="111" t="s">
        <v>29</v>
      </c>
      <c r="AA1069" s="111" t="s">
        <v>25</v>
      </c>
      <c r="AB1069" s="111" t="s">
        <v>30</v>
      </c>
      <c r="AC1069" s="112" t="s">
        <v>31</v>
      </c>
    </row>
    <row r="1070" spans="1:29" ht="25.5" customHeight="1" x14ac:dyDescent="0.35">
      <c r="A1070" s="205"/>
      <c r="B1070" s="207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65"/>
        <v/>
      </c>
      <c r="G1070" s="106"/>
      <c r="H1070" s="96">
        <f t="shared" si="66"/>
        <v>0</v>
      </c>
      <c r="I1070" s="96" t="str">
        <f t="shared" si="67"/>
        <v/>
      </c>
      <c r="J1070" s="96" t="str">
        <f t="shared" si="68"/>
        <v/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V1070" s="110" t="s">
        <v>25</v>
      </c>
      <c r="W1070" s="110" t="s">
        <v>26</v>
      </c>
      <c r="X1070" s="110" t="s">
        <v>27</v>
      </c>
      <c r="Y1070" s="111" t="s">
        <v>28</v>
      </c>
      <c r="Z1070" s="111" t="s">
        <v>29</v>
      </c>
      <c r="AA1070" s="111" t="s">
        <v>25</v>
      </c>
      <c r="AB1070" s="111" t="s">
        <v>30</v>
      </c>
      <c r="AC1070" s="112" t="s">
        <v>31</v>
      </c>
    </row>
    <row r="1071" spans="1:29" ht="25.5" customHeight="1" x14ac:dyDescent="0.35">
      <c r="A1071" s="205"/>
      <c r="B1071" s="207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65"/>
        <v/>
      </c>
      <c r="G1071" s="106"/>
      <c r="H1071" s="96">
        <f t="shared" si="66"/>
        <v>0</v>
      </c>
      <c r="I1071" s="96" t="str">
        <f t="shared" si="67"/>
        <v/>
      </c>
      <c r="J1071" s="96" t="str">
        <f t="shared" si="68"/>
        <v/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V1071" s="110" t="s">
        <v>25</v>
      </c>
      <c r="W1071" s="110" t="s">
        <v>26</v>
      </c>
      <c r="X1071" s="110" t="s">
        <v>27</v>
      </c>
      <c r="Y1071" s="111" t="s">
        <v>28</v>
      </c>
      <c r="Z1071" s="111" t="s">
        <v>29</v>
      </c>
      <c r="AA1071" s="111" t="s">
        <v>25</v>
      </c>
      <c r="AB1071" s="111" t="s">
        <v>30</v>
      </c>
      <c r="AC1071" s="112" t="s">
        <v>31</v>
      </c>
    </row>
    <row r="1072" spans="1:29" ht="25.5" customHeight="1" x14ac:dyDescent="0.35">
      <c r="A1072" s="205"/>
      <c r="B1072" s="207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65"/>
        <v/>
      </c>
      <c r="G1072" s="106"/>
      <c r="H1072" s="96">
        <f t="shared" si="66"/>
        <v>0</v>
      </c>
      <c r="I1072" s="96" t="str">
        <f t="shared" si="67"/>
        <v/>
      </c>
      <c r="J1072" s="96" t="str">
        <f t="shared" si="68"/>
        <v/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V1072" s="110" t="s">
        <v>25</v>
      </c>
      <c r="W1072" s="110" t="s">
        <v>26</v>
      </c>
      <c r="X1072" s="110" t="s">
        <v>27</v>
      </c>
      <c r="Y1072" s="111" t="s">
        <v>28</v>
      </c>
      <c r="Z1072" s="111" t="s">
        <v>29</v>
      </c>
      <c r="AA1072" s="111" t="s">
        <v>25</v>
      </c>
      <c r="AB1072" s="111" t="s">
        <v>30</v>
      </c>
      <c r="AC1072" s="112" t="s">
        <v>31</v>
      </c>
    </row>
    <row r="1073" spans="1:29" ht="25.5" customHeight="1" x14ac:dyDescent="0.35">
      <c r="A1073" s="205"/>
      <c r="B1073" s="207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65"/>
        <v/>
      </c>
      <c r="G1073" s="106"/>
      <c r="H1073" s="96">
        <f t="shared" si="66"/>
        <v>0</v>
      </c>
      <c r="I1073" s="96" t="str">
        <f t="shared" si="67"/>
        <v/>
      </c>
      <c r="J1073" s="96" t="str">
        <f t="shared" si="68"/>
        <v/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V1073" s="110" t="s">
        <v>25</v>
      </c>
      <c r="W1073" s="110" t="s">
        <v>26</v>
      </c>
      <c r="X1073" s="110" t="s">
        <v>27</v>
      </c>
      <c r="Y1073" s="111" t="s">
        <v>28</v>
      </c>
      <c r="Z1073" s="111" t="s">
        <v>29</v>
      </c>
      <c r="AA1073" s="111" t="s">
        <v>25</v>
      </c>
      <c r="AB1073" s="111" t="s">
        <v>30</v>
      </c>
      <c r="AC1073" s="112" t="s">
        <v>31</v>
      </c>
    </row>
    <row r="1074" spans="1:29" ht="25.5" customHeight="1" x14ac:dyDescent="0.35">
      <c r="A1074" s="205"/>
      <c r="B1074" s="207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65"/>
        <v/>
      </c>
      <c r="G1074" s="106"/>
      <c r="H1074" s="96">
        <f t="shared" si="66"/>
        <v>0</v>
      </c>
      <c r="I1074" s="96" t="str">
        <f t="shared" si="67"/>
        <v/>
      </c>
      <c r="J1074" s="96" t="str">
        <f t="shared" si="68"/>
        <v/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V1074" s="110" t="s">
        <v>25</v>
      </c>
      <c r="W1074" s="110" t="s">
        <v>26</v>
      </c>
      <c r="X1074" s="110" t="s">
        <v>27</v>
      </c>
      <c r="Y1074" s="111" t="s">
        <v>28</v>
      </c>
      <c r="Z1074" s="111" t="s">
        <v>29</v>
      </c>
      <c r="AA1074" s="111" t="s">
        <v>25</v>
      </c>
      <c r="AB1074" s="111" t="s">
        <v>30</v>
      </c>
      <c r="AC1074" s="112" t="s">
        <v>31</v>
      </c>
    </row>
    <row r="1075" spans="1:29" ht="25.5" customHeight="1" x14ac:dyDescent="0.35">
      <c r="A1075" s="205"/>
      <c r="B1075" s="207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65"/>
        <v/>
      </c>
      <c r="G1075" s="106"/>
      <c r="H1075" s="96">
        <f t="shared" si="66"/>
        <v>0</v>
      </c>
      <c r="I1075" s="96" t="str">
        <f t="shared" si="67"/>
        <v/>
      </c>
      <c r="J1075" s="96" t="str">
        <f t="shared" si="68"/>
        <v/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V1075" s="110" t="s">
        <v>25</v>
      </c>
      <c r="W1075" s="110" t="s">
        <v>26</v>
      </c>
      <c r="X1075" s="110" t="s">
        <v>27</v>
      </c>
      <c r="Y1075" s="111" t="s">
        <v>28</v>
      </c>
      <c r="Z1075" s="111" t="s">
        <v>29</v>
      </c>
      <c r="AA1075" s="111" t="s">
        <v>25</v>
      </c>
      <c r="AB1075" s="111" t="s">
        <v>30</v>
      </c>
      <c r="AC1075" s="112" t="s">
        <v>31</v>
      </c>
    </row>
    <row r="1076" spans="1:29" ht="25.5" customHeight="1" x14ac:dyDescent="0.35">
      <c r="A1076" s="205"/>
      <c r="B1076" s="207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65"/>
        <v/>
      </c>
      <c r="G1076" s="106"/>
      <c r="H1076" s="96">
        <f t="shared" si="66"/>
        <v>0</v>
      </c>
      <c r="I1076" s="96" t="str">
        <f t="shared" si="67"/>
        <v/>
      </c>
      <c r="J1076" s="96" t="str">
        <f t="shared" si="68"/>
        <v/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V1076" s="110" t="s">
        <v>25</v>
      </c>
      <c r="W1076" s="110" t="s">
        <v>26</v>
      </c>
      <c r="X1076" s="110" t="s">
        <v>27</v>
      </c>
      <c r="Y1076" s="111" t="s">
        <v>28</v>
      </c>
      <c r="Z1076" s="111" t="s">
        <v>29</v>
      </c>
      <c r="AA1076" s="111" t="s">
        <v>25</v>
      </c>
      <c r="AB1076" s="111" t="s">
        <v>30</v>
      </c>
      <c r="AC1076" s="112" t="s">
        <v>31</v>
      </c>
    </row>
    <row r="1077" spans="1:29" ht="25.5" customHeight="1" x14ac:dyDescent="0.35">
      <c r="A1077" s="205"/>
      <c r="B1077" s="207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65"/>
        <v/>
      </c>
      <c r="G1077" s="106"/>
      <c r="H1077" s="96">
        <f t="shared" si="66"/>
        <v>0</v>
      </c>
      <c r="I1077" s="96" t="str">
        <f t="shared" si="67"/>
        <v/>
      </c>
      <c r="J1077" s="96" t="str">
        <f t="shared" si="68"/>
        <v/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V1077" s="110" t="s">
        <v>25</v>
      </c>
      <c r="W1077" s="110" t="s">
        <v>26</v>
      </c>
      <c r="X1077" s="110" t="s">
        <v>27</v>
      </c>
      <c r="Y1077" s="111" t="s">
        <v>28</v>
      </c>
      <c r="Z1077" s="111" t="s">
        <v>29</v>
      </c>
      <c r="AA1077" s="111" t="s">
        <v>25</v>
      </c>
      <c r="AB1077" s="111" t="s">
        <v>30</v>
      </c>
      <c r="AC1077" s="112" t="s">
        <v>31</v>
      </c>
    </row>
    <row r="1078" spans="1:29" ht="25.5" customHeight="1" x14ac:dyDescent="0.35">
      <c r="A1078" s="205"/>
      <c r="B1078" s="207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65"/>
        <v/>
      </c>
      <c r="G1078" s="106"/>
      <c r="H1078" s="96">
        <f t="shared" si="66"/>
        <v>0</v>
      </c>
      <c r="I1078" s="96" t="str">
        <f t="shared" si="67"/>
        <v/>
      </c>
      <c r="J1078" s="96" t="str">
        <f t="shared" si="68"/>
        <v/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V1078" s="110" t="s">
        <v>25</v>
      </c>
      <c r="W1078" s="110" t="s">
        <v>26</v>
      </c>
      <c r="X1078" s="110" t="s">
        <v>27</v>
      </c>
      <c r="Y1078" s="111" t="s">
        <v>28</v>
      </c>
      <c r="Z1078" s="111" t="s">
        <v>29</v>
      </c>
      <c r="AA1078" s="111" t="s">
        <v>25</v>
      </c>
      <c r="AB1078" s="111" t="s">
        <v>30</v>
      </c>
      <c r="AC1078" s="112" t="s">
        <v>31</v>
      </c>
    </row>
    <row r="1079" spans="1:29" ht="25.5" customHeight="1" x14ac:dyDescent="0.35">
      <c r="A1079" s="205"/>
      <c r="B1079" s="207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65"/>
        <v/>
      </c>
      <c r="G1079" s="106"/>
      <c r="H1079" s="96">
        <f t="shared" si="66"/>
        <v>0</v>
      </c>
      <c r="I1079" s="96" t="str">
        <f t="shared" si="67"/>
        <v/>
      </c>
      <c r="J1079" s="96" t="str">
        <f t="shared" si="68"/>
        <v/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V1079" s="110" t="s">
        <v>25</v>
      </c>
      <c r="W1079" s="110" t="s">
        <v>26</v>
      </c>
      <c r="X1079" s="110" t="s">
        <v>27</v>
      </c>
      <c r="Y1079" s="111" t="s">
        <v>28</v>
      </c>
      <c r="Z1079" s="111" t="s">
        <v>29</v>
      </c>
      <c r="AA1079" s="111" t="s">
        <v>25</v>
      </c>
      <c r="AB1079" s="111" t="s">
        <v>30</v>
      </c>
      <c r="AC1079" s="112" t="s">
        <v>31</v>
      </c>
    </row>
    <row r="1080" spans="1:29" ht="25.5" customHeight="1" x14ac:dyDescent="0.35">
      <c r="A1080" s="205"/>
      <c r="B1080" s="207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65"/>
        <v/>
      </c>
      <c r="G1080" s="106"/>
      <c r="H1080" s="96">
        <f t="shared" si="66"/>
        <v>0</v>
      </c>
      <c r="I1080" s="96" t="str">
        <f t="shared" si="67"/>
        <v/>
      </c>
      <c r="J1080" s="96" t="str">
        <f t="shared" si="68"/>
        <v/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V1080" s="110" t="s">
        <v>25</v>
      </c>
      <c r="W1080" s="110" t="s">
        <v>26</v>
      </c>
      <c r="X1080" s="110" t="s">
        <v>27</v>
      </c>
      <c r="Y1080" s="111" t="s">
        <v>28</v>
      </c>
      <c r="Z1080" s="111" t="s">
        <v>29</v>
      </c>
      <c r="AA1080" s="111" t="s">
        <v>25</v>
      </c>
      <c r="AB1080" s="111" t="s">
        <v>30</v>
      </c>
      <c r="AC1080" s="112" t="s">
        <v>31</v>
      </c>
    </row>
    <row r="1081" spans="1:29" ht="25.5" customHeight="1" x14ac:dyDescent="0.35">
      <c r="A1081" s="205"/>
      <c r="B1081" s="207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65"/>
        <v/>
      </c>
      <c r="G1081" s="106"/>
      <c r="H1081" s="96">
        <f t="shared" si="66"/>
        <v>0</v>
      </c>
      <c r="I1081" s="96" t="str">
        <f t="shared" si="67"/>
        <v/>
      </c>
      <c r="J1081" s="96" t="str">
        <f t="shared" si="68"/>
        <v/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V1081" s="110" t="s">
        <v>25</v>
      </c>
      <c r="W1081" s="110" t="s">
        <v>26</v>
      </c>
      <c r="X1081" s="110" t="s">
        <v>27</v>
      </c>
      <c r="Y1081" s="111" t="s">
        <v>28</v>
      </c>
      <c r="Z1081" s="111" t="s">
        <v>29</v>
      </c>
      <c r="AA1081" s="111" t="s">
        <v>25</v>
      </c>
      <c r="AB1081" s="111" t="s">
        <v>30</v>
      </c>
      <c r="AC1081" s="112" t="s">
        <v>31</v>
      </c>
    </row>
    <row r="1082" spans="1:29" ht="25.5" customHeight="1" x14ac:dyDescent="0.35">
      <c r="A1082" s="205"/>
      <c r="B1082" s="207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65"/>
        <v/>
      </c>
      <c r="G1082" s="106"/>
      <c r="H1082" s="96">
        <f t="shared" si="66"/>
        <v>0</v>
      </c>
      <c r="I1082" s="96" t="str">
        <f t="shared" si="67"/>
        <v/>
      </c>
      <c r="J1082" s="96" t="str">
        <f t="shared" si="68"/>
        <v/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V1082" s="110" t="s">
        <v>25</v>
      </c>
      <c r="W1082" s="110" t="s">
        <v>26</v>
      </c>
      <c r="X1082" s="110" t="s">
        <v>27</v>
      </c>
      <c r="Y1082" s="111" t="s">
        <v>28</v>
      </c>
      <c r="Z1082" s="111" t="s">
        <v>29</v>
      </c>
      <c r="AA1082" s="111" t="s">
        <v>25</v>
      </c>
      <c r="AB1082" s="111" t="s">
        <v>30</v>
      </c>
      <c r="AC1082" s="112" t="s">
        <v>31</v>
      </c>
    </row>
    <row r="1083" spans="1:29" ht="25.5" customHeight="1" x14ac:dyDescent="0.35">
      <c r="A1083" s="205"/>
      <c r="B1083" s="207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65"/>
        <v/>
      </c>
      <c r="G1083" s="106"/>
      <c r="H1083" s="96">
        <f t="shared" si="66"/>
        <v>0</v>
      </c>
      <c r="I1083" s="96" t="str">
        <f t="shared" si="67"/>
        <v/>
      </c>
      <c r="J1083" s="96" t="str">
        <f t="shared" si="68"/>
        <v/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V1083" s="110" t="s">
        <v>25</v>
      </c>
      <c r="W1083" s="110" t="s">
        <v>26</v>
      </c>
      <c r="X1083" s="110" t="s">
        <v>27</v>
      </c>
      <c r="Y1083" s="111" t="s">
        <v>28</v>
      </c>
      <c r="Z1083" s="111" t="s">
        <v>29</v>
      </c>
      <c r="AA1083" s="111" t="s">
        <v>25</v>
      </c>
      <c r="AB1083" s="111" t="s">
        <v>30</v>
      </c>
      <c r="AC1083" s="112" t="s">
        <v>31</v>
      </c>
    </row>
    <row r="1084" spans="1:29" ht="25.5" customHeight="1" x14ac:dyDescent="0.35">
      <c r="A1084" s="205"/>
      <c r="B1084" s="207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65"/>
        <v/>
      </c>
      <c r="G1084" s="106"/>
      <c r="H1084" s="96">
        <f t="shared" si="66"/>
        <v>0</v>
      </c>
      <c r="I1084" s="96" t="str">
        <f t="shared" si="67"/>
        <v/>
      </c>
      <c r="J1084" s="96" t="str">
        <f t="shared" si="68"/>
        <v/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V1084" s="110" t="s">
        <v>25</v>
      </c>
      <c r="W1084" s="110" t="s">
        <v>26</v>
      </c>
      <c r="X1084" s="110" t="s">
        <v>27</v>
      </c>
      <c r="Y1084" s="111" t="s">
        <v>28</v>
      </c>
      <c r="Z1084" s="111" t="s">
        <v>29</v>
      </c>
      <c r="AA1084" s="111" t="s">
        <v>25</v>
      </c>
      <c r="AB1084" s="111" t="s">
        <v>30</v>
      </c>
      <c r="AC1084" s="112" t="s">
        <v>31</v>
      </c>
    </row>
    <row r="1085" spans="1:29" ht="25.5" customHeight="1" x14ac:dyDescent="0.35">
      <c r="A1085" s="205"/>
      <c r="B1085" s="207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65"/>
        <v/>
      </c>
      <c r="G1085" s="106"/>
      <c r="H1085" s="96">
        <f t="shared" si="66"/>
        <v>0</v>
      </c>
      <c r="I1085" s="96" t="str">
        <f t="shared" si="67"/>
        <v/>
      </c>
      <c r="J1085" s="96" t="str">
        <f t="shared" si="68"/>
        <v/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V1085" s="110" t="s">
        <v>25</v>
      </c>
      <c r="W1085" s="110" t="s">
        <v>26</v>
      </c>
      <c r="X1085" s="110" t="s">
        <v>27</v>
      </c>
      <c r="Y1085" s="111" t="s">
        <v>28</v>
      </c>
      <c r="Z1085" s="111" t="s">
        <v>29</v>
      </c>
      <c r="AA1085" s="111" t="s">
        <v>25</v>
      </c>
      <c r="AB1085" s="111" t="s">
        <v>30</v>
      </c>
      <c r="AC1085" s="112" t="s">
        <v>31</v>
      </c>
    </row>
    <row r="1086" spans="1:29" ht="25.5" customHeight="1" x14ac:dyDescent="0.35">
      <c r="A1086" s="205"/>
      <c r="B1086" s="207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65"/>
        <v/>
      </c>
      <c r="G1086" s="106"/>
      <c r="H1086" s="96">
        <f t="shared" si="66"/>
        <v>0</v>
      </c>
      <c r="I1086" s="96" t="str">
        <f t="shared" si="67"/>
        <v/>
      </c>
      <c r="J1086" s="96" t="str">
        <f t="shared" si="68"/>
        <v/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V1086" s="110" t="s">
        <v>25</v>
      </c>
      <c r="W1086" s="110" t="s">
        <v>26</v>
      </c>
      <c r="X1086" s="110" t="s">
        <v>27</v>
      </c>
      <c r="Y1086" s="111" t="s">
        <v>28</v>
      </c>
      <c r="Z1086" s="111" t="s">
        <v>29</v>
      </c>
      <c r="AA1086" s="111" t="s">
        <v>25</v>
      </c>
      <c r="AB1086" s="111" t="s">
        <v>30</v>
      </c>
      <c r="AC1086" s="112" t="s">
        <v>31</v>
      </c>
    </row>
    <row r="1087" spans="1:29" ht="25.5" customHeight="1" x14ac:dyDescent="0.35">
      <c r="A1087" s="205"/>
      <c r="B1087" s="207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65"/>
        <v/>
      </c>
      <c r="G1087" s="106"/>
      <c r="H1087" s="96">
        <f t="shared" si="66"/>
        <v>0</v>
      </c>
      <c r="I1087" s="96" t="str">
        <f t="shared" si="67"/>
        <v/>
      </c>
      <c r="J1087" s="96" t="str">
        <f t="shared" si="68"/>
        <v/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V1087" s="110" t="s">
        <v>25</v>
      </c>
      <c r="W1087" s="110" t="s">
        <v>26</v>
      </c>
      <c r="X1087" s="110" t="s">
        <v>27</v>
      </c>
      <c r="Y1087" s="111" t="s">
        <v>28</v>
      </c>
      <c r="Z1087" s="111" t="s">
        <v>29</v>
      </c>
      <c r="AA1087" s="111" t="s">
        <v>25</v>
      </c>
      <c r="AB1087" s="111" t="s">
        <v>30</v>
      </c>
      <c r="AC1087" s="112" t="s">
        <v>31</v>
      </c>
    </row>
    <row r="1088" spans="1:29" ht="25.5" customHeight="1" x14ac:dyDescent="0.35">
      <c r="A1088" s="205"/>
      <c r="B1088" s="207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65"/>
        <v/>
      </c>
      <c r="G1088" s="106"/>
      <c r="H1088" s="96">
        <f t="shared" si="66"/>
        <v>0</v>
      </c>
      <c r="I1088" s="96" t="str">
        <f t="shared" si="67"/>
        <v/>
      </c>
      <c r="J1088" s="96" t="str">
        <f t="shared" si="68"/>
        <v/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V1088" s="110" t="s">
        <v>25</v>
      </c>
      <c r="W1088" s="110" t="s">
        <v>26</v>
      </c>
      <c r="X1088" s="110" t="s">
        <v>27</v>
      </c>
      <c r="Y1088" s="111" t="s">
        <v>28</v>
      </c>
      <c r="Z1088" s="111" t="s">
        <v>29</v>
      </c>
      <c r="AA1088" s="111" t="s">
        <v>25</v>
      </c>
      <c r="AB1088" s="111" t="s">
        <v>30</v>
      </c>
      <c r="AC1088" s="112" t="s">
        <v>31</v>
      </c>
    </row>
    <row r="1089" spans="1:29" ht="25.5" customHeight="1" x14ac:dyDescent="0.35">
      <c r="A1089" s="205"/>
      <c r="B1089" s="207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65"/>
        <v/>
      </c>
      <c r="G1089" s="106"/>
      <c r="H1089" s="96">
        <f t="shared" si="66"/>
        <v>0</v>
      </c>
      <c r="I1089" s="96" t="str">
        <f t="shared" si="67"/>
        <v/>
      </c>
      <c r="J1089" s="96" t="str">
        <f t="shared" si="68"/>
        <v/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V1089" s="110" t="s">
        <v>25</v>
      </c>
      <c r="W1089" s="110" t="s">
        <v>26</v>
      </c>
      <c r="X1089" s="110" t="s">
        <v>27</v>
      </c>
      <c r="Y1089" s="111" t="s">
        <v>28</v>
      </c>
      <c r="Z1089" s="111" t="s">
        <v>29</v>
      </c>
      <c r="AA1089" s="111" t="s">
        <v>25</v>
      </c>
      <c r="AB1089" s="111" t="s">
        <v>30</v>
      </c>
      <c r="AC1089" s="112" t="s">
        <v>31</v>
      </c>
    </row>
    <row r="1090" spans="1:29" ht="25.5" customHeight="1" x14ac:dyDescent="0.35">
      <c r="A1090" s="205"/>
      <c r="B1090" s="207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69">IF(OR(D1090="",E1090=""),"",ROUND(D1090*E1090,2))</f>
        <v/>
      </c>
      <c r="G1090" s="106"/>
      <c r="H1090" s="96">
        <f t="shared" ref="H1090:H1153" si="70">IF(G1090="Sim",IF(OR(F1090="",D1090="",L1090=""),"",IF(L1090="Sim",ROUND(F1090-D1090,2),0)),0)</f>
        <v>0</v>
      </c>
      <c r="I1090" s="96" t="str">
        <f t="shared" ref="I1090:I1153" si="71">IF(G1090="Sim",0,IF(OR(F1090="",L1090=""),"",F1090))</f>
        <v/>
      </c>
      <c r="J1090" s="96" t="str">
        <f t="shared" ref="J1090:J1153" si="72">IF(G1090="Sim",0,IF(OR(F1090="",D1090="",L1090=""),"",IF(L1090="Sim",ROUND(F1090-D1090,2),0)))</f>
        <v/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V1090" s="110" t="s">
        <v>25</v>
      </c>
      <c r="W1090" s="110" t="s">
        <v>26</v>
      </c>
      <c r="X1090" s="110" t="s">
        <v>27</v>
      </c>
      <c r="Y1090" s="111" t="s">
        <v>28</v>
      </c>
      <c r="Z1090" s="111" t="s">
        <v>29</v>
      </c>
      <c r="AA1090" s="111" t="s">
        <v>25</v>
      </c>
      <c r="AB1090" s="111" t="s">
        <v>30</v>
      </c>
      <c r="AC1090" s="112" t="s">
        <v>31</v>
      </c>
    </row>
    <row r="1091" spans="1:29" ht="25.5" customHeight="1" x14ac:dyDescent="0.35">
      <c r="A1091" s="205"/>
      <c r="B1091" s="207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69"/>
        <v/>
      </c>
      <c r="G1091" s="106"/>
      <c r="H1091" s="96">
        <f t="shared" si="70"/>
        <v>0</v>
      </c>
      <c r="I1091" s="96" t="str">
        <f t="shared" si="71"/>
        <v/>
      </c>
      <c r="J1091" s="96" t="str">
        <f t="shared" si="72"/>
        <v/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V1091" s="110" t="s">
        <v>25</v>
      </c>
      <c r="W1091" s="110" t="s">
        <v>26</v>
      </c>
      <c r="X1091" s="110" t="s">
        <v>27</v>
      </c>
      <c r="Y1091" s="111" t="s">
        <v>28</v>
      </c>
      <c r="Z1091" s="111" t="s">
        <v>29</v>
      </c>
      <c r="AA1091" s="111" t="s">
        <v>25</v>
      </c>
      <c r="AB1091" s="111" t="s">
        <v>30</v>
      </c>
      <c r="AC1091" s="112" t="s">
        <v>31</v>
      </c>
    </row>
    <row r="1092" spans="1:29" ht="25.5" customHeight="1" x14ac:dyDescent="0.35">
      <c r="A1092" s="205"/>
      <c r="B1092" s="207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69"/>
        <v/>
      </c>
      <c r="G1092" s="106"/>
      <c r="H1092" s="96">
        <f t="shared" si="70"/>
        <v>0</v>
      </c>
      <c r="I1092" s="96" t="str">
        <f t="shared" si="71"/>
        <v/>
      </c>
      <c r="J1092" s="96" t="str">
        <f t="shared" si="72"/>
        <v/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V1092" s="110" t="s">
        <v>25</v>
      </c>
      <c r="W1092" s="110" t="s">
        <v>26</v>
      </c>
      <c r="X1092" s="110" t="s">
        <v>27</v>
      </c>
      <c r="Y1092" s="111" t="s">
        <v>28</v>
      </c>
      <c r="Z1092" s="111" t="s">
        <v>29</v>
      </c>
      <c r="AA1092" s="111" t="s">
        <v>25</v>
      </c>
      <c r="AB1092" s="111" t="s">
        <v>30</v>
      </c>
      <c r="AC1092" s="112" t="s">
        <v>31</v>
      </c>
    </row>
    <row r="1093" spans="1:29" ht="25.5" customHeight="1" x14ac:dyDescent="0.35">
      <c r="A1093" s="205"/>
      <c r="B1093" s="207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69"/>
        <v/>
      </c>
      <c r="G1093" s="106"/>
      <c r="H1093" s="96">
        <f t="shared" si="70"/>
        <v>0</v>
      </c>
      <c r="I1093" s="96" t="str">
        <f t="shared" si="71"/>
        <v/>
      </c>
      <c r="J1093" s="96" t="str">
        <f t="shared" si="72"/>
        <v/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V1093" s="110" t="s">
        <v>25</v>
      </c>
      <c r="W1093" s="110" t="s">
        <v>26</v>
      </c>
      <c r="X1093" s="110" t="s">
        <v>27</v>
      </c>
      <c r="Y1093" s="111" t="s">
        <v>28</v>
      </c>
      <c r="Z1093" s="111" t="s">
        <v>29</v>
      </c>
      <c r="AA1093" s="111" t="s">
        <v>25</v>
      </c>
      <c r="AB1093" s="111" t="s">
        <v>30</v>
      </c>
      <c r="AC1093" s="112" t="s">
        <v>31</v>
      </c>
    </row>
    <row r="1094" spans="1:29" ht="25.5" customHeight="1" x14ac:dyDescent="0.35">
      <c r="A1094" s="205"/>
      <c r="B1094" s="207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69"/>
        <v/>
      </c>
      <c r="G1094" s="106"/>
      <c r="H1094" s="96">
        <f t="shared" si="70"/>
        <v>0</v>
      </c>
      <c r="I1094" s="96" t="str">
        <f t="shared" si="71"/>
        <v/>
      </c>
      <c r="J1094" s="96" t="str">
        <f t="shared" si="72"/>
        <v/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V1094" s="110" t="s">
        <v>25</v>
      </c>
      <c r="W1094" s="110" t="s">
        <v>26</v>
      </c>
      <c r="X1094" s="110" t="s">
        <v>27</v>
      </c>
      <c r="Y1094" s="111" t="s">
        <v>28</v>
      </c>
      <c r="Z1094" s="111" t="s">
        <v>29</v>
      </c>
      <c r="AA1094" s="111" t="s">
        <v>25</v>
      </c>
      <c r="AB1094" s="111" t="s">
        <v>30</v>
      </c>
      <c r="AC1094" s="112" t="s">
        <v>31</v>
      </c>
    </row>
    <row r="1095" spans="1:29" ht="25.5" customHeight="1" x14ac:dyDescent="0.35">
      <c r="A1095" s="205"/>
      <c r="B1095" s="207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69"/>
        <v/>
      </c>
      <c r="G1095" s="106"/>
      <c r="H1095" s="96">
        <f t="shared" si="70"/>
        <v>0</v>
      </c>
      <c r="I1095" s="96" t="str">
        <f t="shared" si="71"/>
        <v/>
      </c>
      <c r="J1095" s="96" t="str">
        <f t="shared" si="72"/>
        <v/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V1095" s="110" t="s">
        <v>25</v>
      </c>
      <c r="W1095" s="110" t="s">
        <v>26</v>
      </c>
      <c r="X1095" s="110" t="s">
        <v>27</v>
      </c>
      <c r="Y1095" s="111" t="s">
        <v>28</v>
      </c>
      <c r="Z1095" s="111" t="s">
        <v>29</v>
      </c>
      <c r="AA1095" s="111" t="s">
        <v>25</v>
      </c>
      <c r="AB1095" s="111" t="s">
        <v>30</v>
      </c>
      <c r="AC1095" s="112" t="s">
        <v>31</v>
      </c>
    </row>
    <row r="1096" spans="1:29" ht="25.5" customHeight="1" x14ac:dyDescent="0.35">
      <c r="A1096" s="205"/>
      <c r="B1096" s="207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69"/>
        <v/>
      </c>
      <c r="G1096" s="106"/>
      <c r="H1096" s="96">
        <f t="shared" si="70"/>
        <v>0</v>
      </c>
      <c r="I1096" s="96" t="str">
        <f t="shared" si="71"/>
        <v/>
      </c>
      <c r="J1096" s="96" t="str">
        <f t="shared" si="72"/>
        <v/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V1096" s="110" t="s">
        <v>25</v>
      </c>
      <c r="W1096" s="110" t="s">
        <v>26</v>
      </c>
      <c r="X1096" s="110" t="s">
        <v>27</v>
      </c>
      <c r="Y1096" s="111" t="s">
        <v>28</v>
      </c>
      <c r="Z1096" s="111" t="s">
        <v>29</v>
      </c>
      <c r="AA1096" s="111" t="s">
        <v>25</v>
      </c>
      <c r="AB1096" s="111" t="s">
        <v>30</v>
      </c>
      <c r="AC1096" s="112" t="s">
        <v>31</v>
      </c>
    </row>
    <row r="1097" spans="1:29" ht="25.5" customHeight="1" x14ac:dyDescent="0.35">
      <c r="A1097" s="205"/>
      <c r="B1097" s="207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69"/>
        <v/>
      </c>
      <c r="G1097" s="106"/>
      <c r="H1097" s="96">
        <f t="shared" si="70"/>
        <v>0</v>
      </c>
      <c r="I1097" s="96" t="str">
        <f t="shared" si="71"/>
        <v/>
      </c>
      <c r="J1097" s="96" t="str">
        <f t="shared" si="72"/>
        <v/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V1097" s="110" t="s">
        <v>25</v>
      </c>
      <c r="W1097" s="110" t="s">
        <v>26</v>
      </c>
      <c r="X1097" s="110" t="s">
        <v>27</v>
      </c>
      <c r="Y1097" s="111" t="s">
        <v>28</v>
      </c>
      <c r="Z1097" s="111" t="s">
        <v>29</v>
      </c>
      <c r="AA1097" s="111" t="s">
        <v>25</v>
      </c>
      <c r="AB1097" s="111" t="s">
        <v>30</v>
      </c>
      <c r="AC1097" s="112" t="s">
        <v>31</v>
      </c>
    </row>
    <row r="1098" spans="1:29" ht="25.5" customHeight="1" x14ac:dyDescent="0.35">
      <c r="A1098" s="205"/>
      <c r="B1098" s="207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69"/>
        <v/>
      </c>
      <c r="G1098" s="106"/>
      <c r="H1098" s="96">
        <f t="shared" si="70"/>
        <v>0</v>
      </c>
      <c r="I1098" s="96" t="str">
        <f t="shared" si="71"/>
        <v/>
      </c>
      <c r="J1098" s="96" t="str">
        <f t="shared" si="72"/>
        <v/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V1098" s="110" t="s">
        <v>25</v>
      </c>
      <c r="W1098" s="110" t="s">
        <v>26</v>
      </c>
      <c r="X1098" s="110" t="s">
        <v>27</v>
      </c>
      <c r="Y1098" s="111" t="s">
        <v>28</v>
      </c>
      <c r="Z1098" s="111" t="s">
        <v>29</v>
      </c>
      <c r="AA1098" s="111" t="s">
        <v>25</v>
      </c>
      <c r="AB1098" s="111" t="s">
        <v>30</v>
      </c>
      <c r="AC1098" s="112" t="s">
        <v>31</v>
      </c>
    </row>
    <row r="1099" spans="1:29" ht="25.5" customHeight="1" x14ac:dyDescent="0.35">
      <c r="A1099" s="205"/>
      <c r="B1099" s="207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69"/>
        <v/>
      </c>
      <c r="G1099" s="106"/>
      <c r="H1099" s="96">
        <f t="shared" si="70"/>
        <v>0</v>
      </c>
      <c r="I1099" s="96" t="str">
        <f t="shared" si="71"/>
        <v/>
      </c>
      <c r="J1099" s="96" t="str">
        <f t="shared" si="72"/>
        <v/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V1099" s="110" t="s">
        <v>25</v>
      </c>
      <c r="W1099" s="110" t="s">
        <v>26</v>
      </c>
      <c r="X1099" s="110" t="s">
        <v>27</v>
      </c>
      <c r="Y1099" s="111" t="s">
        <v>28</v>
      </c>
      <c r="Z1099" s="111" t="s">
        <v>29</v>
      </c>
      <c r="AA1099" s="111" t="s">
        <v>25</v>
      </c>
      <c r="AB1099" s="111" t="s">
        <v>30</v>
      </c>
      <c r="AC1099" s="112" t="s">
        <v>31</v>
      </c>
    </row>
    <row r="1100" spans="1:29" ht="25.5" customHeight="1" x14ac:dyDescent="0.35">
      <c r="A1100" s="205"/>
      <c r="B1100" s="207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69"/>
        <v/>
      </c>
      <c r="G1100" s="106"/>
      <c r="H1100" s="96">
        <f t="shared" si="70"/>
        <v>0</v>
      </c>
      <c r="I1100" s="96" t="str">
        <f t="shared" si="71"/>
        <v/>
      </c>
      <c r="J1100" s="96" t="str">
        <f t="shared" si="72"/>
        <v/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V1100" s="110" t="s">
        <v>25</v>
      </c>
      <c r="W1100" s="110" t="s">
        <v>26</v>
      </c>
      <c r="X1100" s="110" t="s">
        <v>27</v>
      </c>
      <c r="Y1100" s="111" t="s">
        <v>28</v>
      </c>
      <c r="Z1100" s="111" t="s">
        <v>29</v>
      </c>
      <c r="AA1100" s="111" t="s">
        <v>25</v>
      </c>
      <c r="AB1100" s="111" t="s">
        <v>30</v>
      </c>
      <c r="AC1100" s="112" t="s">
        <v>31</v>
      </c>
    </row>
    <row r="1101" spans="1:29" ht="25.5" customHeight="1" x14ac:dyDescent="0.35">
      <c r="A1101" s="205"/>
      <c r="B1101" s="207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69"/>
        <v/>
      </c>
      <c r="G1101" s="106"/>
      <c r="H1101" s="96">
        <f t="shared" si="70"/>
        <v>0</v>
      </c>
      <c r="I1101" s="96" t="str">
        <f t="shared" si="71"/>
        <v/>
      </c>
      <c r="J1101" s="96" t="str">
        <f t="shared" si="72"/>
        <v/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V1101" s="110" t="s">
        <v>25</v>
      </c>
      <c r="W1101" s="110" t="s">
        <v>26</v>
      </c>
      <c r="X1101" s="110" t="s">
        <v>27</v>
      </c>
      <c r="Y1101" s="111" t="s">
        <v>28</v>
      </c>
      <c r="Z1101" s="111" t="s">
        <v>29</v>
      </c>
      <c r="AA1101" s="111" t="s">
        <v>25</v>
      </c>
      <c r="AB1101" s="111" t="s">
        <v>30</v>
      </c>
      <c r="AC1101" s="112" t="s">
        <v>31</v>
      </c>
    </row>
    <row r="1102" spans="1:29" ht="25.5" customHeight="1" x14ac:dyDescent="0.35">
      <c r="A1102" s="205"/>
      <c r="B1102" s="207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69"/>
        <v/>
      </c>
      <c r="G1102" s="106"/>
      <c r="H1102" s="96">
        <f t="shared" si="70"/>
        <v>0</v>
      </c>
      <c r="I1102" s="96" t="str">
        <f t="shared" si="71"/>
        <v/>
      </c>
      <c r="J1102" s="96" t="str">
        <f t="shared" si="72"/>
        <v/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V1102" s="110" t="s">
        <v>25</v>
      </c>
      <c r="W1102" s="110" t="s">
        <v>26</v>
      </c>
      <c r="X1102" s="110" t="s">
        <v>27</v>
      </c>
      <c r="Y1102" s="111" t="s">
        <v>28</v>
      </c>
      <c r="Z1102" s="111" t="s">
        <v>29</v>
      </c>
      <c r="AA1102" s="111" t="s">
        <v>25</v>
      </c>
      <c r="AB1102" s="111" t="s">
        <v>30</v>
      </c>
      <c r="AC1102" s="112" t="s">
        <v>31</v>
      </c>
    </row>
    <row r="1103" spans="1:29" ht="25.5" customHeight="1" x14ac:dyDescent="0.35">
      <c r="A1103" s="205"/>
      <c r="B1103" s="207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69"/>
        <v/>
      </c>
      <c r="G1103" s="106"/>
      <c r="H1103" s="96">
        <f t="shared" si="70"/>
        <v>0</v>
      </c>
      <c r="I1103" s="96" t="str">
        <f t="shared" si="71"/>
        <v/>
      </c>
      <c r="J1103" s="96" t="str">
        <f t="shared" si="72"/>
        <v/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V1103" s="110" t="s">
        <v>25</v>
      </c>
      <c r="W1103" s="110" t="s">
        <v>26</v>
      </c>
      <c r="X1103" s="110" t="s">
        <v>27</v>
      </c>
      <c r="Y1103" s="111" t="s">
        <v>28</v>
      </c>
      <c r="Z1103" s="111" t="s">
        <v>29</v>
      </c>
      <c r="AA1103" s="111" t="s">
        <v>25</v>
      </c>
      <c r="AB1103" s="111" t="s">
        <v>30</v>
      </c>
      <c r="AC1103" s="112" t="s">
        <v>31</v>
      </c>
    </row>
    <row r="1104" spans="1:29" ht="25.5" customHeight="1" x14ac:dyDescent="0.35">
      <c r="A1104" s="205"/>
      <c r="B1104" s="207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69"/>
        <v/>
      </c>
      <c r="G1104" s="106"/>
      <c r="H1104" s="96">
        <f t="shared" si="70"/>
        <v>0</v>
      </c>
      <c r="I1104" s="96" t="str">
        <f t="shared" si="71"/>
        <v/>
      </c>
      <c r="J1104" s="96" t="str">
        <f t="shared" si="72"/>
        <v/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V1104" s="110" t="s">
        <v>25</v>
      </c>
      <c r="W1104" s="110" t="s">
        <v>26</v>
      </c>
      <c r="X1104" s="110" t="s">
        <v>27</v>
      </c>
      <c r="Y1104" s="111" t="s">
        <v>28</v>
      </c>
      <c r="Z1104" s="111" t="s">
        <v>29</v>
      </c>
      <c r="AA1104" s="111" t="s">
        <v>25</v>
      </c>
      <c r="AB1104" s="111" t="s">
        <v>30</v>
      </c>
      <c r="AC1104" s="112" t="s">
        <v>31</v>
      </c>
    </row>
    <row r="1105" spans="1:29" ht="25.5" customHeight="1" x14ac:dyDescent="0.35">
      <c r="A1105" s="205"/>
      <c r="B1105" s="207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69"/>
        <v/>
      </c>
      <c r="G1105" s="106"/>
      <c r="H1105" s="96">
        <f t="shared" si="70"/>
        <v>0</v>
      </c>
      <c r="I1105" s="96" t="str">
        <f t="shared" si="71"/>
        <v/>
      </c>
      <c r="J1105" s="96" t="str">
        <f t="shared" si="72"/>
        <v/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V1105" s="110" t="s">
        <v>25</v>
      </c>
      <c r="W1105" s="110" t="s">
        <v>26</v>
      </c>
      <c r="X1105" s="110" t="s">
        <v>27</v>
      </c>
      <c r="Y1105" s="111" t="s">
        <v>28</v>
      </c>
      <c r="Z1105" s="111" t="s">
        <v>29</v>
      </c>
      <c r="AA1105" s="111" t="s">
        <v>25</v>
      </c>
      <c r="AB1105" s="111" t="s">
        <v>30</v>
      </c>
      <c r="AC1105" s="112" t="s">
        <v>31</v>
      </c>
    </row>
    <row r="1106" spans="1:29" ht="25.5" customHeight="1" x14ac:dyDescent="0.35">
      <c r="A1106" s="205"/>
      <c r="B1106" s="207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69"/>
        <v/>
      </c>
      <c r="G1106" s="106"/>
      <c r="H1106" s="96">
        <f t="shared" si="70"/>
        <v>0</v>
      </c>
      <c r="I1106" s="96" t="str">
        <f t="shared" si="71"/>
        <v/>
      </c>
      <c r="J1106" s="96" t="str">
        <f t="shared" si="72"/>
        <v/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V1106" s="110" t="s">
        <v>25</v>
      </c>
      <c r="W1106" s="110" t="s">
        <v>26</v>
      </c>
      <c r="X1106" s="110" t="s">
        <v>27</v>
      </c>
      <c r="Y1106" s="111" t="s">
        <v>28</v>
      </c>
      <c r="Z1106" s="111" t="s">
        <v>29</v>
      </c>
      <c r="AA1106" s="111" t="s">
        <v>25</v>
      </c>
      <c r="AB1106" s="111" t="s">
        <v>30</v>
      </c>
      <c r="AC1106" s="112" t="s">
        <v>31</v>
      </c>
    </row>
    <row r="1107" spans="1:29" ht="25.5" customHeight="1" x14ac:dyDescent="0.35">
      <c r="A1107" s="205"/>
      <c r="B1107" s="207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69"/>
        <v/>
      </c>
      <c r="G1107" s="106"/>
      <c r="H1107" s="96">
        <f t="shared" si="70"/>
        <v>0</v>
      </c>
      <c r="I1107" s="96" t="str">
        <f t="shared" si="71"/>
        <v/>
      </c>
      <c r="J1107" s="96" t="str">
        <f t="shared" si="72"/>
        <v/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V1107" s="110" t="s">
        <v>25</v>
      </c>
      <c r="W1107" s="110" t="s">
        <v>26</v>
      </c>
      <c r="X1107" s="110" t="s">
        <v>27</v>
      </c>
      <c r="Y1107" s="111" t="s">
        <v>28</v>
      </c>
      <c r="Z1107" s="111" t="s">
        <v>29</v>
      </c>
      <c r="AA1107" s="111" t="s">
        <v>25</v>
      </c>
      <c r="AB1107" s="111" t="s">
        <v>30</v>
      </c>
      <c r="AC1107" s="112" t="s">
        <v>31</v>
      </c>
    </row>
    <row r="1108" spans="1:29" ht="25.5" customHeight="1" x14ac:dyDescent="0.35">
      <c r="A1108" s="205"/>
      <c r="B1108" s="207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69"/>
        <v/>
      </c>
      <c r="G1108" s="106"/>
      <c r="H1108" s="96">
        <f t="shared" si="70"/>
        <v>0</v>
      </c>
      <c r="I1108" s="96" t="str">
        <f t="shared" si="71"/>
        <v/>
      </c>
      <c r="J1108" s="96" t="str">
        <f t="shared" si="72"/>
        <v/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V1108" s="110" t="s">
        <v>25</v>
      </c>
      <c r="W1108" s="110" t="s">
        <v>26</v>
      </c>
      <c r="X1108" s="110" t="s">
        <v>27</v>
      </c>
      <c r="Y1108" s="111" t="s">
        <v>28</v>
      </c>
      <c r="Z1108" s="111" t="s">
        <v>29</v>
      </c>
      <c r="AA1108" s="111" t="s">
        <v>25</v>
      </c>
      <c r="AB1108" s="111" t="s">
        <v>30</v>
      </c>
      <c r="AC1108" s="112" t="s">
        <v>31</v>
      </c>
    </row>
    <row r="1109" spans="1:29" ht="25.5" customHeight="1" x14ac:dyDescent="0.35">
      <c r="A1109" s="205"/>
      <c r="B1109" s="207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69"/>
        <v/>
      </c>
      <c r="G1109" s="106"/>
      <c r="H1109" s="96">
        <f t="shared" si="70"/>
        <v>0</v>
      </c>
      <c r="I1109" s="96" t="str">
        <f t="shared" si="71"/>
        <v/>
      </c>
      <c r="J1109" s="96" t="str">
        <f t="shared" si="72"/>
        <v/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V1109" s="110" t="s">
        <v>25</v>
      </c>
      <c r="W1109" s="110" t="s">
        <v>26</v>
      </c>
      <c r="X1109" s="110" t="s">
        <v>27</v>
      </c>
      <c r="Y1109" s="111" t="s">
        <v>28</v>
      </c>
      <c r="Z1109" s="111" t="s">
        <v>29</v>
      </c>
      <c r="AA1109" s="111" t="s">
        <v>25</v>
      </c>
      <c r="AB1109" s="111" t="s">
        <v>30</v>
      </c>
      <c r="AC1109" s="112" t="s">
        <v>31</v>
      </c>
    </row>
    <row r="1110" spans="1:29" ht="25.5" customHeight="1" x14ac:dyDescent="0.35">
      <c r="A1110" s="205"/>
      <c r="B1110" s="207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69"/>
        <v/>
      </c>
      <c r="G1110" s="106"/>
      <c r="H1110" s="96">
        <f t="shared" si="70"/>
        <v>0</v>
      </c>
      <c r="I1110" s="96" t="str">
        <f t="shared" si="71"/>
        <v/>
      </c>
      <c r="J1110" s="96" t="str">
        <f t="shared" si="72"/>
        <v/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V1110" s="110" t="s">
        <v>25</v>
      </c>
      <c r="W1110" s="110" t="s">
        <v>26</v>
      </c>
      <c r="X1110" s="110" t="s">
        <v>27</v>
      </c>
      <c r="Y1110" s="111" t="s">
        <v>28</v>
      </c>
      <c r="Z1110" s="111" t="s">
        <v>29</v>
      </c>
      <c r="AA1110" s="111" t="s">
        <v>25</v>
      </c>
      <c r="AB1110" s="111" t="s">
        <v>30</v>
      </c>
      <c r="AC1110" s="112" t="s">
        <v>31</v>
      </c>
    </row>
    <row r="1111" spans="1:29" ht="25.5" customHeight="1" x14ac:dyDescent="0.35">
      <c r="A1111" s="205"/>
      <c r="B1111" s="207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69"/>
        <v/>
      </c>
      <c r="G1111" s="106"/>
      <c r="H1111" s="96">
        <f t="shared" si="70"/>
        <v>0</v>
      </c>
      <c r="I1111" s="96" t="str">
        <f t="shared" si="71"/>
        <v/>
      </c>
      <c r="J1111" s="96" t="str">
        <f t="shared" si="72"/>
        <v/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V1111" s="110" t="s">
        <v>25</v>
      </c>
      <c r="W1111" s="110" t="s">
        <v>26</v>
      </c>
      <c r="X1111" s="110" t="s">
        <v>27</v>
      </c>
      <c r="Y1111" s="111" t="s">
        <v>28</v>
      </c>
      <c r="Z1111" s="111" t="s">
        <v>29</v>
      </c>
      <c r="AA1111" s="111" t="s">
        <v>25</v>
      </c>
      <c r="AB1111" s="111" t="s">
        <v>30</v>
      </c>
      <c r="AC1111" s="112" t="s">
        <v>31</v>
      </c>
    </row>
    <row r="1112" spans="1:29" ht="25.5" customHeight="1" x14ac:dyDescent="0.35">
      <c r="A1112" s="205"/>
      <c r="B1112" s="207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69"/>
        <v/>
      </c>
      <c r="G1112" s="106"/>
      <c r="H1112" s="96">
        <f t="shared" si="70"/>
        <v>0</v>
      </c>
      <c r="I1112" s="96" t="str">
        <f t="shared" si="71"/>
        <v/>
      </c>
      <c r="J1112" s="96" t="str">
        <f t="shared" si="72"/>
        <v/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V1112" s="110" t="s">
        <v>25</v>
      </c>
      <c r="W1112" s="110" t="s">
        <v>26</v>
      </c>
      <c r="X1112" s="110" t="s">
        <v>27</v>
      </c>
      <c r="Y1112" s="111" t="s">
        <v>28</v>
      </c>
      <c r="Z1112" s="111" t="s">
        <v>29</v>
      </c>
      <c r="AA1112" s="111" t="s">
        <v>25</v>
      </c>
      <c r="AB1112" s="111" t="s">
        <v>30</v>
      </c>
      <c r="AC1112" s="112" t="s">
        <v>31</v>
      </c>
    </row>
    <row r="1113" spans="1:29" ht="25.5" customHeight="1" x14ac:dyDescent="0.35">
      <c r="A1113" s="205"/>
      <c r="B1113" s="207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69"/>
        <v/>
      </c>
      <c r="G1113" s="106"/>
      <c r="H1113" s="96">
        <f t="shared" si="70"/>
        <v>0</v>
      </c>
      <c r="I1113" s="96" t="str">
        <f t="shared" si="71"/>
        <v/>
      </c>
      <c r="J1113" s="96" t="str">
        <f t="shared" si="72"/>
        <v/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V1113" s="110" t="s">
        <v>25</v>
      </c>
      <c r="W1113" s="110" t="s">
        <v>26</v>
      </c>
      <c r="X1113" s="110" t="s">
        <v>27</v>
      </c>
      <c r="Y1113" s="111" t="s">
        <v>28</v>
      </c>
      <c r="Z1113" s="111" t="s">
        <v>29</v>
      </c>
      <c r="AA1113" s="111" t="s">
        <v>25</v>
      </c>
      <c r="AB1113" s="111" t="s">
        <v>30</v>
      </c>
      <c r="AC1113" s="112" t="s">
        <v>31</v>
      </c>
    </row>
    <row r="1114" spans="1:29" ht="25.5" customHeight="1" x14ac:dyDescent="0.35">
      <c r="A1114" s="205"/>
      <c r="B1114" s="207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69"/>
        <v/>
      </c>
      <c r="G1114" s="106"/>
      <c r="H1114" s="96">
        <f t="shared" si="70"/>
        <v>0</v>
      </c>
      <c r="I1114" s="96" t="str">
        <f t="shared" si="71"/>
        <v/>
      </c>
      <c r="J1114" s="96" t="str">
        <f t="shared" si="72"/>
        <v/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V1114" s="110" t="s">
        <v>25</v>
      </c>
      <c r="W1114" s="110" t="s">
        <v>26</v>
      </c>
      <c r="X1114" s="110" t="s">
        <v>27</v>
      </c>
      <c r="Y1114" s="111" t="s">
        <v>28</v>
      </c>
      <c r="Z1114" s="111" t="s">
        <v>29</v>
      </c>
      <c r="AA1114" s="111" t="s">
        <v>25</v>
      </c>
      <c r="AB1114" s="111" t="s">
        <v>30</v>
      </c>
      <c r="AC1114" s="112" t="s">
        <v>31</v>
      </c>
    </row>
    <row r="1115" spans="1:29" ht="25.5" customHeight="1" x14ac:dyDescent="0.35">
      <c r="A1115" s="205"/>
      <c r="B1115" s="207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69"/>
        <v/>
      </c>
      <c r="G1115" s="106"/>
      <c r="H1115" s="96">
        <f t="shared" si="70"/>
        <v>0</v>
      </c>
      <c r="I1115" s="96" t="str">
        <f t="shared" si="71"/>
        <v/>
      </c>
      <c r="J1115" s="96" t="str">
        <f t="shared" si="72"/>
        <v/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V1115" s="110" t="s">
        <v>25</v>
      </c>
      <c r="W1115" s="110" t="s">
        <v>26</v>
      </c>
      <c r="X1115" s="110" t="s">
        <v>27</v>
      </c>
      <c r="Y1115" s="111" t="s">
        <v>28</v>
      </c>
      <c r="Z1115" s="111" t="s">
        <v>29</v>
      </c>
      <c r="AA1115" s="111" t="s">
        <v>25</v>
      </c>
      <c r="AB1115" s="111" t="s">
        <v>30</v>
      </c>
      <c r="AC1115" s="112" t="s">
        <v>31</v>
      </c>
    </row>
    <row r="1116" spans="1:29" ht="25.5" customHeight="1" x14ac:dyDescent="0.35">
      <c r="A1116" s="205"/>
      <c r="B1116" s="207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69"/>
        <v/>
      </c>
      <c r="G1116" s="106"/>
      <c r="H1116" s="96">
        <f t="shared" si="70"/>
        <v>0</v>
      </c>
      <c r="I1116" s="96" t="str">
        <f t="shared" si="71"/>
        <v/>
      </c>
      <c r="J1116" s="96" t="str">
        <f t="shared" si="72"/>
        <v/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V1116" s="110" t="s">
        <v>25</v>
      </c>
      <c r="W1116" s="110" t="s">
        <v>26</v>
      </c>
      <c r="X1116" s="110" t="s">
        <v>27</v>
      </c>
      <c r="Y1116" s="111" t="s">
        <v>28</v>
      </c>
      <c r="Z1116" s="111" t="s">
        <v>29</v>
      </c>
      <c r="AA1116" s="111" t="s">
        <v>25</v>
      </c>
      <c r="AB1116" s="111" t="s">
        <v>30</v>
      </c>
      <c r="AC1116" s="112" t="s">
        <v>31</v>
      </c>
    </row>
    <row r="1117" spans="1:29" ht="25.5" customHeight="1" x14ac:dyDescent="0.35">
      <c r="A1117" s="205"/>
      <c r="B1117" s="207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69"/>
        <v/>
      </c>
      <c r="G1117" s="106"/>
      <c r="H1117" s="96">
        <f t="shared" si="70"/>
        <v>0</v>
      </c>
      <c r="I1117" s="96" t="str">
        <f t="shared" si="71"/>
        <v/>
      </c>
      <c r="J1117" s="96" t="str">
        <f t="shared" si="72"/>
        <v/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V1117" s="110" t="s">
        <v>25</v>
      </c>
      <c r="W1117" s="110" t="s">
        <v>26</v>
      </c>
      <c r="X1117" s="110" t="s">
        <v>27</v>
      </c>
      <c r="Y1117" s="111" t="s">
        <v>28</v>
      </c>
      <c r="Z1117" s="111" t="s">
        <v>29</v>
      </c>
      <c r="AA1117" s="111" t="s">
        <v>25</v>
      </c>
      <c r="AB1117" s="111" t="s">
        <v>30</v>
      </c>
      <c r="AC1117" s="112" t="s">
        <v>31</v>
      </c>
    </row>
    <row r="1118" spans="1:29" ht="25.5" customHeight="1" x14ac:dyDescent="0.35">
      <c r="A1118" s="205"/>
      <c r="B1118" s="207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69"/>
        <v/>
      </c>
      <c r="G1118" s="106"/>
      <c r="H1118" s="96">
        <f t="shared" si="70"/>
        <v>0</v>
      </c>
      <c r="I1118" s="96" t="str">
        <f t="shared" si="71"/>
        <v/>
      </c>
      <c r="J1118" s="96" t="str">
        <f t="shared" si="72"/>
        <v/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V1118" s="110" t="s">
        <v>25</v>
      </c>
      <c r="W1118" s="110" t="s">
        <v>26</v>
      </c>
      <c r="X1118" s="110" t="s">
        <v>27</v>
      </c>
      <c r="Y1118" s="111" t="s">
        <v>28</v>
      </c>
      <c r="Z1118" s="111" t="s">
        <v>29</v>
      </c>
      <c r="AA1118" s="111" t="s">
        <v>25</v>
      </c>
      <c r="AB1118" s="111" t="s">
        <v>30</v>
      </c>
      <c r="AC1118" s="112" t="s">
        <v>31</v>
      </c>
    </row>
    <row r="1119" spans="1:29" ht="25.5" customHeight="1" x14ac:dyDescent="0.35">
      <c r="A1119" s="205"/>
      <c r="B1119" s="207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69"/>
        <v/>
      </c>
      <c r="G1119" s="106"/>
      <c r="H1119" s="96">
        <f t="shared" si="70"/>
        <v>0</v>
      </c>
      <c r="I1119" s="96" t="str">
        <f t="shared" si="71"/>
        <v/>
      </c>
      <c r="J1119" s="96" t="str">
        <f t="shared" si="72"/>
        <v/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V1119" s="110" t="s">
        <v>25</v>
      </c>
      <c r="W1119" s="110" t="s">
        <v>26</v>
      </c>
      <c r="X1119" s="110" t="s">
        <v>27</v>
      </c>
      <c r="Y1119" s="111" t="s">
        <v>28</v>
      </c>
      <c r="Z1119" s="111" t="s">
        <v>29</v>
      </c>
      <c r="AA1119" s="111" t="s">
        <v>25</v>
      </c>
      <c r="AB1119" s="111" t="s">
        <v>30</v>
      </c>
      <c r="AC1119" s="112" t="s">
        <v>31</v>
      </c>
    </row>
    <row r="1120" spans="1:29" ht="25.5" customHeight="1" x14ac:dyDescent="0.35">
      <c r="A1120" s="205"/>
      <c r="B1120" s="207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69"/>
        <v/>
      </c>
      <c r="G1120" s="106"/>
      <c r="H1120" s="96">
        <f t="shared" si="70"/>
        <v>0</v>
      </c>
      <c r="I1120" s="96" t="str">
        <f t="shared" si="71"/>
        <v/>
      </c>
      <c r="J1120" s="96" t="str">
        <f t="shared" si="72"/>
        <v/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V1120" s="110" t="s">
        <v>25</v>
      </c>
      <c r="W1120" s="110" t="s">
        <v>26</v>
      </c>
      <c r="X1120" s="110" t="s">
        <v>27</v>
      </c>
      <c r="Y1120" s="111" t="s">
        <v>28</v>
      </c>
      <c r="Z1120" s="111" t="s">
        <v>29</v>
      </c>
      <c r="AA1120" s="111" t="s">
        <v>25</v>
      </c>
      <c r="AB1120" s="111" t="s">
        <v>30</v>
      </c>
      <c r="AC1120" s="112" t="s">
        <v>31</v>
      </c>
    </row>
    <row r="1121" spans="1:29" ht="25.5" customHeight="1" x14ac:dyDescent="0.35">
      <c r="A1121" s="205"/>
      <c r="B1121" s="207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69"/>
        <v/>
      </c>
      <c r="G1121" s="106"/>
      <c r="H1121" s="96">
        <f t="shared" si="70"/>
        <v>0</v>
      </c>
      <c r="I1121" s="96" t="str">
        <f t="shared" si="71"/>
        <v/>
      </c>
      <c r="J1121" s="96" t="str">
        <f t="shared" si="72"/>
        <v/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V1121" s="110" t="s">
        <v>25</v>
      </c>
      <c r="W1121" s="110" t="s">
        <v>26</v>
      </c>
      <c r="X1121" s="110" t="s">
        <v>27</v>
      </c>
      <c r="Y1121" s="111" t="s">
        <v>28</v>
      </c>
      <c r="Z1121" s="111" t="s">
        <v>29</v>
      </c>
      <c r="AA1121" s="111" t="s">
        <v>25</v>
      </c>
      <c r="AB1121" s="111" t="s">
        <v>30</v>
      </c>
      <c r="AC1121" s="112" t="s">
        <v>31</v>
      </c>
    </row>
    <row r="1122" spans="1:29" ht="25.5" customHeight="1" x14ac:dyDescent="0.35">
      <c r="A1122" s="205"/>
      <c r="B1122" s="207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69"/>
        <v/>
      </c>
      <c r="G1122" s="106"/>
      <c r="H1122" s="96">
        <f t="shared" si="70"/>
        <v>0</v>
      </c>
      <c r="I1122" s="96" t="str">
        <f t="shared" si="71"/>
        <v/>
      </c>
      <c r="J1122" s="96" t="str">
        <f t="shared" si="72"/>
        <v/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V1122" s="110" t="s">
        <v>25</v>
      </c>
      <c r="W1122" s="110" t="s">
        <v>26</v>
      </c>
      <c r="X1122" s="110" t="s">
        <v>27</v>
      </c>
      <c r="Y1122" s="111" t="s">
        <v>28</v>
      </c>
      <c r="Z1122" s="111" t="s">
        <v>29</v>
      </c>
      <c r="AA1122" s="111" t="s">
        <v>25</v>
      </c>
      <c r="AB1122" s="111" t="s">
        <v>30</v>
      </c>
      <c r="AC1122" s="112" t="s">
        <v>31</v>
      </c>
    </row>
    <row r="1123" spans="1:29" ht="25.5" customHeight="1" x14ac:dyDescent="0.35">
      <c r="A1123" s="205"/>
      <c r="B1123" s="207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69"/>
        <v/>
      </c>
      <c r="G1123" s="106"/>
      <c r="H1123" s="96">
        <f t="shared" si="70"/>
        <v>0</v>
      </c>
      <c r="I1123" s="96" t="str">
        <f t="shared" si="71"/>
        <v/>
      </c>
      <c r="J1123" s="96" t="str">
        <f t="shared" si="72"/>
        <v/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V1123" s="110" t="s">
        <v>25</v>
      </c>
      <c r="W1123" s="110" t="s">
        <v>26</v>
      </c>
      <c r="X1123" s="110" t="s">
        <v>27</v>
      </c>
      <c r="Y1123" s="111" t="s">
        <v>28</v>
      </c>
      <c r="Z1123" s="111" t="s">
        <v>29</v>
      </c>
      <c r="AA1123" s="111" t="s">
        <v>25</v>
      </c>
      <c r="AB1123" s="111" t="s">
        <v>30</v>
      </c>
      <c r="AC1123" s="112" t="s">
        <v>31</v>
      </c>
    </row>
    <row r="1124" spans="1:29" ht="25.5" customHeight="1" x14ac:dyDescent="0.35">
      <c r="A1124" s="205"/>
      <c r="B1124" s="207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69"/>
        <v/>
      </c>
      <c r="G1124" s="106"/>
      <c r="H1124" s="96">
        <f t="shared" si="70"/>
        <v>0</v>
      </c>
      <c r="I1124" s="96" t="str">
        <f t="shared" si="71"/>
        <v/>
      </c>
      <c r="J1124" s="96" t="str">
        <f t="shared" si="72"/>
        <v/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V1124" s="110" t="s">
        <v>25</v>
      </c>
      <c r="W1124" s="110" t="s">
        <v>26</v>
      </c>
      <c r="X1124" s="110" t="s">
        <v>27</v>
      </c>
      <c r="Y1124" s="111" t="s">
        <v>28</v>
      </c>
      <c r="Z1124" s="111" t="s">
        <v>29</v>
      </c>
      <c r="AA1124" s="111" t="s">
        <v>25</v>
      </c>
      <c r="AB1124" s="111" t="s">
        <v>30</v>
      </c>
      <c r="AC1124" s="112" t="s">
        <v>31</v>
      </c>
    </row>
    <row r="1125" spans="1:29" ht="25.5" customHeight="1" x14ac:dyDescent="0.35">
      <c r="A1125" s="205"/>
      <c r="B1125" s="207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69"/>
        <v/>
      </c>
      <c r="G1125" s="106"/>
      <c r="H1125" s="96">
        <f t="shared" si="70"/>
        <v>0</v>
      </c>
      <c r="I1125" s="96" t="str">
        <f t="shared" si="71"/>
        <v/>
      </c>
      <c r="J1125" s="96" t="str">
        <f t="shared" si="72"/>
        <v/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V1125" s="110" t="s">
        <v>25</v>
      </c>
      <c r="W1125" s="110" t="s">
        <v>26</v>
      </c>
      <c r="X1125" s="110" t="s">
        <v>27</v>
      </c>
      <c r="Y1125" s="111" t="s">
        <v>28</v>
      </c>
      <c r="Z1125" s="111" t="s">
        <v>29</v>
      </c>
      <c r="AA1125" s="111" t="s">
        <v>25</v>
      </c>
      <c r="AB1125" s="111" t="s">
        <v>30</v>
      </c>
      <c r="AC1125" s="112" t="s">
        <v>31</v>
      </c>
    </row>
    <row r="1126" spans="1:29" ht="25.5" customHeight="1" x14ac:dyDescent="0.35">
      <c r="A1126" s="205"/>
      <c r="B1126" s="207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69"/>
        <v/>
      </c>
      <c r="G1126" s="106"/>
      <c r="H1126" s="96">
        <f t="shared" si="70"/>
        <v>0</v>
      </c>
      <c r="I1126" s="96" t="str">
        <f t="shared" si="71"/>
        <v/>
      </c>
      <c r="J1126" s="96" t="str">
        <f t="shared" si="72"/>
        <v/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V1126" s="110" t="s">
        <v>25</v>
      </c>
      <c r="W1126" s="110" t="s">
        <v>26</v>
      </c>
      <c r="X1126" s="110" t="s">
        <v>27</v>
      </c>
      <c r="Y1126" s="111" t="s">
        <v>28</v>
      </c>
      <c r="Z1126" s="111" t="s">
        <v>29</v>
      </c>
      <c r="AA1126" s="111" t="s">
        <v>25</v>
      </c>
      <c r="AB1126" s="111" t="s">
        <v>30</v>
      </c>
      <c r="AC1126" s="112" t="s">
        <v>31</v>
      </c>
    </row>
    <row r="1127" spans="1:29" ht="25.5" customHeight="1" x14ac:dyDescent="0.35">
      <c r="A1127" s="205"/>
      <c r="B1127" s="207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69"/>
        <v/>
      </c>
      <c r="G1127" s="106"/>
      <c r="H1127" s="96">
        <f t="shared" si="70"/>
        <v>0</v>
      </c>
      <c r="I1127" s="96" t="str">
        <f t="shared" si="71"/>
        <v/>
      </c>
      <c r="J1127" s="96" t="str">
        <f t="shared" si="72"/>
        <v/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V1127" s="110" t="s">
        <v>25</v>
      </c>
      <c r="W1127" s="110" t="s">
        <v>26</v>
      </c>
      <c r="X1127" s="110" t="s">
        <v>27</v>
      </c>
      <c r="Y1127" s="111" t="s">
        <v>28</v>
      </c>
      <c r="Z1127" s="111" t="s">
        <v>29</v>
      </c>
      <c r="AA1127" s="111" t="s">
        <v>25</v>
      </c>
      <c r="AB1127" s="111" t="s">
        <v>30</v>
      </c>
      <c r="AC1127" s="112" t="s">
        <v>31</v>
      </c>
    </row>
    <row r="1128" spans="1:29" ht="25.5" customHeight="1" x14ac:dyDescent="0.35">
      <c r="A1128" s="205"/>
      <c r="B1128" s="207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69"/>
        <v/>
      </c>
      <c r="G1128" s="106"/>
      <c r="H1128" s="96">
        <f t="shared" si="70"/>
        <v>0</v>
      </c>
      <c r="I1128" s="96" t="str">
        <f t="shared" si="71"/>
        <v/>
      </c>
      <c r="J1128" s="96" t="str">
        <f t="shared" si="72"/>
        <v/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V1128" s="110" t="s">
        <v>25</v>
      </c>
      <c r="W1128" s="110" t="s">
        <v>26</v>
      </c>
      <c r="X1128" s="110" t="s">
        <v>27</v>
      </c>
      <c r="Y1128" s="111" t="s">
        <v>28</v>
      </c>
      <c r="Z1128" s="111" t="s">
        <v>29</v>
      </c>
      <c r="AA1128" s="111" t="s">
        <v>25</v>
      </c>
      <c r="AB1128" s="111" t="s">
        <v>30</v>
      </c>
      <c r="AC1128" s="112" t="s">
        <v>31</v>
      </c>
    </row>
    <row r="1129" spans="1:29" ht="25.5" customHeight="1" x14ac:dyDescent="0.35">
      <c r="A1129" s="205"/>
      <c r="B1129" s="207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69"/>
        <v/>
      </c>
      <c r="G1129" s="106"/>
      <c r="H1129" s="96">
        <f t="shared" si="70"/>
        <v>0</v>
      </c>
      <c r="I1129" s="96" t="str">
        <f t="shared" si="71"/>
        <v/>
      </c>
      <c r="J1129" s="96" t="str">
        <f t="shared" si="72"/>
        <v/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V1129" s="110" t="s">
        <v>25</v>
      </c>
      <c r="W1129" s="110" t="s">
        <v>26</v>
      </c>
      <c r="X1129" s="110" t="s">
        <v>27</v>
      </c>
      <c r="Y1129" s="111" t="s">
        <v>28</v>
      </c>
      <c r="Z1129" s="111" t="s">
        <v>29</v>
      </c>
      <c r="AA1129" s="111" t="s">
        <v>25</v>
      </c>
      <c r="AB1129" s="111" t="s">
        <v>30</v>
      </c>
      <c r="AC1129" s="112" t="s">
        <v>31</v>
      </c>
    </row>
    <row r="1130" spans="1:29" ht="25.5" customHeight="1" x14ac:dyDescent="0.35">
      <c r="A1130" s="205"/>
      <c r="B1130" s="207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69"/>
        <v/>
      </c>
      <c r="G1130" s="106"/>
      <c r="H1130" s="96">
        <f t="shared" si="70"/>
        <v>0</v>
      </c>
      <c r="I1130" s="96" t="str">
        <f t="shared" si="71"/>
        <v/>
      </c>
      <c r="J1130" s="96" t="str">
        <f t="shared" si="72"/>
        <v/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V1130" s="110" t="s">
        <v>25</v>
      </c>
      <c r="W1130" s="110" t="s">
        <v>26</v>
      </c>
      <c r="X1130" s="110" t="s">
        <v>27</v>
      </c>
      <c r="Y1130" s="111" t="s">
        <v>28</v>
      </c>
      <c r="Z1130" s="111" t="s">
        <v>29</v>
      </c>
      <c r="AA1130" s="111" t="s">
        <v>25</v>
      </c>
      <c r="AB1130" s="111" t="s">
        <v>30</v>
      </c>
      <c r="AC1130" s="112" t="s">
        <v>31</v>
      </c>
    </row>
    <row r="1131" spans="1:29" ht="25.5" customHeight="1" x14ac:dyDescent="0.35">
      <c r="A1131" s="205"/>
      <c r="B1131" s="207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69"/>
        <v/>
      </c>
      <c r="G1131" s="106"/>
      <c r="H1131" s="96">
        <f t="shared" si="70"/>
        <v>0</v>
      </c>
      <c r="I1131" s="96" t="str">
        <f t="shared" si="71"/>
        <v/>
      </c>
      <c r="J1131" s="96" t="str">
        <f t="shared" si="72"/>
        <v/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V1131" s="110" t="s">
        <v>25</v>
      </c>
      <c r="W1131" s="110" t="s">
        <v>26</v>
      </c>
      <c r="X1131" s="110" t="s">
        <v>27</v>
      </c>
      <c r="Y1131" s="111" t="s">
        <v>28</v>
      </c>
      <c r="Z1131" s="111" t="s">
        <v>29</v>
      </c>
      <c r="AA1131" s="111" t="s">
        <v>25</v>
      </c>
      <c r="AB1131" s="111" t="s">
        <v>30</v>
      </c>
      <c r="AC1131" s="112" t="s">
        <v>31</v>
      </c>
    </row>
    <row r="1132" spans="1:29" ht="25.5" customHeight="1" x14ac:dyDescent="0.35">
      <c r="A1132" s="205"/>
      <c r="B1132" s="207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69"/>
        <v/>
      </c>
      <c r="G1132" s="106"/>
      <c r="H1132" s="96">
        <f t="shared" si="70"/>
        <v>0</v>
      </c>
      <c r="I1132" s="96" t="str">
        <f t="shared" si="71"/>
        <v/>
      </c>
      <c r="J1132" s="96" t="str">
        <f t="shared" si="72"/>
        <v/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V1132" s="110" t="s">
        <v>25</v>
      </c>
      <c r="W1132" s="110" t="s">
        <v>26</v>
      </c>
      <c r="X1132" s="110" t="s">
        <v>27</v>
      </c>
      <c r="Y1132" s="111" t="s">
        <v>28</v>
      </c>
      <c r="Z1132" s="111" t="s">
        <v>29</v>
      </c>
      <c r="AA1132" s="111" t="s">
        <v>25</v>
      </c>
      <c r="AB1132" s="111" t="s">
        <v>30</v>
      </c>
      <c r="AC1132" s="112" t="s">
        <v>31</v>
      </c>
    </row>
    <row r="1133" spans="1:29" ht="25.5" customHeight="1" x14ac:dyDescent="0.35">
      <c r="A1133" s="205"/>
      <c r="B1133" s="207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69"/>
        <v/>
      </c>
      <c r="G1133" s="106"/>
      <c r="H1133" s="96">
        <f t="shared" si="70"/>
        <v>0</v>
      </c>
      <c r="I1133" s="96" t="str">
        <f t="shared" si="71"/>
        <v/>
      </c>
      <c r="J1133" s="96" t="str">
        <f t="shared" si="72"/>
        <v/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V1133" s="110" t="s">
        <v>25</v>
      </c>
      <c r="W1133" s="110" t="s">
        <v>26</v>
      </c>
      <c r="X1133" s="110" t="s">
        <v>27</v>
      </c>
      <c r="Y1133" s="111" t="s">
        <v>28</v>
      </c>
      <c r="Z1133" s="111" t="s">
        <v>29</v>
      </c>
      <c r="AA1133" s="111" t="s">
        <v>25</v>
      </c>
      <c r="AB1133" s="111" t="s">
        <v>30</v>
      </c>
      <c r="AC1133" s="112" t="s">
        <v>31</v>
      </c>
    </row>
    <row r="1134" spans="1:29" ht="25.5" customHeight="1" x14ac:dyDescent="0.35">
      <c r="A1134" s="205"/>
      <c r="B1134" s="207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69"/>
        <v/>
      </c>
      <c r="G1134" s="106"/>
      <c r="H1134" s="96">
        <f t="shared" si="70"/>
        <v>0</v>
      </c>
      <c r="I1134" s="96" t="str">
        <f t="shared" si="71"/>
        <v/>
      </c>
      <c r="J1134" s="96" t="str">
        <f t="shared" si="72"/>
        <v/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V1134" s="110" t="s">
        <v>25</v>
      </c>
      <c r="W1134" s="110" t="s">
        <v>26</v>
      </c>
      <c r="X1134" s="110" t="s">
        <v>27</v>
      </c>
      <c r="Y1134" s="111" t="s">
        <v>28</v>
      </c>
      <c r="Z1134" s="111" t="s">
        <v>29</v>
      </c>
      <c r="AA1134" s="111" t="s">
        <v>25</v>
      </c>
      <c r="AB1134" s="111" t="s">
        <v>30</v>
      </c>
      <c r="AC1134" s="112" t="s">
        <v>31</v>
      </c>
    </row>
    <row r="1135" spans="1:29" ht="25.5" customHeight="1" x14ac:dyDescent="0.35">
      <c r="A1135" s="205"/>
      <c r="B1135" s="207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69"/>
        <v/>
      </c>
      <c r="G1135" s="106"/>
      <c r="H1135" s="96">
        <f t="shared" si="70"/>
        <v>0</v>
      </c>
      <c r="I1135" s="96" t="str">
        <f t="shared" si="71"/>
        <v/>
      </c>
      <c r="J1135" s="96" t="str">
        <f t="shared" si="72"/>
        <v/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V1135" s="110" t="s">
        <v>25</v>
      </c>
      <c r="W1135" s="110" t="s">
        <v>26</v>
      </c>
      <c r="X1135" s="110" t="s">
        <v>27</v>
      </c>
      <c r="Y1135" s="111" t="s">
        <v>28</v>
      </c>
      <c r="Z1135" s="111" t="s">
        <v>29</v>
      </c>
      <c r="AA1135" s="111" t="s">
        <v>25</v>
      </c>
      <c r="AB1135" s="111" t="s">
        <v>30</v>
      </c>
      <c r="AC1135" s="112" t="s">
        <v>31</v>
      </c>
    </row>
    <row r="1136" spans="1:29" ht="25.5" customHeight="1" x14ac:dyDescent="0.35">
      <c r="A1136" s="205"/>
      <c r="B1136" s="207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69"/>
        <v/>
      </c>
      <c r="G1136" s="106"/>
      <c r="H1136" s="96">
        <f t="shared" si="70"/>
        <v>0</v>
      </c>
      <c r="I1136" s="96" t="str">
        <f t="shared" si="71"/>
        <v/>
      </c>
      <c r="J1136" s="96" t="str">
        <f t="shared" si="72"/>
        <v/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V1136" s="110" t="s">
        <v>25</v>
      </c>
      <c r="W1136" s="110" t="s">
        <v>26</v>
      </c>
      <c r="X1136" s="110" t="s">
        <v>27</v>
      </c>
      <c r="Y1136" s="111" t="s">
        <v>28</v>
      </c>
      <c r="Z1136" s="111" t="s">
        <v>29</v>
      </c>
      <c r="AA1136" s="111" t="s">
        <v>25</v>
      </c>
      <c r="AB1136" s="111" t="s">
        <v>30</v>
      </c>
      <c r="AC1136" s="112" t="s">
        <v>31</v>
      </c>
    </row>
    <row r="1137" spans="1:29" ht="25.5" customHeight="1" x14ac:dyDescent="0.35">
      <c r="A1137" s="205"/>
      <c r="B1137" s="207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69"/>
        <v/>
      </c>
      <c r="G1137" s="106"/>
      <c r="H1137" s="96">
        <f t="shared" si="70"/>
        <v>0</v>
      </c>
      <c r="I1137" s="96" t="str">
        <f t="shared" si="71"/>
        <v/>
      </c>
      <c r="J1137" s="96" t="str">
        <f t="shared" si="72"/>
        <v/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V1137" s="110" t="s">
        <v>25</v>
      </c>
      <c r="W1137" s="110" t="s">
        <v>26</v>
      </c>
      <c r="X1137" s="110" t="s">
        <v>27</v>
      </c>
      <c r="Y1137" s="111" t="s">
        <v>28</v>
      </c>
      <c r="Z1137" s="111" t="s">
        <v>29</v>
      </c>
      <c r="AA1137" s="111" t="s">
        <v>25</v>
      </c>
      <c r="AB1137" s="111" t="s">
        <v>30</v>
      </c>
      <c r="AC1137" s="112" t="s">
        <v>31</v>
      </c>
    </row>
    <row r="1138" spans="1:29" ht="25.5" customHeight="1" x14ac:dyDescent="0.35">
      <c r="A1138" s="205"/>
      <c r="B1138" s="207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69"/>
        <v/>
      </c>
      <c r="G1138" s="106"/>
      <c r="H1138" s="96">
        <f t="shared" si="70"/>
        <v>0</v>
      </c>
      <c r="I1138" s="96" t="str">
        <f t="shared" si="71"/>
        <v/>
      </c>
      <c r="J1138" s="96" t="str">
        <f t="shared" si="72"/>
        <v/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V1138" s="110" t="s">
        <v>25</v>
      </c>
      <c r="W1138" s="110" t="s">
        <v>26</v>
      </c>
      <c r="X1138" s="110" t="s">
        <v>27</v>
      </c>
      <c r="Y1138" s="111" t="s">
        <v>28</v>
      </c>
      <c r="Z1138" s="111" t="s">
        <v>29</v>
      </c>
      <c r="AA1138" s="111" t="s">
        <v>25</v>
      </c>
      <c r="AB1138" s="111" t="s">
        <v>30</v>
      </c>
      <c r="AC1138" s="112" t="s">
        <v>31</v>
      </c>
    </row>
    <row r="1139" spans="1:29" ht="25.5" customHeight="1" x14ac:dyDescent="0.35">
      <c r="A1139" s="205"/>
      <c r="B1139" s="207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69"/>
        <v/>
      </c>
      <c r="G1139" s="106"/>
      <c r="H1139" s="96">
        <f t="shared" si="70"/>
        <v>0</v>
      </c>
      <c r="I1139" s="96" t="str">
        <f t="shared" si="71"/>
        <v/>
      </c>
      <c r="J1139" s="96" t="str">
        <f t="shared" si="72"/>
        <v/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V1139" s="110" t="s">
        <v>25</v>
      </c>
      <c r="W1139" s="110" t="s">
        <v>26</v>
      </c>
      <c r="X1139" s="110" t="s">
        <v>27</v>
      </c>
      <c r="Y1139" s="111" t="s">
        <v>28</v>
      </c>
      <c r="Z1139" s="111" t="s">
        <v>29</v>
      </c>
      <c r="AA1139" s="111" t="s">
        <v>25</v>
      </c>
      <c r="AB1139" s="111" t="s">
        <v>30</v>
      </c>
      <c r="AC1139" s="112" t="s">
        <v>31</v>
      </c>
    </row>
    <row r="1140" spans="1:29" ht="25.5" customHeight="1" x14ac:dyDescent="0.35">
      <c r="A1140" s="205"/>
      <c r="B1140" s="207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69"/>
        <v/>
      </c>
      <c r="G1140" s="106"/>
      <c r="H1140" s="96">
        <f t="shared" si="70"/>
        <v>0</v>
      </c>
      <c r="I1140" s="96" t="str">
        <f t="shared" si="71"/>
        <v/>
      </c>
      <c r="J1140" s="96" t="str">
        <f t="shared" si="72"/>
        <v/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V1140" s="110" t="s">
        <v>25</v>
      </c>
      <c r="W1140" s="110" t="s">
        <v>26</v>
      </c>
      <c r="X1140" s="110" t="s">
        <v>27</v>
      </c>
      <c r="Y1140" s="111" t="s">
        <v>28</v>
      </c>
      <c r="Z1140" s="111" t="s">
        <v>29</v>
      </c>
      <c r="AA1140" s="111" t="s">
        <v>25</v>
      </c>
      <c r="AB1140" s="111" t="s">
        <v>30</v>
      </c>
      <c r="AC1140" s="112" t="s">
        <v>31</v>
      </c>
    </row>
    <row r="1141" spans="1:29" ht="25.5" customHeight="1" x14ac:dyDescent="0.35">
      <c r="A1141" s="205"/>
      <c r="B1141" s="207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69"/>
        <v/>
      </c>
      <c r="G1141" s="106"/>
      <c r="H1141" s="96">
        <f t="shared" si="70"/>
        <v>0</v>
      </c>
      <c r="I1141" s="96" t="str">
        <f t="shared" si="71"/>
        <v/>
      </c>
      <c r="J1141" s="96" t="str">
        <f t="shared" si="72"/>
        <v/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V1141" s="110" t="s">
        <v>25</v>
      </c>
      <c r="W1141" s="110" t="s">
        <v>26</v>
      </c>
      <c r="X1141" s="110" t="s">
        <v>27</v>
      </c>
      <c r="Y1141" s="111" t="s">
        <v>28</v>
      </c>
      <c r="Z1141" s="111" t="s">
        <v>29</v>
      </c>
      <c r="AA1141" s="111" t="s">
        <v>25</v>
      </c>
      <c r="AB1141" s="111" t="s">
        <v>30</v>
      </c>
      <c r="AC1141" s="112" t="s">
        <v>31</v>
      </c>
    </row>
    <row r="1142" spans="1:29" ht="25.5" customHeight="1" x14ac:dyDescent="0.35">
      <c r="A1142" s="205"/>
      <c r="B1142" s="207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69"/>
        <v/>
      </c>
      <c r="G1142" s="106"/>
      <c r="H1142" s="96">
        <f t="shared" si="70"/>
        <v>0</v>
      </c>
      <c r="I1142" s="96" t="str">
        <f t="shared" si="71"/>
        <v/>
      </c>
      <c r="J1142" s="96" t="str">
        <f t="shared" si="72"/>
        <v/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V1142" s="110" t="s">
        <v>25</v>
      </c>
      <c r="W1142" s="110" t="s">
        <v>26</v>
      </c>
      <c r="X1142" s="110" t="s">
        <v>27</v>
      </c>
      <c r="Y1142" s="111" t="s">
        <v>28</v>
      </c>
      <c r="Z1142" s="111" t="s">
        <v>29</v>
      </c>
      <c r="AA1142" s="111" t="s">
        <v>25</v>
      </c>
      <c r="AB1142" s="111" t="s">
        <v>30</v>
      </c>
      <c r="AC1142" s="112" t="s">
        <v>31</v>
      </c>
    </row>
    <row r="1143" spans="1:29" ht="25.5" customHeight="1" x14ac:dyDescent="0.35">
      <c r="A1143" s="205"/>
      <c r="B1143" s="207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69"/>
        <v/>
      </c>
      <c r="G1143" s="106"/>
      <c r="H1143" s="96">
        <f t="shared" si="70"/>
        <v>0</v>
      </c>
      <c r="I1143" s="96" t="str">
        <f t="shared" si="71"/>
        <v/>
      </c>
      <c r="J1143" s="96" t="str">
        <f t="shared" si="72"/>
        <v/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V1143" s="110" t="s">
        <v>25</v>
      </c>
      <c r="W1143" s="110" t="s">
        <v>26</v>
      </c>
      <c r="X1143" s="110" t="s">
        <v>27</v>
      </c>
      <c r="Y1143" s="111" t="s">
        <v>28</v>
      </c>
      <c r="Z1143" s="111" t="s">
        <v>29</v>
      </c>
      <c r="AA1143" s="111" t="s">
        <v>25</v>
      </c>
      <c r="AB1143" s="111" t="s">
        <v>30</v>
      </c>
      <c r="AC1143" s="112" t="s">
        <v>31</v>
      </c>
    </row>
    <row r="1144" spans="1:29" ht="25.5" customHeight="1" x14ac:dyDescent="0.35">
      <c r="A1144" s="205"/>
      <c r="B1144" s="207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69"/>
        <v/>
      </c>
      <c r="G1144" s="106"/>
      <c r="H1144" s="96">
        <f t="shared" si="70"/>
        <v>0</v>
      </c>
      <c r="I1144" s="96" t="str">
        <f t="shared" si="71"/>
        <v/>
      </c>
      <c r="J1144" s="96" t="str">
        <f t="shared" si="72"/>
        <v/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V1144" s="110" t="s">
        <v>25</v>
      </c>
      <c r="W1144" s="110" t="s">
        <v>26</v>
      </c>
      <c r="X1144" s="110" t="s">
        <v>27</v>
      </c>
      <c r="Y1144" s="111" t="s">
        <v>28</v>
      </c>
      <c r="Z1144" s="111" t="s">
        <v>29</v>
      </c>
      <c r="AA1144" s="111" t="s">
        <v>25</v>
      </c>
      <c r="AB1144" s="111" t="s">
        <v>30</v>
      </c>
      <c r="AC1144" s="112" t="s">
        <v>31</v>
      </c>
    </row>
    <row r="1145" spans="1:29" ht="25.5" customHeight="1" x14ac:dyDescent="0.35">
      <c r="A1145" s="205"/>
      <c r="B1145" s="207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69"/>
        <v/>
      </c>
      <c r="G1145" s="106"/>
      <c r="H1145" s="96">
        <f t="shared" si="70"/>
        <v>0</v>
      </c>
      <c r="I1145" s="96" t="str">
        <f t="shared" si="71"/>
        <v/>
      </c>
      <c r="J1145" s="96" t="str">
        <f t="shared" si="72"/>
        <v/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V1145" s="110" t="s">
        <v>25</v>
      </c>
      <c r="W1145" s="110" t="s">
        <v>26</v>
      </c>
      <c r="X1145" s="110" t="s">
        <v>27</v>
      </c>
      <c r="Y1145" s="111" t="s">
        <v>28</v>
      </c>
      <c r="Z1145" s="111" t="s">
        <v>29</v>
      </c>
      <c r="AA1145" s="111" t="s">
        <v>25</v>
      </c>
      <c r="AB1145" s="111" t="s">
        <v>30</v>
      </c>
      <c r="AC1145" s="112" t="s">
        <v>31</v>
      </c>
    </row>
    <row r="1146" spans="1:29" ht="25.5" customHeight="1" x14ac:dyDescent="0.35">
      <c r="A1146" s="205"/>
      <c r="B1146" s="207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69"/>
        <v/>
      </c>
      <c r="G1146" s="106"/>
      <c r="H1146" s="96">
        <f t="shared" si="70"/>
        <v>0</v>
      </c>
      <c r="I1146" s="96" t="str">
        <f t="shared" si="71"/>
        <v/>
      </c>
      <c r="J1146" s="96" t="str">
        <f t="shared" si="72"/>
        <v/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V1146" s="110" t="s">
        <v>25</v>
      </c>
      <c r="W1146" s="110" t="s">
        <v>26</v>
      </c>
      <c r="X1146" s="110" t="s">
        <v>27</v>
      </c>
      <c r="Y1146" s="111" t="s">
        <v>28</v>
      </c>
      <c r="Z1146" s="111" t="s">
        <v>29</v>
      </c>
      <c r="AA1146" s="111" t="s">
        <v>25</v>
      </c>
      <c r="AB1146" s="111" t="s">
        <v>30</v>
      </c>
      <c r="AC1146" s="112" t="s">
        <v>31</v>
      </c>
    </row>
    <row r="1147" spans="1:29" ht="25.5" customHeight="1" x14ac:dyDescent="0.35">
      <c r="A1147" s="205"/>
      <c r="B1147" s="207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69"/>
        <v/>
      </c>
      <c r="G1147" s="106"/>
      <c r="H1147" s="96">
        <f t="shared" si="70"/>
        <v>0</v>
      </c>
      <c r="I1147" s="96" t="str">
        <f t="shared" si="71"/>
        <v/>
      </c>
      <c r="J1147" s="96" t="str">
        <f t="shared" si="72"/>
        <v/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V1147" s="110" t="s">
        <v>25</v>
      </c>
      <c r="W1147" s="110" t="s">
        <v>26</v>
      </c>
      <c r="X1147" s="110" t="s">
        <v>27</v>
      </c>
      <c r="Y1147" s="111" t="s">
        <v>28</v>
      </c>
      <c r="Z1147" s="111" t="s">
        <v>29</v>
      </c>
      <c r="AA1147" s="111" t="s">
        <v>25</v>
      </c>
      <c r="AB1147" s="111" t="s">
        <v>30</v>
      </c>
      <c r="AC1147" s="112" t="s">
        <v>31</v>
      </c>
    </row>
    <row r="1148" spans="1:29" ht="25.5" customHeight="1" x14ac:dyDescent="0.35">
      <c r="A1148" s="205"/>
      <c r="B1148" s="207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69"/>
        <v/>
      </c>
      <c r="G1148" s="106"/>
      <c r="H1148" s="96">
        <f t="shared" si="70"/>
        <v>0</v>
      </c>
      <c r="I1148" s="96" t="str">
        <f t="shared" si="71"/>
        <v/>
      </c>
      <c r="J1148" s="96" t="str">
        <f t="shared" si="72"/>
        <v/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V1148" s="110" t="s">
        <v>25</v>
      </c>
      <c r="W1148" s="110" t="s">
        <v>26</v>
      </c>
      <c r="X1148" s="110" t="s">
        <v>27</v>
      </c>
      <c r="Y1148" s="111" t="s">
        <v>28</v>
      </c>
      <c r="Z1148" s="111" t="s">
        <v>29</v>
      </c>
      <c r="AA1148" s="111" t="s">
        <v>25</v>
      </c>
      <c r="AB1148" s="111" t="s">
        <v>30</v>
      </c>
      <c r="AC1148" s="112" t="s">
        <v>31</v>
      </c>
    </row>
    <row r="1149" spans="1:29" ht="25.5" customHeight="1" x14ac:dyDescent="0.35">
      <c r="A1149" s="205"/>
      <c r="B1149" s="207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69"/>
        <v/>
      </c>
      <c r="G1149" s="106"/>
      <c r="H1149" s="96">
        <f t="shared" si="70"/>
        <v>0</v>
      </c>
      <c r="I1149" s="96" t="str">
        <f t="shared" si="71"/>
        <v/>
      </c>
      <c r="J1149" s="96" t="str">
        <f t="shared" si="72"/>
        <v/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V1149" s="110" t="s">
        <v>25</v>
      </c>
      <c r="W1149" s="110" t="s">
        <v>26</v>
      </c>
      <c r="X1149" s="110" t="s">
        <v>27</v>
      </c>
      <c r="Y1149" s="111" t="s">
        <v>28</v>
      </c>
      <c r="Z1149" s="111" t="s">
        <v>29</v>
      </c>
      <c r="AA1149" s="111" t="s">
        <v>25</v>
      </c>
      <c r="AB1149" s="111" t="s">
        <v>30</v>
      </c>
      <c r="AC1149" s="112" t="s">
        <v>31</v>
      </c>
    </row>
    <row r="1150" spans="1:29" ht="25.5" customHeight="1" x14ac:dyDescent="0.35">
      <c r="A1150" s="205"/>
      <c r="B1150" s="207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69"/>
        <v/>
      </c>
      <c r="G1150" s="106"/>
      <c r="H1150" s="96">
        <f t="shared" si="70"/>
        <v>0</v>
      </c>
      <c r="I1150" s="96" t="str">
        <f t="shared" si="71"/>
        <v/>
      </c>
      <c r="J1150" s="96" t="str">
        <f t="shared" si="72"/>
        <v/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V1150" s="110" t="s">
        <v>25</v>
      </c>
      <c r="W1150" s="110" t="s">
        <v>26</v>
      </c>
      <c r="X1150" s="110" t="s">
        <v>27</v>
      </c>
      <c r="Y1150" s="111" t="s">
        <v>28</v>
      </c>
      <c r="Z1150" s="111" t="s">
        <v>29</v>
      </c>
      <c r="AA1150" s="111" t="s">
        <v>25</v>
      </c>
      <c r="AB1150" s="111" t="s">
        <v>30</v>
      </c>
      <c r="AC1150" s="112" t="s">
        <v>31</v>
      </c>
    </row>
    <row r="1151" spans="1:29" ht="25.5" customHeight="1" x14ac:dyDescent="0.35">
      <c r="A1151" s="205"/>
      <c r="B1151" s="207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69"/>
        <v/>
      </c>
      <c r="G1151" s="106"/>
      <c r="H1151" s="96">
        <f t="shared" si="70"/>
        <v>0</v>
      </c>
      <c r="I1151" s="96" t="str">
        <f t="shared" si="71"/>
        <v/>
      </c>
      <c r="J1151" s="96" t="str">
        <f t="shared" si="72"/>
        <v/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V1151" s="110" t="s">
        <v>25</v>
      </c>
      <c r="W1151" s="110" t="s">
        <v>26</v>
      </c>
      <c r="X1151" s="110" t="s">
        <v>27</v>
      </c>
      <c r="Y1151" s="111" t="s">
        <v>28</v>
      </c>
      <c r="Z1151" s="111" t="s">
        <v>29</v>
      </c>
      <c r="AA1151" s="111" t="s">
        <v>25</v>
      </c>
      <c r="AB1151" s="111" t="s">
        <v>30</v>
      </c>
      <c r="AC1151" s="112" t="s">
        <v>31</v>
      </c>
    </row>
    <row r="1152" spans="1:29" ht="25.5" customHeight="1" x14ac:dyDescent="0.35">
      <c r="A1152" s="205"/>
      <c r="B1152" s="207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69"/>
        <v/>
      </c>
      <c r="G1152" s="106"/>
      <c r="H1152" s="96">
        <f t="shared" si="70"/>
        <v>0</v>
      </c>
      <c r="I1152" s="96" t="str">
        <f t="shared" si="71"/>
        <v/>
      </c>
      <c r="J1152" s="96" t="str">
        <f t="shared" si="72"/>
        <v/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V1152" s="110" t="s">
        <v>25</v>
      </c>
      <c r="W1152" s="110" t="s">
        <v>26</v>
      </c>
      <c r="X1152" s="110" t="s">
        <v>27</v>
      </c>
      <c r="Y1152" s="111" t="s">
        <v>28</v>
      </c>
      <c r="Z1152" s="111" t="s">
        <v>29</v>
      </c>
      <c r="AA1152" s="111" t="s">
        <v>25</v>
      </c>
      <c r="AB1152" s="111" t="s">
        <v>30</v>
      </c>
      <c r="AC1152" s="112" t="s">
        <v>31</v>
      </c>
    </row>
    <row r="1153" spans="1:29" ht="25.5" customHeight="1" x14ac:dyDescent="0.35">
      <c r="A1153" s="205"/>
      <c r="B1153" s="207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69"/>
        <v/>
      </c>
      <c r="G1153" s="106"/>
      <c r="H1153" s="96">
        <f t="shared" si="70"/>
        <v>0</v>
      </c>
      <c r="I1153" s="96" t="str">
        <f t="shared" si="71"/>
        <v/>
      </c>
      <c r="J1153" s="96" t="str">
        <f t="shared" si="72"/>
        <v/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V1153" s="110" t="s">
        <v>25</v>
      </c>
      <c r="W1153" s="110" t="s">
        <v>26</v>
      </c>
      <c r="X1153" s="110" t="s">
        <v>27</v>
      </c>
      <c r="Y1153" s="111" t="s">
        <v>28</v>
      </c>
      <c r="Z1153" s="111" t="s">
        <v>29</v>
      </c>
      <c r="AA1153" s="111" t="s">
        <v>25</v>
      </c>
      <c r="AB1153" s="111" t="s">
        <v>30</v>
      </c>
      <c r="AC1153" s="112" t="s">
        <v>31</v>
      </c>
    </row>
    <row r="1154" spans="1:29" ht="25.5" customHeight="1" x14ac:dyDescent="0.35">
      <c r="A1154" s="205"/>
      <c r="B1154" s="207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73">IF(OR(D1154="",E1154=""),"",ROUND(D1154*E1154,2))</f>
        <v/>
      </c>
      <c r="G1154" s="106"/>
      <c r="H1154" s="96">
        <f t="shared" ref="H1154:H1217" si="74">IF(G1154="Sim",IF(OR(F1154="",D1154="",L1154=""),"",IF(L1154="Sim",ROUND(F1154-D1154,2),0)),0)</f>
        <v>0</v>
      </c>
      <c r="I1154" s="96" t="str">
        <f t="shared" ref="I1154:I1217" si="75">IF(G1154="Sim",0,IF(OR(F1154="",L1154=""),"",F1154))</f>
        <v/>
      </c>
      <c r="J1154" s="96" t="str">
        <f t="shared" ref="J1154:J1217" si="76">IF(G1154="Sim",0,IF(OR(F1154="",D1154="",L1154=""),"",IF(L1154="Sim",ROUND(F1154-D1154,2),0)))</f>
        <v/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V1154" s="110" t="s">
        <v>25</v>
      </c>
      <c r="W1154" s="110" t="s">
        <v>26</v>
      </c>
      <c r="X1154" s="110" t="s">
        <v>27</v>
      </c>
      <c r="Y1154" s="111" t="s">
        <v>28</v>
      </c>
      <c r="Z1154" s="111" t="s">
        <v>29</v>
      </c>
      <c r="AA1154" s="111" t="s">
        <v>25</v>
      </c>
      <c r="AB1154" s="111" t="s">
        <v>30</v>
      </c>
      <c r="AC1154" s="112" t="s">
        <v>31</v>
      </c>
    </row>
    <row r="1155" spans="1:29" ht="25.5" customHeight="1" x14ac:dyDescent="0.35">
      <c r="A1155" s="205"/>
      <c r="B1155" s="207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73"/>
        <v/>
      </c>
      <c r="G1155" s="106"/>
      <c r="H1155" s="96">
        <f t="shared" si="74"/>
        <v>0</v>
      </c>
      <c r="I1155" s="96" t="str">
        <f t="shared" si="75"/>
        <v/>
      </c>
      <c r="J1155" s="96" t="str">
        <f t="shared" si="76"/>
        <v/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V1155" s="110" t="s">
        <v>25</v>
      </c>
      <c r="W1155" s="110" t="s">
        <v>26</v>
      </c>
      <c r="X1155" s="110" t="s">
        <v>27</v>
      </c>
      <c r="Y1155" s="111" t="s">
        <v>28</v>
      </c>
      <c r="Z1155" s="111" t="s">
        <v>29</v>
      </c>
      <c r="AA1155" s="111" t="s">
        <v>25</v>
      </c>
      <c r="AB1155" s="111" t="s">
        <v>30</v>
      </c>
      <c r="AC1155" s="112" t="s">
        <v>31</v>
      </c>
    </row>
    <row r="1156" spans="1:29" ht="25.5" customHeight="1" x14ac:dyDescent="0.35">
      <c r="A1156" s="205"/>
      <c r="B1156" s="207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73"/>
        <v/>
      </c>
      <c r="G1156" s="106"/>
      <c r="H1156" s="96">
        <f t="shared" si="74"/>
        <v>0</v>
      </c>
      <c r="I1156" s="96" t="str">
        <f t="shared" si="75"/>
        <v/>
      </c>
      <c r="J1156" s="96" t="str">
        <f t="shared" si="76"/>
        <v/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V1156" s="110" t="s">
        <v>25</v>
      </c>
      <c r="W1156" s="110" t="s">
        <v>26</v>
      </c>
      <c r="X1156" s="110" t="s">
        <v>27</v>
      </c>
      <c r="Y1156" s="111" t="s">
        <v>28</v>
      </c>
      <c r="Z1156" s="111" t="s">
        <v>29</v>
      </c>
      <c r="AA1156" s="111" t="s">
        <v>25</v>
      </c>
      <c r="AB1156" s="111" t="s">
        <v>30</v>
      </c>
      <c r="AC1156" s="112" t="s">
        <v>31</v>
      </c>
    </row>
    <row r="1157" spans="1:29" ht="25.5" customHeight="1" x14ac:dyDescent="0.35">
      <c r="A1157" s="205"/>
      <c r="B1157" s="207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73"/>
        <v/>
      </c>
      <c r="G1157" s="106"/>
      <c r="H1157" s="96">
        <f t="shared" si="74"/>
        <v>0</v>
      </c>
      <c r="I1157" s="96" t="str">
        <f t="shared" si="75"/>
        <v/>
      </c>
      <c r="J1157" s="96" t="str">
        <f t="shared" si="76"/>
        <v/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V1157" s="110" t="s">
        <v>25</v>
      </c>
      <c r="W1157" s="110" t="s">
        <v>26</v>
      </c>
      <c r="X1157" s="110" t="s">
        <v>27</v>
      </c>
      <c r="Y1157" s="111" t="s">
        <v>28</v>
      </c>
      <c r="Z1157" s="111" t="s">
        <v>29</v>
      </c>
      <c r="AA1157" s="111" t="s">
        <v>25</v>
      </c>
      <c r="AB1157" s="111" t="s">
        <v>30</v>
      </c>
      <c r="AC1157" s="112" t="s">
        <v>31</v>
      </c>
    </row>
    <row r="1158" spans="1:29" ht="25.5" customHeight="1" x14ac:dyDescent="0.35">
      <c r="A1158" s="205"/>
      <c r="B1158" s="207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73"/>
        <v/>
      </c>
      <c r="G1158" s="106"/>
      <c r="H1158" s="96">
        <f t="shared" si="74"/>
        <v>0</v>
      </c>
      <c r="I1158" s="96" t="str">
        <f t="shared" si="75"/>
        <v/>
      </c>
      <c r="J1158" s="96" t="str">
        <f t="shared" si="76"/>
        <v/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V1158" s="110" t="s">
        <v>25</v>
      </c>
      <c r="W1158" s="110" t="s">
        <v>26</v>
      </c>
      <c r="X1158" s="110" t="s">
        <v>27</v>
      </c>
      <c r="Y1158" s="111" t="s">
        <v>28</v>
      </c>
      <c r="Z1158" s="111" t="s">
        <v>29</v>
      </c>
      <c r="AA1158" s="111" t="s">
        <v>25</v>
      </c>
      <c r="AB1158" s="111" t="s">
        <v>30</v>
      </c>
      <c r="AC1158" s="112" t="s">
        <v>31</v>
      </c>
    </row>
    <row r="1159" spans="1:29" ht="25.5" customHeight="1" x14ac:dyDescent="0.35">
      <c r="A1159" s="205"/>
      <c r="B1159" s="207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73"/>
        <v/>
      </c>
      <c r="G1159" s="106"/>
      <c r="H1159" s="96">
        <f t="shared" si="74"/>
        <v>0</v>
      </c>
      <c r="I1159" s="96" t="str">
        <f t="shared" si="75"/>
        <v/>
      </c>
      <c r="J1159" s="96" t="str">
        <f t="shared" si="76"/>
        <v/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V1159" s="110" t="s">
        <v>25</v>
      </c>
      <c r="W1159" s="110" t="s">
        <v>26</v>
      </c>
      <c r="X1159" s="110" t="s">
        <v>27</v>
      </c>
      <c r="Y1159" s="111" t="s">
        <v>28</v>
      </c>
      <c r="Z1159" s="111" t="s">
        <v>29</v>
      </c>
      <c r="AA1159" s="111" t="s">
        <v>25</v>
      </c>
      <c r="AB1159" s="111" t="s">
        <v>30</v>
      </c>
      <c r="AC1159" s="112" t="s">
        <v>31</v>
      </c>
    </row>
    <row r="1160" spans="1:29" ht="25.5" customHeight="1" x14ac:dyDescent="0.35">
      <c r="A1160" s="205"/>
      <c r="B1160" s="207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73"/>
        <v/>
      </c>
      <c r="G1160" s="106"/>
      <c r="H1160" s="96">
        <f t="shared" si="74"/>
        <v>0</v>
      </c>
      <c r="I1160" s="96" t="str">
        <f t="shared" si="75"/>
        <v/>
      </c>
      <c r="J1160" s="96" t="str">
        <f t="shared" si="76"/>
        <v/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V1160" s="110" t="s">
        <v>25</v>
      </c>
      <c r="W1160" s="110" t="s">
        <v>26</v>
      </c>
      <c r="X1160" s="110" t="s">
        <v>27</v>
      </c>
      <c r="Y1160" s="111" t="s">
        <v>28</v>
      </c>
      <c r="Z1160" s="111" t="s">
        <v>29</v>
      </c>
      <c r="AA1160" s="111" t="s">
        <v>25</v>
      </c>
      <c r="AB1160" s="111" t="s">
        <v>30</v>
      </c>
      <c r="AC1160" s="112" t="s">
        <v>31</v>
      </c>
    </row>
    <row r="1161" spans="1:29" ht="25.5" customHeight="1" x14ac:dyDescent="0.35">
      <c r="A1161" s="205"/>
      <c r="B1161" s="207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73"/>
        <v/>
      </c>
      <c r="G1161" s="106"/>
      <c r="H1161" s="96">
        <f t="shared" si="74"/>
        <v>0</v>
      </c>
      <c r="I1161" s="96" t="str">
        <f t="shared" si="75"/>
        <v/>
      </c>
      <c r="J1161" s="96" t="str">
        <f t="shared" si="76"/>
        <v/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V1161" s="110" t="s">
        <v>25</v>
      </c>
      <c r="W1161" s="110" t="s">
        <v>26</v>
      </c>
      <c r="X1161" s="110" t="s">
        <v>27</v>
      </c>
      <c r="Y1161" s="111" t="s">
        <v>28</v>
      </c>
      <c r="Z1161" s="111" t="s">
        <v>29</v>
      </c>
      <c r="AA1161" s="111" t="s">
        <v>25</v>
      </c>
      <c r="AB1161" s="111" t="s">
        <v>30</v>
      </c>
      <c r="AC1161" s="112" t="s">
        <v>31</v>
      </c>
    </row>
    <row r="1162" spans="1:29" ht="25.5" customHeight="1" x14ac:dyDescent="0.35">
      <c r="A1162" s="205"/>
      <c r="B1162" s="207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73"/>
        <v/>
      </c>
      <c r="G1162" s="106"/>
      <c r="H1162" s="96">
        <f t="shared" si="74"/>
        <v>0</v>
      </c>
      <c r="I1162" s="96" t="str">
        <f t="shared" si="75"/>
        <v/>
      </c>
      <c r="J1162" s="96" t="str">
        <f t="shared" si="76"/>
        <v/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V1162" s="110" t="s">
        <v>25</v>
      </c>
      <c r="W1162" s="110" t="s">
        <v>26</v>
      </c>
      <c r="X1162" s="110" t="s">
        <v>27</v>
      </c>
      <c r="Y1162" s="111" t="s">
        <v>28</v>
      </c>
      <c r="Z1162" s="111" t="s">
        <v>29</v>
      </c>
      <c r="AA1162" s="111" t="s">
        <v>25</v>
      </c>
      <c r="AB1162" s="111" t="s">
        <v>30</v>
      </c>
      <c r="AC1162" s="112" t="s">
        <v>31</v>
      </c>
    </row>
    <row r="1163" spans="1:29" ht="25.5" customHeight="1" x14ac:dyDescent="0.35">
      <c r="A1163" s="205"/>
      <c r="B1163" s="207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73"/>
        <v/>
      </c>
      <c r="G1163" s="106"/>
      <c r="H1163" s="96">
        <f t="shared" si="74"/>
        <v>0</v>
      </c>
      <c r="I1163" s="96" t="str">
        <f t="shared" si="75"/>
        <v/>
      </c>
      <c r="J1163" s="96" t="str">
        <f t="shared" si="76"/>
        <v/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V1163" s="110" t="s">
        <v>25</v>
      </c>
      <c r="W1163" s="110" t="s">
        <v>26</v>
      </c>
      <c r="X1163" s="110" t="s">
        <v>27</v>
      </c>
      <c r="Y1163" s="111" t="s">
        <v>28</v>
      </c>
      <c r="Z1163" s="111" t="s">
        <v>29</v>
      </c>
      <c r="AA1163" s="111" t="s">
        <v>25</v>
      </c>
      <c r="AB1163" s="111" t="s">
        <v>30</v>
      </c>
      <c r="AC1163" s="112" t="s">
        <v>31</v>
      </c>
    </row>
    <row r="1164" spans="1:29" ht="25.5" customHeight="1" x14ac:dyDescent="0.35">
      <c r="A1164" s="205"/>
      <c r="B1164" s="207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73"/>
        <v/>
      </c>
      <c r="G1164" s="106"/>
      <c r="H1164" s="96">
        <f t="shared" si="74"/>
        <v>0</v>
      </c>
      <c r="I1164" s="96" t="str">
        <f t="shared" si="75"/>
        <v/>
      </c>
      <c r="J1164" s="96" t="str">
        <f t="shared" si="76"/>
        <v/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V1164" s="110" t="s">
        <v>25</v>
      </c>
      <c r="W1164" s="110" t="s">
        <v>26</v>
      </c>
      <c r="X1164" s="110" t="s">
        <v>27</v>
      </c>
      <c r="Y1164" s="111" t="s">
        <v>28</v>
      </c>
      <c r="Z1164" s="111" t="s">
        <v>29</v>
      </c>
      <c r="AA1164" s="111" t="s">
        <v>25</v>
      </c>
      <c r="AB1164" s="111" t="s">
        <v>30</v>
      </c>
      <c r="AC1164" s="112" t="s">
        <v>31</v>
      </c>
    </row>
    <row r="1165" spans="1:29" ht="25.5" customHeight="1" x14ac:dyDescent="0.35">
      <c r="A1165" s="205"/>
      <c r="B1165" s="207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73"/>
        <v/>
      </c>
      <c r="G1165" s="106"/>
      <c r="H1165" s="96">
        <f t="shared" si="74"/>
        <v>0</v>
      </c>
      <c r="I1165" s="96" t="str">
        <f t="shared" si="75"/>
        <v/>
      </c>
      <c r="J1165" s="96" t="str">
        <f t="shared" si="76"/>
        <v/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V1165" s="110" t="s">
        <v>25</v>
      </c>
      <c r="W1165" s="110" t="s">
        <v>26</v>
      </c>
      <c r="X1165" s="110" t="s">
        <v>27</v>
      </c>
      <c r="Y1165" s="111" t="s">
        <v>28</v>
      </c>
      <c r="Z1165" s="111" t="s">
        <v>29</v>
      </c>
      <c r="AA1165" s="111" t="s">
        <v>25</v>
      </c>
      <c r="AB1165" s="111" t="s">
        <v>30</v>
      </c>
      <c r="AC1165" s="112" t="s">
        <v>31</v>
      </c>
    </row>
    <row r="1166" spans="1:29" ht="25.5" customHeight="1" x14ac:dyDescent="0.35">
      <c r="A1166" s="205"/>
      <c r="B1166" s="207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73"/>
        <v/>
      </c>
      <c r="G1166" s="106"/>
      <c r="H1166" s="96">
        <f t="shared" si="74"/>
        <v>0</v>
      </c>
      <c r="I1166" s="96" t="str">
        <f t="shared" si="75"/>
        <v/>
      </c>
      <c r="J1166" s="96" t="str">
        <f t="shared" si="76"/>
        <v/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V1166" s="110" t="s">
        <v>25</v>
      </c>
      <c r="W1166" s="110" t="s">
        <v>26</v>
      </c>
      <c r="X1166" s="110" t="s">
        <v>27</v>
      </c>
      <c r="Y1166" s="111" t="s">
        <v>28</v>
      </c>
      <c r="Z1166" s="111" t="s">
        <v>29</v>
      </c>
      <c r="AA1166" s="111" t="s">
        <v>25</v>
      </c>
      <c r="AB1166" s="111" t="s">
        <v>30</v>
      </c>
      <c r="AC1166" s="112" t="s">
        <v>31</v>
      </c>
    </row>
    <row r="1167" spans="1:29" ht="25.5" customHeight="1" x14ac:dyDescent="0.35">
      <c r="A1167" s="205"/>
      <c r="B1167" s="207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73"/>
        <v/>
      </c>
      <c r="G1167" s="106"/>
      <c r="H1167" s="96">
        <f t="shared" si="74"/>
        <v>0</v>
      </c>
      <c r="I1167" s="96" t="str">
        <f t="shared" si="75"/>
        <v/>
      </c>
      <c r="J1167" s="96" t="str">
        <f t="shared" si="76"/>
        <v/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V1167" s="110" t="s">
        <v>25</v>
      </c>
      <c r="W1167" s="110" t="s">
        <v>26</v>
      </c>
      <c r="X1167" s="110" t="s">
        <v>27</v>
      </c>
      <c r="Y1167" s="111" t="s">
        <v>28</v>
      </c>
      <c r="Z1167" s="111" t="s">
        <v>29</v>
      </c>
      <c r="AA1167" s="111" t="s">
        <v>25</v>
      </c>
      <c r="AB1167" s="111" t="s">
        <v>30</v>
      </c>
      <c r="AC1167" s="112" t="s">
        <v>31</v>
      </c>
    </row>
    <row r="1168" spans="1:29" ht="25.5" customHeight="1" x14ac:dyDescent="0.35">
      <c r="A1168" s="205"/>
      <c r="B1168" s="207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73"/>
        <v/>
      </c>
      <c r="G1168" s="106"/>
      <c r="H1168" s="96">
        <f t="shared" si="74"/>
        <v>0</v>
      </c>
      <c r="I1168" s="96" t="str">
        <f t="shared" si="75"/>
        <v/>
      </c>
      <c r="J1168" s="96" t="str">
        <f t="shared" si="76"/>
        <v/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V1168" s="110" t="s">
        <v>25</v>
      </c>
      <c r="W1168" s="110" t="s">
        <v>26</v>
      </c>
      <c r="X1168" s="110" t="s">
        <v>27</v>
      </c>
      <c r="Y1168" s="111" t="s">
        <v>28</v>
      </c>
      <c r="Z1168" s="111" t="s">
        <v>29</v>
      </c>
      <c r="AA1168" s="111" t="s">
        <v>25</v>
      </c>
      <c r="AB1168" s="111" t="s">
        <v>30</v>
      </c>
      <c r="AC1168" s="112" t="s">
        <v>31</v>
      </c>
    </row>
    <row r="1169" spans="1:29" ht="25.5" customHeight="1" x14ac:dyDescent="0.35">
      <c r="A1169" s="205"/>
      <c r="B1169" s="207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73"/>
        <v/>
      </c>
      <c r="G1169" s="106"/>
      <c r="H1169" s="96">
        <f t="shared" si="74"/>
        <v>0</v>
      </c>
      <c r="I1169" s="96" t="str">
        <f t="shared" si="75"/>
        <v/>
      </c>
      <c r="J1169" s="96" t="str">
        <f t="shared" si="76"/>
        <v/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V1169" s="110" t="s">
        <v>25</v>
      </c>
      <c r="W1169" s="110" t="s">
        <v>26</v>
      </c>
      <c r="X1169" s="110" t="s">
        <v>27</v>
      </c>
      <c r="Y1169" s="111" t="s">
        <v>28</v>
      </c>
      <c r="Z1169" s="111" t="s">
        <v>29</v>
      </c>
      <c r="AA1169" s="111" t="s">
        <v>25</v>
      </c>
      <c r="AB1169" s="111" t="s">
        <v>30</v>
      </c>
      <c r="AC1169" s="112" t="s">
        <v>31</v>
      </c>
    </row>
    <row r="1170" spans="1:29" ht="25.5" customHeight="1" x14ac:dyDescent="0.35">
      <c r="A1170" s="205"/>
      <c r="B1170" s="207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73"/>
        <v/>
      </c>
      <c r="G1170" s="106"/>
      <c r="H1170" s="96">
        <f t="shared" si="74"/>
        <v>0</v>
      </c>
      <c r="I1170" s="96" t="str">
        <f t="shared" si="75"/>
        <v/>
      </c>
      <c r="J1170" s="96" t="str">
        <f t="shared" si="76"/>
        <v/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V1170" s="110" t="s">
        <v>25</v>
      </c>
      <c r="W1170" s="110" t="s">
        <v>26</v>
      </c>
      <c r="X1170" s="110" t="s">
        <v>27</v>
      </c>
      <c r="Y1170" s="111" t="s">
        <v>28</v>
      </c>
      <c r="Z1170" s="111" t="s">
        <v>29</v>
      </c>
      <c r="AA1170" s="111" t="s">
        <v>25</v>
      </c>
      <c r="AB1170" s="111" t="s">
        <v>30</v>
      </c>
      <c r="AC1170" s="112" t="s">
        <v>31</v>
      </c>
    </row>
    <row r="1171" spans="1:29" ht="25.5" customHeight="1" x14ac:dyDescent="0.35">
      <c r="A1171" s="205"/>
      <c r="B1171" s="207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73"/>
        <v/>
      </c>
      <c r="G1171" s="106"/>
      <c r="H1171" s="96">
        <f t="shared" si="74"/>
        <v>0</v>
      </c>
      <c r="I1171" s="96" t="str">
        <f t="shared" si="75"/>
        <v/>
      </c>
      <c r="J1171" s="96" t="str">
        <f t="shared" si="76"/>
        <v/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V1171" s="110" t="s">
        <v>25</v>
      </c>
      <c r="W1171" s="110" t="s">
        <v>26</v>
      </c>
      <c r="X1171" s="110" t="s">
        <v>27</v>
      </c>
      <c r="Y1171" s="111" t="s">
        <v>28</v>
      </c>
      <c r="Z1171" s="111" t="s">
        <v>29</v>
      </c>
      <c r="AA1171" s="111" t="s">
        <v>25</v>
      </c>
      <c r="AB1171" s="111" t="s">
        <v>30</v>
      </c>
      <c r="AC1171" s="112" t="s">
        <v>31</v>
      </c>
    </row>
    <row r="1172" spans="1:29" ht="25.5" customHeight="1" x14ac:dyDescent="0.35">
      <c r="A1172" s="205"/>
      <c r="B1172" s="207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73"/>
        <v/>
      </c>
      <c r="G1172" s="106"/>
      <c r="H1172" s="96">
        <f t="shared" si="74"/>
        <v>0</v>
      </c>
      <c r="I1172" s="96" t="str">
        <f t="shared" si="75"/>
        <v/>
      </c>
      <c r="J1172" s="96" t="str">
        <f t="shared" si="76"/>
        <v/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V1172" s="110" t="s">
        <v>25</v>
      </c>
      <c r="W1172" s="110" t="s">
        <v>26</v>
      </c>
      <c r="X1172" s="110" t="s">
        <v>27</v>
      </c>
      <c r="Y1172" s="111" t="s">
        <v>28</v>
      </c>
      <c r="Z1172" s="111" t="s">
        <v>29</v>
      </c>
      <c r="AA1172" s="111" t="s">
        <v>25</v>
      </c>
      <c r="AB1172" s="111" t="s">
        <v>30</v>
      </c>
      <c r="AC1172" s="112" t="s">
        <v>31</v>
      </c>
    </row>
    <row r="1173" spans="1:29" ht="25.5" customHeight="1" x14ac:dyDescent="0.35">
      <c r="A1173" s="205"/>
      <c r="B1173" s="207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73"/>
        <v/>
      </c>
      <c r="G1173" s="106"/>
      <c r="H1173" s="96">
        <f t="shared" si="74"/>
        <v>0</v>
      </c>
      <c r="I1173" s="96" t="str">
        <f t="shared" si="75"/>
        <v/>
      </c>
      <c r="J1173" s="96" t="str">
        <f t="shared" si="76"/>
        <v/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V1173" s="110" t="s">
        <v>25</v>
      </c>
      <c r="W1173" s="110" t="s">
        <v>26</v>
      </c>
      <c r="X1173" s="110" t="s">
        <v>27</v>
      </c>
      <c r="Y1173" s="111" t="s">
        <v>28</v>
      </c>
      <c r="Z1173" s="111" t="s">
        <v>29</v>
      </c>
      <c r="AA1173" s="111" t="s">
        <v>25</v>
      </c>
      <c r="AB1173" s="111" t="s">
        <v>30</v>
      </c>
      <c r="AC1173" s="112" t="s">
        <v>31</v>
      </c>
    </row>
    <row r="1174" spans="1:29" ht="25.5" customHeight="1" x14ac:dyDescent="0.35">
      <c r="A1174" s="205"/>
      <c r="B1174" s="207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73"/>
        <v/>
      </c>
      <c r="G1174" s="106"/>
      <c r="H1174" s="96">
        <f t="shared" si="74"/>
        <v>0</v>
      </c>
      <c r="I1174" s="96" t="str">
        <f t="shared" si="75"/>
        <v/>
      </c>
      <c r="J1174" s="96" t="str">
        <f t="shared" si="76"/>
        <v/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V1174" s="110" t="s">
        <v>25</v>
      </c>
      <c r="W1174" s="110" t="s">
        <v>26</v>
      </c>
      <c r="X1174" s="110" t="s">
        <v>27</v>
      </c>
      <c r="Y1174" s="111" t="s">
        <v>28</v>
      </c>
      <c r="Z1174" s="111" t="s">
        <v>29</v>
      </c>
      <c r="AA1174" s="111" t="s">
        <v>25</v>
      </c>
      <c r="AB1174" s="111" t="s">
        <v>30</v>
      </c>
      <c r="AC1174" s="112" t="s">
        <v>31</v>
      </c>
    </row>
    <row r="1175" spans="1:29" ht="25.5" customHeight="1" x14ac:dyDescent="0.35">
      <c r="A1175" s="205"/>
      <c r="B1175" s="207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73"/>
        <v/>
      </c>
      <c r="G1175" s="106"/>
      <c r="H1175" s="96">
        <f t="shared" si="74"/>
        <v>0</v>
      </c>
      <c r="I1175" s="96" t="str">
        <f t="shared" si="75"/>
        <v/>
      </c>
      <c r="J1175" s="96" t="str">
        <f t="shared" si="76"/>
        <v/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V1175" s="110" t="s">
        <v>25</v>
      </c>
      <c r="W1175" s="110" t="s">
        <v>26</v>
      </c>
      <c r="X1175" s="110" t="s">
        <v>27</v>
      </c>
      <c r="Y1175" s="111" t="s">
        <v>28</v>
      </c>
      <c r="Z1175" s="111" t="s">
        <v>29</v>
      </c>
      <c r="AA1175" s="111" t="s">
        <v>25</v>
      </c>
      <c r="AB1175" s="111" t="s">
        <v>30</v>
      </c>
      <c r="AC1175" s="112" t="s">
        <v>31</v>
      </c>
    </row>
    <row r="1176" spans="1:29" ht="25.5" customHeight="1" x14ac:dyDescent="0.35">
      <c r="A1176" s="205"/>
      <c r="B1176" s="207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73"/>
        <v/>
      </c>
      <c r="G1176" s="106"/>
      <c r="H1176" s="96">
        <f t="shared" si="74"/>
        <v>0</v>
      </c>
      <c r="I1176" s="96" t="str">
        <f t="shared" si="75"/>
        <v/>
      </c>
      <c r="J1176" s="96" t="str">
        <f t="shared" si="76"/>
        <v/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V1176" s="110" t="s">
        <v>25</v>
      </c>
      <c r="W1176" s="110" t="s">
        <v>26</v>
      </c>
      <c r="X1176" s="110" t="s">
        <v>27</v>
      </c>
      <c r="Y1176" s="111" t="s">
        <v>28</v>
      </c>
      <c r="Z1176" s="111" t="s">
        <v>29</v>
      </c>
      <c r="AA1176" s="111" t="s">
        <v>25</v>
      </c>
      <c r="AB1176" s="111" t="s">
        <v>30</v>
      </c>
      <c r="AC1176" s="112" t="s">
        <v>31</v>
      </c>
    </row>
    <row r="1177" spans="1:29" ht="25.5" customHeight="1" x14ac:dyDescent="0.35">
      <c r="A1177" s="205"/>
      <c r="B1177" s="207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73"/>
        <v/>
      </c>
      <c r="G1177" s="106"/>
      <c r="H1177" s="96">
        <f t="shared" si="74"/>
        <v>0</v>
      </c>
      <c r="I1177" s="96" t="str">
        <f t="shared" si="75"/>
        <v/>
      </c>
      <c r="J1177" s="96" t="str">
        <f t="shared" si="76"/>
        <v/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V1177" s="110" t="s">
        <v>25</v>
      </c>
      <c r="W1177" s="110" t="s">
        <v>26</v>
      </c>
      <c r="X1177" s="110" t="s">
        <v>27</v>
      </c>
      <c r="Y1177" s="111" t="s">
        <v>28</v>
      </c>
      <c r="Z1177" s="111" t="s">
        <v>29</v>
      </c>
      <c r="AA1177" s="111" t="s">
        <v>25</v>
      </c>
      <c r="AB1177" s="111" t="s">
        <v>30</v>
      </c>
      <c r="AC1177" s="112" t="s">
        <v>31</v>
      </c>
    </row>
    <row r="1178" spans="1:29" ht="25.5" customHeight="1" x14ac:dyDescent="0.35">
      <c r="A1178" s="205"/>
      <c r="B1178" s="207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73"/>
        <v/>
      </c>
      <c r="G1178" s="106"/>
      <c r="H1178" s="96">
        <f t="shared" si="74"/>
        <v>0</v>
      </c>
      <c r="I1178" s="96" t="str">
        <f t="shared" si="75"/>
        <v/>
      </c>
      <c r="J1178" s="96" t="str">
        <f t="shared" si="76"/>
        <v/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V1178" s="110" t="s">
        <v>25</v>
      </c>
      <c r="W1178" s="110" t="s">
        <v>26</v>
      </c>
      <c r="X1178" s="110" t="s">
        <v>27</v>
      </c>
      <c r="Y1178" s="111" t="s">
        <v>28</v>
      </c>
      <c r="Z1178" s="111" t="s">
        <v>29</v>
      </c>
      <c r="AA1178" s="111" t="s">
        <v>25</v>
      </c>
      <c r="AB1178" s="111" t="s">
        <v>30</v>
      </c>
      <c r="AC1178" s="112" t="s">
        <v>31</v>
      </c>
    </row>
    <row r="1179" spans="1:29" ht="25.5" customHeight="1" x14ac:dyDescent="0.35">
      <c r="A1179" s="205"/>
      <c r="B1179" s="207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73"/>
        <v/>
      </c>
      <c r="G1179" s="106"/>
      <c r="H1179" s="96">
        <f t="shared" si="74"/>
        <v>0</v>
      </c>
      <c r="I1179" s="96" t="str">
        <f t="shared" si="75"/>
        <v/>
      </c>
      <c r="J1179" s="96" t="str">
        <f t="shared" si="76"/>
        <v/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V1179" s="110" t="s">
        <v>25</v>
      </c>
      <c r="W1179" s="110" t="s">
        <v>26</v>
      </c>
      <c r="X1179" s="110" t="s">
        <v>27</v>
      </c>
      <c r="Y1179" s="111" t="s">
        <v>28</v>
      </c>
      <c r="Z1179" s="111" t="s">
        <v>29</v>
      </c>
      <c r="AA1179" s="111" t="s">
        <v>25</v>
      </c>
      <c r="AB1179" s="111" t="s">
        <v>30</v>
      </c>
      <c r="AC1179" s="112" t="s">
        <v>31</v>
      </c>
    </row>
    <row r="1180" spans="1:29" ht="25.5" customHeight="1" x14ac:dyDescent="0.35">
      <c r="A1180" s="205"/>
      <c r="B1180" s="207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73"/>
        <v/>
      </c>
      <c r="G1180" s="106"/>
      <c r="H1180" s="96">
        <f t="shared" si="74"/>
        <v>0</v>
      </c>
      <c r="I1180" s="96" t="str">
        <f t="shared" si="75"/>
        <v/>
      </c>
      <c r="J1180" s="96" t="str">
        <f t="shared" si="76"/>
        <v/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V1180" s="110" t="s">
        <v>25</v>
      </c>
      <c r="W1180" s="110" t="s">
        <v>26</v>
      </c>
      <c r="X1180" s="110" t="s">
        <v>27</v>
      </c>
      <c r="Y1180" s="111" t="s">
        <v>28</v>
      </c>
      <c r="Z1180" s="111" t="s">
        <v>29</v>
      </c>
      <c r="AA1180" s="111" t="s">
        <v>25</v>
      </c>
      <c r="AB1180" s="111" t="s">
        <v>30</v>
      </c>
      <c r="AC1180" s="112" t="s">
        <v>31</v>
      </c>
    </row>
    <row r="1181" spans="1:29" ht="25.5" customHeight="1" x14ac:dyDescent="0.35">
      <c r="A1181" s="205"/>
      <c r="B1181" s="207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73"/>
        <v/>
      </c>
      <c r="G1181" s="106"/>
      <c r="H1181" s="96">
        <f t="shared" si="74"/>
        <v>0</v>
      </c>
      <c r="I1181" s="96" t="str">
        <f t="shared" si="75"/>
        <v/>
      </c>
      <c r="J1181" s="96" t="str">
        <f t="shared" si="76"/>
        <v/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V1181" s="110" t="s">
        <v>25</v>
      </c>
      <c r="W1181" s="110" t="s">
        <v>26</v>
      </c>
      <c r="X1181" s="110" t="s">
        <v>27</v>
      </c>
      <c r="Y1181" s="111" t="s">
        <v>28</v>
      </c>
      <c r="Z1181" s="111" t="s">
        <v>29</v>
      </c>
      <c r="AA1181" s="111" t="s">
        <v>25</v>
      </c>
      <c r="AB1181" s="111" t="s">
        <v>30</v>
      </c>
      <c r="AC1181" s="112" t="s">
        <v>31</v>
      </c>
    </row>
    <row r="1182" spans="1:29" ht="25.5" customHeight="1" x14ac:dyDescent="0.35">
      <c r="A1182" s="205"/>
      <c r="B1182" s="207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73"/>
        <v/>
      </c>
      <c r="G1182" s="106"/>
      <c r="H1182" s="96">
        <f t="shared" si="74"/>
        <v>0</v>
      </c>
      <c r="I1182" s="96" t="str">
        <f t="shared" si="75"/>
        <v/>
      </c>
      <c r="J1182" s="96" t="str">
        <f t="shared" si="76"/>
        <v/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V1182" s="110" t="s">
        <v>25</v>
      </c>
      <c r="W1182" s="110" t="s">
        <v>26</v>
      </c>
      <c r="X1182" s="110" t="s">
        <v>27</v>
      </c>
      <c r="Y1182" s="111" t="s">
        <v>28</v>
      </c>
      <c r="Z1182" s="111" t="s">
        <v>29</v>
      </c>
      <c r="AA1182" s="111" t="s">
        <v>25</v>
      </c>
      <c r="AB1182" s="111" t="s">
        <v>30</v>
      </c>
      <c r="AC1182" s="112" t="s">
        <v>31</v>
      </c>
    </row>
    <row r="1183" spans="1:29" ht="25.5" customHeight="1" x14ac:dyDescent="0.35">
      <c r="A1183" s="205"/>
      <c r="B1183" s="207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73"/>
        <v/>
      </c>
      <c r="G1183" s="106"/>
      <c r="H1183" s="96">
        <f t="shared" si="74"/>
        <v>0</v>
      </c>
      <c r="I1183" s="96" t="str">
        <f t="shared" si="75"/>
        <v/>
      </c>
      <c r="J1183" s="96" t="str">
        <f t="shared" si="76"/>
        <v/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V1183" s="110" t="s">
        <v>25</v>
      </c>
      <c r="W1183" s="110" t="s">
        <v>26</v>
      </c>
      <c r="X1183" s="110" t="s">
        <v>27</v>
      </c>
      <c r="Y1183" s="111" t="s">
        <v>28</v>
      </c>
      <c r="Z1183" s="111" t="s">
        <v>29</v>
      </c>
      <c r="AA1183" s="111" t="s">
        <v>25</v>
      </c>
      <c r="AB1183" s="111" t="s">
        <v>30</v>
      </c>
      <c r="AC1183" s="112" t="s">
        <v>31</v>
      </c>
    </row>
    <row r="1184" spans="1:29" ht="25.5" customHeight="1" x14ac:dyDescent="0.35">
      <c r="A1184" s="205"/>
      <c r="B1184" s="207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73"/>
        <v/>
      </c>
      <c r="G1184" s="106"/>
      <c r="H1184" s="96">
        <f t="shared" si="74"/>
        <v>0</v>
      </c>
      <c r="I1184" s="96" t="str">
        <f t="shared" si="75"/>
        <v/>
      </c>
      <c r="J1184" s="96" t="str">
        <f t="shared" si="76"/>
        <v/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V1184" s="110" t="s">
        <v>25</v>
      </c>
      <c r="W1184" s="110" t="s">
        <v>26</v>
      </c>
      <c r="X1184" s="110" t="s">
        <v>27</v>
      </c>
      <c r="Y1184" s="111" t="s">
        <v>28</v>
      </c>
      <c r="Z1184" s="111" t="s">
        <v>29</v>
      </c>
      <c r="AA1184" s="111" t="s">
        <v>25</v>
      </c>
      <c r="AB1184" s="111" t="s">
        <v>30</v>
      </c>
      <c r="AC1184" s="112" t="s">
        <v>31</v>
      </c>
    </row>
    <row r="1185" spans="1:29" ht="25.5" customHeight="1" x14ac:dyDescent="0.35">
      <c r="A1185" s="205"/>
      <c r="B1185" s="207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73"/>
        <v/>
      </c>
      <c r="G1185" s="106"/>
      <c r="H1185" s="96">
        <f t="shared" si="74"/>
        <v>0</v>
      </c>
      <c r="I1185" s="96" t="str">
        <f t="shared" si="75"/>
        <v/>
      </c>
      <c r="J1185" s="96" t="str">
        <f t="shared" si="76"/>
        <v/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V1185" s="110" t="s">
        <v>25</v>
      </c>
      <c r="W1185" s="110" t="s">
        <v>26</v>
      </c>
      <c r="X1185" s="110" t="s">
        <v>27</v>
      </c>
      <c r="Y1185" s="111" t="s">
        <v>28</v>
      </c>
      <c r="Z1185" s="111" t="s">
        <v>29</v>
      </c>
      <c r="AA1185" s="111" t="s">
        <v>25</v>
      </c>
      <c r="AB1185" s="111" t="s">
        <v>30</v>
      </c>
      <c r="AC1185" s="112" t="s">
        <v>31</v>
      </c>
    </row>
    <row r="1186" spans="1:29" ht="25.5" customHeight="1" x14ac:dyDescent="0.35">
      <c r="A1186" s="205"/>
      <c r="B1186" s="207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73"/>
        <v/>
      </c>
      <c r="G1186" s="106"/>
      <c r="H1186" s="96">
        <f t="shared" si="74"/>
        <v>0</v>
      </c>
      <c r="I1186" s="96" t="str">
        <f t="shared" si="75"/>
        <v/>
      </c>
      <c r="J1186" s="96" t="str">
        <f t="shared" si="76"/>
        <v/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V1186" s="110" t="s">
        <v>25</v>
      </c>
      <c r="W1186" s="110" t="s">
        <v>26</v>
      </c>
      <c r="X1186" s="110" t="s">
        <v>27</v>
      </c>
      <c r="Y1186" s="111" t="s">
        <v>28</v>
      </c>
      <c r="Z1186" s="111" t="s">
        <v>29</v>
      </c>
      <c r="AA1186" s="111" t="s">
        <v>25</v>
      </c>
      <c r="AB1186" s="111" t="s">
        <v>30</v>
      </c>
      <c r="AC1186" s="112" t="s">
        <v>31</v>
      </c>
    </row>
    <row r="1187" spans="1:29" ht="25.5" customHeight="1" x14ac:dyDescent="0.35">
      <c r="A1187" s="205"/>
      <c r="B1187" s="207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73"/>
        <v/>
      </c>
      <c r="G1187" s="106"/>
      <c r="H1187" s="96">
        <f t="shared" si="74"/>
        <v>0</v>
      </c>
      <c r="I1187" s="96" t="str">
        <f t="shared" si="75"/>
        <v/>
      </c>
      <c r="J1187" s="96" t="str">
        <f t="shared" si="76"/>
        <v/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V1187" s="110" t="s">
        <v>25</v>
      </c>
      <c r="W1187" s="110" t="s">
        <v>26</v>
      </c>
      <c r="X1187" s="110" t="s">
        <v>27</v>
      </c>
      <c r="Y1187" s="111" t="s">
        <v>28</v>
      </c>
      <c r="Z1187" s="111" t="s">
        <v>29</v>
      </c>
      <c r="AA1187" s="111" t="s">
        <v>25</v>
      </c>
      <c r="AB1187" s="111" t="s">
        <v>30</v>
      </c>
      <c r="AC1187" s="112" t="s">
        <v>31</v>
      </c>
    </row>
    <row r="1188" spans="1:29" ht="25.5" customHeight="1" x14ac:dyDescent="0.35">
      <c r="A1188" s="205"/>
      <c r="B1188" s="207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73"/>
        <v/>
      </c>
      <c r="G1188" s="106"/>
      <c r="H1188" s="96">
        <f t="shared" si="74"/>
        <v>0</v>
      </c>
      <c r="I1188" s="96" t="str">
        <f t="shared" si="75"/>
        <v/>
      </c>
      <c r="J1188" s="96" t="str">
        <f t="shared" si="76"/>
        <v/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V1188" s="110" t="s">
        <v>25</v>
      </c>
      <c r="W1188" s="110" t="s">
        <v>26</v>
      </c>
      <c r="X1188" s="110" t="s">
        <v>27</v>
      </c>
      <c r="Y1188" s="111" t="s">
        <v>28</v>
      </c>
      <c r="Z1188" s="111" t="s">
        <v>29</v>
      </c>
      <c r="AA1188" s="111" t="s">
        <v>25</v>
      </c>
      <c r="AB1188" s="111" t="s">
        <v>30</v>
      </c>
      <c r="AC1188" s="112" t="s">
        <v>31</v>
      </c>
    </row>
    <row r="1189" spans="1:29" ht="25.5" customHeight="1" x14ac:dyDescent="0.35">
      <c r="A1189" s="205"/>
      <c r="B1189" s="207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73"/>
        <v/>
      </c>
      <c r="G1189" s="106"/>
      <c r="H1189" s="96">
        <f t="shared" si="74"/>
        <v>0</v>
      </c>
      <c r="I1189" s="96" t="str">
        <f t="shared" si="75"/>
        <v/>
      </c>
      <c r="J1189" s="96" t="str">
        <f t="shared" si="76"/>
        <v/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V1189" s="110" t="s">
        <v>25</v>
      </c>
      <c r="W1189" s="110" t="s">
        <v>26</v>
      </c>
      <c r="X1189" s="110" t="s">
        <v>27</v>
      </c>
      <c r="Y1189" s="111" t="s">
        <v>28</v>
      </c>
      <c r="Z1189" s="111" t="s">
        <v>29</v>
      </c>
      <c r="AA1189" s="111" t="s">
        <v>25</v>
      </c>
      <c r="AB1189" s="111" t="s">
        <v>30</v>
      </c>
      <c r="AC1189" s="112" t="s">
        <v>31</v>
      </c>
    </row>
    <row r="1190" spans="1:29" ht="25.5" customHeight="1" x14ac:dyDescent="0.35">
      <c r="A1190" s="205"/>
      <c r="B1190" s="207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73"/>
        <v/>
      </c>
      <c r="G1190" s="106"/>
      <c r="H1190" s="96">
        <f t="shared" si="74"/>
        <v>0</v>
      </c>
      <c r="I1190" s="96" t="str">
        <f t="shared" si="75"/>
        <v/>
      </c>
      <c r="J1190" s="96" t="str">
        <f t="shared" si="76"/>
        <v/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V1190" s="110" t="s">
        <v>25</v>
      </c>
      <c r="W1190" s="110" t="s">
        <v>26</v>
      </c>
      <c r="X1190" s="110" t="s">
        <v>27</v>
      </c>
      <c r="Y1190" s="111" t="s">
        <v>28</v>
      </c>
      <c r="Z1190" s="111" t="s">
        <v>29</v>
      </c>
      <c r="AA1190" s="111" t="s">
        <v>25</v>
      </c>
      <c r="AB1190" s="111" t="s">
        <v>30</v>
      </c>
      <c r="AC1190" s="112" t="s">
        <v>31</v>
      </c>
    </row>
    <row r="1191" spans="1:29" ht="25.5" customHeight="1" x14ac:dyDescent="0.35">
      <c r="A1191" s="205"/>
      <c r="B1191" s="207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73"/>
        <v/>
      </c>
      <c r="G1191" s="106"/>
      <c r="H1191" s="96">
        <f t="shared" si="74"/>
        <v>0</v>
      </c>
      <c r="I1191" s="96" t="str">
        <f t="shared" si="75"/>
        <v/>
      </c>
      <c r="J1191" s="96" t="str">
        <f t="shared" si="76"/>
        <v/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V1191" s="110" t="s">
        <v>25</v>
      </c>
      <c r="W1191" s="110" t="s">
        <v>26</v>
      </c>
      <c r="X1191" s="110" t="s">
        <v>27</v>
      </c>
      <c r="Y1191" s="111" t="s">
        <v>28</v>
      </c>
      <c r="Z1191" s="111" t="s">
        <v>29</v>
      </c>
      <c r="AA1191" s="111" t="s">
        <v>25</v>
      </c>
      <c r="AB1191" s="111" t="s">
        <v>30</v>
      </c>
      <c r="AC1191" s="112" t="s">
        <v>31</v>
      </c>
    </row>
    <row r="1192" spans="1:29" ht="25.5" customHeight="1" x14ac:dyDescent="0.35">
      <c r="A1192" s="205"/>
      <c r="B1192" s="207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73"/>
        <v/>
      </c>
      <c r="G1192" s="106"/>
      <c r="H1192" s="96">
        <f t="shared" si="74"/>
        <v>0</v>
      </c>
      <c r="I1192" s="96" t="str">
        <f t="shared" si="75"/>
        <v/>
      </c>
      <c r="J1192" s="96" t="str">
        <f t="shared" si="76"/>
        <v/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V1192" s="110" t="s">
        <v>25</v>
      </c>
      <c r="W1192" s="110" t="s">
        <v>26</v>
      </c>
      <c r="X1192" s="110" t="s">
        <v>27</v>
      </c>
      <c r="Y1192" s="111" t="s">
        <v>28</v>
      </c>
      <c r="Z1192" s="111" t="s">
        <v>29</v>
      </c>
      <c r="AA1192" s="111" t="s">
        <v>25</v>
      </c>
      <c r="AB1192" s="111" t="s">
        <v>30</v>
      </c>
      <c r="AC1192" s="112" t="s">
        <v>31</v>
      </c>
    </row>
    <row r="1193" spans="1:29" ht="25.5" customHeight="1" x14ac:dyDescent="0.35">
      <c r="A1193" s="205"/>
      <c r="B1193" s="207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73"/>
        <v/>
      </c>
      <c r="G1193" s="106"/>
      <c r="H1193" s="96">
        <f t="shared" si="74"/>
        <v>0</v>
      </c>
      <c r="I1193" s="96" t="str">
        <f t="shared" si="75"/>
        <v/>
      </c>
      <c r="J1193" s="96" t="str">
        <f t="shared" si="76"/>
        <v/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V1193" s="110" t="s">
        <v>25</v>
      </c>
      <c r="W1193" s="110" t="s">
        <v>26</v>
      </c>
      <c r="X1193" s="110" t="s">
        <v>27</v>
      </c>
      <c r="Y1193" s="111" t="s">
        <v>28</v>
      </c>
      <c r="Z1193" s="111" t="s">
        <v>29</v>
      </c>
      <c r="AA1193" s="111" t="s">
        <v>25</v>
      </c>
      <c r="AB1193" s="111" t="s">
        <v>30</v>
      </c>
      <c r="AC1193" s="112" t="s">
        <v>31</v>
      </c>
    </row>
    <row r="1194" spans="1:29" ht="25.5" customHeight="1" x14ac:dyDescent="0.35">
      <c r="A1194" s="205"/>
      <c r="B1194" s="207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73"/>
        <v/>
      </c>
      <c r="G1194" s="106"/>
      <c r="H1194" s="96">
        <f t="shared" si="74"/>
        <v>0</v>
      </c>
      <c r="I1194" s="96" t="str">
        <f t="shared" si="75"/>
        <v/>
      </c>
      <c r="J1194" s="96" t="str">
        <f t="shared" si="76"/>
        <v/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V1194" s="110" t="s">
        <v>25</v>
      </c>
      <c r="W1194" s="110" t="s">
        <v>26</v>
      </c>
      <c r="X1194" s="110" t="s">
        <v>27</v>
      </c>
      <c r="Y1194" s="111" t="s">
        <v>28</v>
      </c>
      <c r="Z1194" s="111" t="s">
        <v>29</v>
      </c>
      <c r="AA1194" s="111" t="s">
        <v>25</v>
      </c>
      <c r="AB1194" s="111" t="s">
        <v>30</v>
      </c>
      <c r="AC1194" s="112" t="s">
        <v>31</v>
      </c>
    </row>
    <row r="1195" spans="1:29" ht="25.5" customHeight="1" x14ac:dyDescent="0.35">
      <c r="A1195" s="205"/>
      <c r="B1195" s="207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73"/>
        <v/>
      </c>
      <c r="G1195" s="106"/>
      <c r="H1195" s="96">
        <f t="shared" si="74"/>
        <v>0</v>
      </c>
      <c r="I1195" s="96" t="str">
        <f t="shared" si="75"/>
        <v/>
      </c>
      <c r="J1195" s="96" t="str">
        <f t="shared" si="76"/>
        <v/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V1195" s="110" t="s">
        <v>25</v>
      </c>
      <c r="W1195" s="110" t="s">
        <v>26</v>
      </c>
      <c r="X1195" s="110" t="s">
        <v>27</v>
      </c>
      <c r="Y1195" s="111" t="s">
        <v>28</v>
      </c>
      <c r="Z1195" s="111" t="s">
        <v>29</v>
      </c>
      <c r="AA1195" s="111" t="s">
        <v>25</v>
      </c>
      <c r="AB1195" s="111" t="s">
        <v>30</v>
      </c>
      <c r="AC1195" s="112" t="s">
        <v>31</v>
      </c>
    </row>
    <row r="1196" spans="1:29" ht="25.5" customHeight="1" x14ac:dyDescent="0.35">
      <c r="A1196" s="205"/>
      <c r="B1196" s="207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73"/>
        <v/>
      </c>
      <c r="G1196" s="106"/>
      <c r="H1196" s="96">
        <f t="shared" si="74"/>
        <v>0</v>
      </c>
      <c r="I1196" s="96" t="str">
        <f t="shared" si="75"/>
        <v/>
      </c>
      <c r="J1196" s="96" t="str">
        <f t="shared" si="76"/>
        <v/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V1196" s="110" t="s">
        <v>25</v>
      </c>
      <c r="W1196" s="110" t="s">
        <v>26</v>
      </c>
      <c r="X1196" s="110" t="s">
        <v>27</v>
      </c>
      <c r="Y1196" s="111" t="s">
        <v>28</v>
      </c>
      <c r="Z1196" s="111" t="s">
        <v>29</v>
      </c>
      <c r="AA1196" s="111" t="s">
        <v>25</v>
      </c>
      <c r="AB1196" s="111" t="s">
        <v>30</v>
      </c>
      <c r="AC1196" s="112" t="s">
        <v>31</v>
      </c>
    </row>
    <row r="1197" spans="1:29" ht="25.5" customHeight="1" x14ac:dyDescent="0.35">
      <c r="A1197" s="205"/>
      <c r="B1197" s="207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73"/>
        <v/>
      </c>
      <c r="G1197" s="106"/>
      <c r="H1197" s="96">
        <f t="shared" si="74"/>
        <v>0</v>
      </c>
      <c r="I1197" s="96" t="str">
        <f t="shared" si="75"/>
        <v/>
      </c>
      <c r="J1197" s="96" t="str">
        <f t="shared" si="76"/>
        <v/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V1197" s="110" t="s">
        <v>25</v>
      </c>
      <c r="W1197" s="110" t="s">
        <v>26</v>
      </c>
      <c r="X1197" s="110" t="s">
        <v>27</v>
      </c>
      <c r="Y1197" s="111" t="s">
        <v>28</v>
      </c>
      <c r="Z1197" s="111" t="s">
        <v>29</v>
      </c>
      <c r="AA1197" s="111" t="s">
        <v>25</v>
      </c>
      <c r="AB1197" s="111" t="s">
        <v>30</v>
      </c>
      <c r="AC1197" s="112" t="s">
        <v>31</v>
      </c>
    </row>
    <row r="1198" spans="1:29" ht="25.5" customHeight="1" x14ac:dyDescent="0.35">
      <c r="A1198" s="205"/>
      <c r="B1198" s="207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73"/>
        <v/>
      </c>
      <c r="G1198" s="106"/>
      <c r="H1198" s="96">
        <f t="shared" si="74"/>
        <v>0</v>
      </c>
      <c r="I1198" s="96" t="str">
        <f t="shared" si="75"/>
        <v/>
      </c>
      <c r="J1198" s="96" t="str">
        <f t="shared" si="76"/>
        <v/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V1198" s="110" t="s">
        <v>25</v>
      </c>
      <c r="W1198" s="110" t="s">
        <v>26</v>
      </c>
      <c r="X1198" s="110" t="s">
        <v>27</v>
      </c>
      <c r="Y1198" s="111" t="s">
        <v>28</v>
      </c>
      <c r="Z1198" s="111" t="s">
        <v>29</v>
      </c>
      <c r="AA1198" s="111" t="s">
        <v>25</v>
      </c>
      <c r="AB1198" s="111" t="s">
        <v>30</v>
      </c>
      <c r="AC1198" s="112" t="s">
        <v>31</v>
      </c>
    </row>
    <row r="1199" spans="1:29" ht="25.5" customHeight="1" x14ac:dyDescent="0.35">
      <c r="A1199" s="205"/>
      <c r="B1199" s="207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73"/>
        <v/>
      </c>
      <c r="G1199" s="106"/>
      <c r="H1199" s="96">
        <f t="shared" si="74"/>
        <v>0</v>
      </c>
      <c r="I1199" s="96" t="str">
        <f t="shared" si="75"/>
        <v/>
      </c>
      <c r="J1199" s="96" t="str">
        <f t="shared" si="76"/>
        <v/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V1199" s="110" t="s">
        <v>25</v>
      </c>
      <c r="W1199" s="110" t="s">
        <v>26</v>
      </c>
      <c r="X1199" s="110" t="s">
        <v>27</v>
      </c>
      <c r="Y1199" s="111" t="s">
        <v>28</v>
      </c>
      <c r="Z1199" s="111" t="s">
        <v>29</v>
      </c>
      <c r="AA1199" s="111" t="s">
        <v>25</v>
      </c>
      <c r="AB1199" s="111" t="s">
        <v>30</v>
      </c>
      <c r="AC1199" s="112" t="s">
        <v>31</v>
      </c>
    </row>
    <row r="1200" spans="1:29" ht="25.5" customHeight="1" x14ac:dyDescent="0.35">
      <c r="A1200" s="205"/>
      <c r="B1200" s="207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73"/>
        <v/>
      </c>
      <c r="G1200" s="106"/>
      <c r="H1200" s="96">
        <f t="shared" si="74"/>
        <v>0</v>
      </c>
      <c r="I1200" s="96" t="str">
        <f t="shared" si="75"/>
        <v/>
      </c>
      <c r="J1200" s="96" t="str">
        <f t="shared" si="76"/>
        <v/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V1200" s="110" t="s">
        <v>25</v>
      </c>
      <c r="W1200" s="110" t="s">
        <v>26</v>
      </c>
      <c r="X1200" s="110" t="s">
        <v>27</v>
      </c>
      <c r="Y1200" s="111" t="s">
        <v>28</v>
      </c>
      <c r="Z1200" s="111" t="s">
        <v>29</v>
      </c>
      <c r="AA1200" s="111" t="s">
        <v>25</v>
      </c>
      <c r="AB1200" s="111" t="s">
        <v>30</v>
      </c>
      <c r="AC1200" s="112" t="s">
        <v>31</v>
      </c>
    </row>
    <row r="1201" spans="1:29" ht="25.5" customHeight="1" x14ac:dyDescent="0.35">
      <c r="A1201" s="205"/>
      <c r="B1201" s="207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73"/>
        <v/>
      </c>
      <c r="G1201" s="106"/>
      <c r="H1201" s="96">
        <f t="shared" si="74"/>
        <v>0</v>
      </c>
      <c r="I1201" s="96" t="str">
        <f t="shared" si="75"/>
        <v/>
      </c>
      <c r="J1201" s="96" t="str">
        <f t="shared" si="76"/>
        <v/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V1201" s="110" t="s">
        <v>25</v>
      </c>
      <c r="W1201" s="110" t="s">
        <v>26</v>
      </c>
      <c r="X1201" s="110" t="s">
        <v>27</v>
      </c>
      <c r="Y1201" s="111" t="s">
        <v>28</v>
      </c>
      <c r="Z1201" s="111" t="s">
        <v>29</v>
      </c>
      <c r="AA1201" s="111" t="s">
        <v>25</v>
      </c>
      <c r="AB1201" s="111" t="s">
        <v>30</v>
      </c>
      <c r="AC1201" s="112" t="s">
        <v>31</v>
      </c>
    </row>
    <row r="1202" spans="1:29" ht="25.5" customHeight="1" x14ac:dyDescent="0.35">
      <c r="A1202" s="205"/>
      <c r="B1202" s="207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73"/>
        <v/>
      </c>
      <c r="G1202" s="106"/>
      <c r="H1202" s="96">
        <f t="shared" si="74"/>
        <v>0</v>
      </c>
      <c r="I1202" s="96" t="str">
        <f t="shared" si="75"/>
        <v/>
      </c>
      <c r="J1202" s="96" t="str">
        <f t="shared" si="76"/>
        <v/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V1202" s="110" t="s">
        <v>25</v>
      </c>
      <c r="W1202" s="110" t="s">
        <v>26</v>
      </c>
      <c r="X1202" s="110" t="s">
        <v>27</v>
      </c>
      <c r="Y1202" s="111" t="s">
        <v>28</v>
      </c>
      <c r="Z1202" s="111" t="s">
        <v>29</v>
      </c>
      <c r="AA1202" s="111" t="s">
        <v>25</v>
      </c>
      <c r="AB1202" s="111" t="s">
        <v>30</v>
      </c>
      <c r="AC1202" s="112" t="s">
        <v>31</v>
      </c>
    </row>
    <row r="1203" spans="1:29" ht="25.5" customHeight="1" x14ac:dyDescent="0.35">
      <c r="A1203" s="205"/>
      <c r="B1203" s="207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73"/>
        <v/>
      </c>
      <c r="G1203" s="106"/>
      <c r="H1203" s="96">
        <f t="shared" si="74"/>
        <v>0</v>
      </c>
      <c r="I1203" s="96" t="str">
        <f t="shared" si="75"/>
        <v/>
      </c>
      <c r="J1203" s="96" t="str">
        <f t="shared" si="76"/>
        <v/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V1203" s="110" t="s">
        <v>25</v>
      </c>
      <c r="W1203" s="110" t="s">
        <v>26</v>
      </c>
      <c r="X1203" s="110" t="s">
        <v>27</v>
      </c>
      <c r="Y1203" s="111" t="s">
        <v>28</v>
      </c>
      <c r="Z1203" s="111" t="s">
        <v>29</v>
      </c>
      <c r="AA1203" s="111" t="s">
        <v>25</v>
      </c>
      <c r="AB1203" s="111" t="s">
        <v>30</v>
      </c>
      <c r="AC1203" s="112" t="s">
        <v>31</v>
      </c>
    </row>
    <row r="1204" spans="1:29" ht="25.5" customHeight="1" x14ac:dyDescent="0.35">
      <c r="A1204" s="205"/>
      <c r="B1204" s="207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73"/>
        <v/>
      </c>
      <c r="G1204" s="106"/>
      <c r="H1204" s="96">
        <f t="shared" si="74"/>
        <v>0</v>
      </c>
      <c r="I1204" s="96" t="str">
        <f t="shared" si="75"/>
        <v/>
      </c>
      <c r="J1204" s="96" t="str">
        <f t="shared" si="76"/>
        <v/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V1204" s="110" t="s">
        <v>25</v>
      </c>
      <c r="W1204" s="110" t="s">
        <v>26</v>
      </c>
      <c r="X1204" s="110" t="s">
        <v>27</v>
      </c>
      <c r="Y1204" s="111" t="s">
        <v>28</v>
      </c>
      <c r="Z1204" s="111" t="s">
        <v>29</v>
      </c>
      <c r="AA1204" s="111" t="s">
        <v>25</v>
      </c>
      <c r="AB1204" s="111" t="s">
        <v>30</v>
      </c>
      <c r="AC1204" s="112" t="s">
        <v>31</v>
      </c>
    </row>
    <row r="1205" spans="1:29" ht="25.5" customHeight="1" x14ac:dyDescent="0.35">
      <c r="A1205" s="205"/>
      <c r="B1205" s="207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73"/>
        <v/>
      </c>
      <c r="G1205" s="106"/>
      <c r="H1205" s="96">
        <f t="shared" si="74"/>
        <v>0</v>
      </c>
      <c r="I1205" s="96" t="str">
        <f t="shared" si="75"/>
        <v/>
      </c>
      <c r="J1205" s="96" t="str">
        <f t="shared" si="76"/>
        <v/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V1205" s="110" t="s">
        <v>25</v>
      </c>
      <c r="W1205" s="110" t="s">
        <v>26</v>
      </c>
      <c r="X1205" s="110" t="s">
        <v>27</v>
      </c>
      <c r="Y1205" s="111" t="s">
        <v>28</v>
      </c>
      <c r="Z1205" s="111" t="s">
        <v>29</v>
      </c>
      <c r="AA1205" s="111" t="s">
        <v>25</v>
      </c>
      <c r="AB1205" s="111" t="s">
        <v>30</v>
      </c>
      <c r="AC1205" s="112" t="s">
        <v>31</v>
      </c>
    </row>
    <row r="1206" spans="1:29" ht="25.5" customHeight="1" x14ac:dyDescent="0.35">
      <c r="A1206" s="205"/>
      <c r="B1206" s="207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73"/>
        <v/>
      </c>
      <c r="G1206" s="106"/>
      <c r="H1206" s="96">
        <f t="shared" si="74"/>
        <v>0</v>
      </c>
      <c r="I1206" s="96" t="str">
        <f t="shared" si="75"/>
        <v/>
      </c>
      <c r="J1206" s="96" t="str">
        <f t="shared" si="76"/>
        <v/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V1206" s="110" t="s">
        <v>25</v>
      </c>
      <c r="W1206" s="110" t="s">
        <v>26</v>
      </c>
      <c r="X1206" s="110" t="s">
        <v>27</v>
      </c>
      <c r="Y1206" s="111" t="s">
        <v>28</v>
      </c>
      <c r="Z1206" s="111" t="s">
        <v>29</v>
      </c>
      <c r="AA1206" s="111" t="s">
        <v>25</v>
      </c>
      <c r="AB1206" s="111" t="s">
        <v>30</v>
      </c>
      <c r="AC1206" s="112" t="s">
        <v>31</v>
      </c>
    </row>
    <row r="1207" spans="1:29" ht="25.5" customHeight="1" x14ac:dyDescent="0.35">
      <c r="A1207" s="205"/>
      <c r="B1207" s="207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73"/>
        <v/>
      </c>
      <c r="G1207" s="106"/>
      <c r="H1207" s="96">
        <f t="shared" si="74"/>
        <v>0</v>
      </c>
      <c r="I1207" s="96" t="str">
        <f t="shared" si="75"/>
        <v/>
      </c>
      <c r="J1207" s="96" t="str">
        <f t="shared" si="76"/>
        <v/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V1207" s="110" t="s">
        <v>25</v>
      </c>
      <c r="W1207" s="110" t="s">
        <v>26</v>
      </c>
      <c r="X1207" s="110" t="s">
        <v>27</v>
      </c>
      <c r="Y1207" s="111" t="s">
        <v>28</v>
      </c>
      <c r="Z1207" s="111" t="s">
        <v>29</v>
      </c>
      <c r="AA1207" s="111" t="s">
        <v>25</v>
      </c>
      <c r="AB1207" s="111" t="s">
        <v>30</v>
      </c>
      <c r="AC1207" s="112" t="s">
        <v>31</v>
      </c>
    </row>
    <row r="1208" spans="1:29" ht="25.5" customHeight="1" x14ac:dyDescent="0.35">
      <c r="A1208" s="205"/>
      <c r="B1208" s="207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73"/>
        <v/>
      </c>
      <c r="G1208" s="106"/>
      <c r="H1208" s="96">
        <f t="shared" si="74"/>
        <v>0</v>
      </c>
      <c r="I1208" s="96" t="str">
        <f t="shared" si="75"/>
        <v/>
      </c>
      <c r="J1208" s="96" t="str">
        <f t="shared" si="76"/>
        <v/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V1208" s="110" t="s">
        <v>25</v>
      </c>
      <c r="W1208" s="110" t="s">
        <v>26</v>
      </c>
      <c r="X1208" s="110" t="s">
        <v>27</v>
      </c>
      <c r="Y1208" s="111" t="s">
        <v>28</v>
      </c>
      <c r="Z1208" s="111" t="s">
        <v>29</v>
      </c>
      <c r="AA1208" s="111" t="s">
        <v>25</v>
      </c>
      <c r="AB1208" s="111" t="s">
        <v>30</v>
      </c>
      <c r="AC1208" s="112" t="s">
        <v>31</v>
      </c>
    </row>
    <row r="1209" spans="1:29" ht="25.5" customHeight="1" x14ac:dyDescent="0.35">
      <c r="A1209" s="205"/>
      <c r="B1209" s="207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73"/>
        <v/>
      </c>
      <c r="G1209" s="106"/>
      <c r="H1209" s="96">
        <f t="shared" si="74"/>
        <v>0</v>
      </c>
      <c r="I1209" s="96" t="str">
        <f t="shared" si="75"/>
        <v/>
      </c>
      <c r="J1209" s="96" t="str">
        <f t="shared" si="76"/>
        <v/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V1209" s="110" t="s">
        <v>25</v>
      </c>
      <c r="W1209" s="110" t="s">
        <v>26</v>
      </c>
      <c r="X1209" s="110" t="s">
        <v>27</v>
      </c>
      <c r="Y1209" s="111" t="s">
        <v>28</v>
      </c>
      <c r="Z1209" s="111" t="s">
        <v>29</v>
      </c>
      <c r="AA1209" s="111" t="s">
        <v>25</v>
      </c>
      <c r="AB1209" s="111" t="s">
        <v>30</v>
      </c>
      <c r="AC1209" s="112" t="s">
        <v>31</v>
      </c>
    </row>
    <row r="1210" spans="1:29" ht="25.5" customHeight="1" x14ac:dyDescent="0.35">
      <c r="A1210" s="205"/>
      <c r="B1210" s="207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73"/>
        <v/>
      </c>
      <c r="G1210" s="106"/>
      <c r="H1210" s="96">
        <f t="shared" si="74"/>
        <v>0</v>
      </c>
      <c r="I1210" s="96" t="str">
        <f t="shared" si="75"/>
        <v/>
      </c>
      <c r="J1210" s="96" t="str">
        <f t="shared" si="76"/>
        <v/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V1210" s="110" t="s">
        <v>25</v>
      </c>
      <c r="W1210" s="110" t="s">
        <v>26</v>
      </c>
      <c r="X1210" s="110" t="s">
        <v>27</v>
      </c>
      <c r="Y1210" s="111" t="s">
        <v>28</v>
      </c>
      <c r="Z1210" s="111" t="s">
        <v>29</v>
      </c>
      <c r="AA1210" s="111" t="s">
        <v>25</v>
      </c>
      <c r="AB1210" s="111" t="s">
        <v>30</v>
      </c>
      <c r="AC1210" s="112" t="s">
        <v>31</v>
      </c>
    </row>
    <row r="1211" spans="1:29" ht="25.5" customHeight="1" x14ac:dyDescent="0.35">
      <c r="A1211" s="205"/>
      <c r="B1211" s="207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73"/>
        <v/>
      </c>
      <c r="G1211" s="106"/>
      <c r="H1211" s="96">
        <f t="shared" si="74"/>
        <v>0</v>
      </c>
      <c r="I1211" s="96" t="str">
        <f t="shared" si="75"/>
        <v/>
      </c>
      <c r="J1211" s="96" t="str">
        <f t="shared" si="76"/>
        <v/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V1211" s="110" t="s">
        <v>25</v>
      </c>
      <c r="W1211" s="110" t="s">
        <v>26</v>
      </c>
      <c r="X1211" s="110" t="s">
        <v>27</v>
      </c>
      <c r="Y1211" s="111" t="s">
        <v>28</v>
      </c>
      <c r="Z1211" s="111" t="s">
        <v>29</v>
      </c>
      <c r="AA1211" s="111" t="s">
        <v>25</v>
      </c>
      <c r="AB1211" s="111" t="s">
        <v>30</v>
      </c>
      <c r="AC1211" s="112" t="s">
        <v>31</v>
      </c>
    </row>
    <row r="1212" spans="1:29" ht="25.5" customHeight="1" x14ac:dyDescent="0.35">
      <c r="A1212" s="205"/>
      <c r="B1212" s="207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73"/>
        <v/>
      </c>
      <c r="G1212" s="106"/>
      <c r="H1212" s="96">
        <f t="shared" si="74"/>
        <v>0</v>
      </c>
      <c r="I1212" s="96" t="str">
        <f t="shared" si="75"/>
        <v/>
      </c>
      <c r="J1212" s="96" t="str">
        <f t="shared" si="76"/>
        <v/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V1212" s="110" t="s">
        <v>25</v>
      </c>
      <c r="W1212" s="110" t="s">
        <v>26</v>
      </c>
      <c r="X1212" s="110" t="s">
        <v>27</v>
      </c>
      <c r="Y1212" s="111" t="s">
        <v>28</v>
      </c>
      <c r="Z1212" s="111" t="s">
        <v>29</v>
      </c>
      <c r="AA1212" s="111" t="s">
        <v>25</v>
      </c>
      <c r="AB1212" s="111" t="s">
        <v>30</v>
      </c>
      <c r="AC1212" s="112" t="s">
        <v>31</v>
      </c>
    </row>
    <row r="1213" spans="1:29" ht="25.5" customHeight="1" x14ac:dyDescent="0.35">
      <c r="A1213" s="205"/>
      <c r="B1213" s="207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73"/>
        <v/>
      </c>
      <c r="G1213" s="106"/>
      <c r="H1213" s="96">
        <f t="shared" si="74"/>
        <v>0</v>
      </c>
      <c r="I1213" s="96" t="str">
        <f t="shared" si="75"/>
        <v/>
      </c>
      <c r="J1213" s="96" t="str">
        <f t="shared" si="76"/>
        <v/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V1213" s="110" t="s">
        <v>25</v>
      </c>
      <c r="W1213" s="110" t="s">
        <v>26</v>
      </c>
      <c r="X1213" s="110" t="s">
        <v>27</v>
      </c>
      <c r="Y1213" s="111" t="s">
        <v>28</v>
      </c>
      <c r="Z1213" s="111" t="s">
        <v>29</v>
      </c>
      <c r="AA1213" s="111" t="s">
        <v>25</v>
      </c>
      <c r="AB1213" s="111" t="s">
        <v>30</v>
      </c>
      <c r="AC1213" s="112" t="s">
        <v>31</v>
      </c>
    </row>
    <row r="1214" spans="1:29" ht="25.5" customHeight="1" x14ac:dyDescent="0.35">
      <c r="A1214" s="205"/>
      <c r="B1214" s="207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73"/>
        <v/>
      </c>
      <c r="G1214" s="106"/>
      <c r="H1214" s="96">
        <f t="shared" si="74"/>
        <v>0</v>
      </c>
      <c r="I1214" s="96" t="str">
        <f t="shared" si="75"/>
        <v/>
      </c>
      <c r="J1214" s="96" t="str">
        <f t="shared" si="76"/>
        <v/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V1214" s="110" t="s">
        <v>25</v>
      </c>
      <c r="W1214" s="110" t="s">
        <v>26</v>
      </c>
      <c r="X1214" s="110" t="s">
        <v>27</v>
      </c>
      <c r="Y1214" s="111" t="s">
        <v>28</v>
      </c>
      <c r="Z1214" s="111" t="s">
        <v>29</v>
      </c>
      <c r="AA1214" s="111" t="s">
        <v>25</v>
      </c>
      <c r="AB1214" s="111" t="s">
        <v>30</v>
      </c>
      <c r="AC1214" s="112" t="s">
        <v>31</v>
      </c>
    </row>
    <row r="1215" spans="1:29" ht="25.5" customHeight="1" x14ac:dyDescent="0.35">
      <c r="A1215" s="205"/>
      <c r="B1215" s="207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73"/>
        <v/>
      </c>
      <c r="G1215" s="106"/>
      <c r="H1215" s="96">
        <f t="shared" si="74"/>
        <v>0</v>
      </c>
      <c r="I1215" s="96" t="str">
        <f t="shared" si="75"/>
        <v/>
      </c>
      <c r="J1215" s="96" t="str">
        <f t="shared" si="76"/>
        <v/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V1215" s="110" t="s">
        <v>25</v>
      </c>
      <c r="W1215" s="110" t="s">
        <v>26</v>
      </c>
      <c r="X1215" s="110" t="s">
        <v>27</v>
      </c>
      <c r="Y1215" s="111" t="s">
        <v>28</v>
      </c>
      <c r="Z1215" s="111" t="s">
        <v>29</v>
      </c>
      <c r="AA1215" s="111" t="s">
        <v>25</v>
      </c>
      <c r="AB1215" s="111" t="s">
        <v>30</v>
      </c>
      <c r="AC1215" s="112" t="s">
        <v>31</v>
      </c>
    </row>
    <row r="1216" spans="1:29" ht="25.5" customHeight="1" x14ac:dyDescent="0.35">
      <c r="A1216" s="205"/>
      <c r="B1216" s="207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73"/>
        <v/>
      </c>
      <c r="G1216" s="106"/>
      <c r="H1216" s="96">
        <f t="shared" si="74"/>
        <v>0</v>
      </c>
      <c r="I1216" s="96" t="str">
        <f t="shared" si="75"/>
        <v/>
      </c>
      <c r="J1216" s="96" t="str">
        <f t="shared" si="76"/>
        <v/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V1216" s="110" t="s">
        <v>25</v>
      </c>
      <c r="W1216" s="110" t="s">
        <v>26</v>
      </c>
      <c r="X1216" s="110" t="s">
        <v>27</v>
      </c>
      <c r="Y1216" s="111" t="s">
        <v>28</v>
      </c>
      <c r="Z1216" s="111" t="s">
        <v>29</v>
      </c>
      <c r="AA1216" s="111" t="s">
        <v>25</v>
      </c>
      <c r="AB1216" s="111" t="s">
        <v>30</v>
      </c>
      <c r="AC1216" s="112" t="s">
        <v>31</v>
      </c>
    </row>
    <row r="1217" spans="1:29" ht="25.5" customHeight="1" x14ac:dyDescent="0.35">
      <c r="A1217" s="205"/>
      <c r="B1217" s="207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73"/>
        <v/>
      </c>
      <c r="G1217" s="106"/>
      <c r="H1217" s="96">
        <f t="shared" si="74"/>
        <v>0</v>
      </c>
      <c r="I1217" s="96" t="str">
        <f t="shared" si="75"/>
        <v/>
      </c>
      <c r="J1217" s="96" t="str">
        <f t="shared" si="76"/>
        <v/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V1217" s="110" t="s">
        <v>25</v>
      </c>
      <c r="W1217" s="110" t="s">
        <v>26</v>
      </c>
      <c r="X1217" s="110" t="s">
        <v>27</v>
      </c>
      <c r="Y1217" s="111" t="s">
        <v>28</v>
      </c>
      <c r="Z1217" s="111" t="s">
        <v>29</v>
      </c>
      <c r="AA1217" s="111" t="s">
        <v>25</v>
      </c>
      <c r="AB1217" s="111" t="s">
        <v>30</v>
      </c>
      <c r="AC1217" s="112" t="s">
        <v>31</v>
      </c>
    </row>
    <row r="1218" spans="1:29" ht="25.5" customHeight="1" x14ac:dyDescent="0.35">
      <c r="A1218" s="205"/>
      <c r="B1218" s="207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77">IF(OR(D1218="",E1218=""),"",ROUND(D1218*E1218,2))</f>
        <v/>
      </c>
      <c r="G1218" s="106"/>
      <c r="H1218" s="96">
        <f t="shared" ref="H1218:H1281" si="78">IF(G1218="Sim",IF(OR(F1218="",D1218="",L1218=""),"",IF(L1218="Sim",ROUND(F1218-D1218,2),0)),0)</f>
        <v>0</v>
      </c>
      <c r="I1218" s="96" t="str">
        <f t="shared" ref="I1218:I1281" si="79">IF(G1218="Sim",0,IF(OR(F1218="",L1218=""),"",F1218))</f>
        <v/>
      </c>
      <c r="J1218" s="96" t="str">
        <f t="shared" ref="J1218:J1281" si="80">IF(G1218="Sim",0,IF(OR(F1218="",D1218="",L1218=""),"",IF(L1218="Sim",ROUND(F1218-D1218,2),0)))</f>
        <v/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V1218" s="110" t="s">
        <v>25</v>
      </c>
      <c r="W1218" s="110" t="s">
        <v>26</v>
      </c>
      <c r="X1218" s="110" t="s">
        <v>27</v>
      </c>
      <c r="Y1218" s="111" t="s">
        <v>28</v>
      </c>
      <c r="Z1218" s="111" t="s">
        <v>29</v>
      </c>
      <c r="AA1218" s="111" t="s">
        <v>25</v>
      </c>
      <c r="AB1218" s="111" t="s">
        <v>30</v>
      </c>
      <c r="AC1218" s="112" t="s">
        <v>31</v>
      </c>
    </row>
    <row r="1219" spans="1:29" ht="25.5" customHeight="1" x14ac:dyDescent="0.35">
      <c r="A1219" s="205"/>
      <c r="B1219" s="207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77"/>
        <v/>
      </c>
      <c r="G1219" s="106"/>
      <c r="H1219" s="96">
        <f t="shared" si="78"/>
        <v>0</v>
      </c>
      <c r="I1219" s="96" t="str">
        <f t="shared" si="79"/>
        <v/>
      </c>
      <c r="J1219" s="96" t="str">
        <f t="shared" si="80"/>
        <v/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V1219" s="110" t="s">
        <v>25</v>
      </c>
      <c r="W1219" s="110" t="s">
        <v>26</v>
      </c>
      <c r="X1219" s="110" t="s">
        <v>27</v>
      </c>
      <c r="Y1219" s="111" t="s">
        <v>28</v>
      </c>
      <c r="Z1219" s="111" t="s">
        <v>29</v>
      </c>
      <c r="AA1219" s="111" t="s">
        <v>25</v>
      </c>
      <c r="AB1219" s="111" t="s">
        <v>30</v>
      </c>
      <c r="AC1219" s="112" t="s">
        <v>31</v>
      </c>
    </row>
    <row r="1220" spans="1:29" ht="25.5" customHeight="1" x14ac:dyDescent="0.35">
      <c r="A1220" s="205"/>
      <c r="B1220" s="207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77"/>
        <v/>
      </c>
      <c r="G1220" s="106"/>
      <c r="H1220" s="96">
        <f t="shared" si="78"/>
        <v>0</v>
      </c>
      <c r="I1220" s="96" t="str">
        <f t="shared" si="79"/>
        <v/>
      </c>
      <c r="J1220" s="96" t="str">
        <f t="shared" si="80"/>
        <v/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V1220" s="110" t="s">
        <v>25</v>
      </c>
      <c r="W1220" s="110" t="s">
        <v>26</v>
      </c>
      <c r="X1220" s="110" t="s">
        <v>27</v>
      </c>
      <c r="Y1220" s="111" t="s">
        <v>28</v>
      </c>
      <c r="Z1220" s="111" t="s">
        <v>29</v>
      </c>
      <c r="AA1220" s="111" t="s">
        <v>25</v>
      </c>
      <c r="AB1220" s="111" t="s">
        <v>30</v>
      </c>
      <c r="AC1220" s="112" t="s">
        <v>31</v>
      </c>
    </row>
    <row r="1221" spans="1:29" ht="25.5" customHeight="1" x14ac:dyDescent="0.35">
      <c r="A1221" s="205"/>
      <c r="B1221" s="207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77"/>
        <v/>
      </c>
      <c r="G1221" s="106"/>
      <c r="H1221" s="96">
        <f t="shared" si="78"/>
        <v>0</v>
      </c>
      <c r="I1221" s="96" t="str">
        <f t="shared" si="79"/>
        <v/>
      </c>
      <c r="J1221" s="96" t="str">
        <f t="shared" si="80"/>
        <v/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V1221" s="110" t="s">
        <v>25</v>
      </c>
      <c r="W1221" s="110" t="s">
        <v>26</v>
      </c>
      <c r="X1221" s="110" t="s">
        <v>27</v>
      </c>
      <c r="Y1221" s="111" t="s">
        <v>28</v>
      </c>
      <c r="Z1221" s="111" t="s">
        <v>29</v>
      </c>
      <c r="AA1221" s="111" t="s">
        <v>25</v>
      </c>
      <c r="AB1221" s="111" t="s">
        <v>30</v>
      </c>
      <c r="AC1221" s="112" t="s">
        <v>31</v>
      </c>
    </row>
    <row r="1222" spans="1:29" ht="25.5" customHeight="1" x14ac:dyDescent="0.35">
      <c r="A1222" s="205"/>
      <c r="B1222" s="207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77"/>
        <v/>
      </c>
      <c r="G1222" s="106"/>
      <c r="H1222" s="96">
        <f t="shared" si="78"/>
        <v>0</v>
      </c>
      <c r="I1222" s="96" t="str">
        <f t="shared" si="79"/>
        <v/>
      </c>
      <c r="J1222" s="96" t="str">
        <f t="shared" si="80"/>
        <v/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V1222" s="110" t="s">
        <v>25</v>
      </c>
      <c r="W1222" s="110" t="s">
        <v>26</v>
      </c>
      <c r="X1222" s="110" t="s">
        <v>27</v>
      </c>
      <c r="Y1222" s="111" t="s">
        <v>28</v>
      </c>
      <c r="Z1222" s="111" t="s">
        <v>29</v>
      </c>
      <c r="AA1222" s="111" t="s">
        <v>25</v>
      </c>
      <c r="AB1222" s="111" t="s">
        <v>30</v>
      </c>
      <c r="AC1222" s="112" t="s">
        <v>31</v>
      </c>
    </row>
    <row r="1223" spans="1:29" ht="25.5" customHeight="1" x14ac:dyDescent="0.35">
      <c r="A1223" s="205"/>
      <c r="B1223" s="207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77"/>
        <v/>
      </c>
      <c r="G1223" s="106"/>
      <c r="H1223" s="96">
        <f t="shared" si="78"/>
        <v>0</v>
      </c>
      <c r="I1223" s="96" t="str">
        <f t="shared" si="79"/>
        <v/>
      </c>
      <c r="J1223" s="96" t="str">
        <f t="shared" si="80"/>
        <v/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V1223" s="110" t="s">
        <v>25</v>
      </c>
      <c r="W1223" s="110" t="s">
        <v>26</v>
      </c>
      <c r="X1223" s="110" t="s">
        <v>27</v>
      </c>
      <c r="Y1223" s="111" t="s">
        <v>28</v>
      </c>
      <c r="Z1223" s="111" t="s">
        <v>29</v>
      </c>
      <c r="AA1223" s="111" t="s">
        <v>25</v>
      </c>
      <c r="AB1223" s="111" t="s">
        <v>30</v>
      </c>
      <c r="AC1223" s="112" t="s">
        <v>31</v>
      </c>
    </row>
    <row r="1224" spans="1:29" ht="25.5" customHeight="1" x14ac:dyDescent="0.35">
      <c r="A1224" s="205"/>
      <c r="B1224" s="207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77"/>
        <v/>
      </c>
      <c r="G1224" s="106"/>
      <c r="H1224" s="96">
        <f t="shared" si="78"/>
        <v>0</v>
      </c>
      <c r="I1224" s="96" t="str">
        <f t="shared" si="79"/>
        <v/>
      </c>
      <c r="J1224" s="96" t="str">
        <f t="shared" si="80"/>
        <v/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V1224" s="110" t="s">
        <v>25</v>
      </c>
      <c r="W1224" s="110" t="s">
        <v>26</v>
      </c>
      <c r="X1224" s="110" t="s">
        <v>27</v>
      </c>
      <c r="Y1224" s="111" t="s">
        <v>28</v>
      </c>
      <c r="Z1224" s="111" t="s">
        <v>29</v>
      </c>
      <c r="AA1224" s="111" t="s">
        <v>25</v>
      </c>
      <c r="AB1224" s="111" t="s">
        <v>30</v>
      </c>
      <c r="AC1224" s="112" t="s">
        <v>31</v>
      </c>
    </row>
    <row r="1225" spans="1:29" ht="25.5" customHeight="1" x14ac:dyDescent="0.35">
      <c r="A1225" s="205"/>
      <c r="B1225" s="207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77"/>
        <v/>
      </c>
      <c r="G1225" s="106"/>
      <c r="H1225" s="96">
        <f t="shared" si="78"/>
        <v>0</v>
      </c>
      <c r="I1225" s="96" t="str">
        <f t="shared" si="79"/>
        <v/>
      </c>
      <c r="J1225" s="96" t="str">
        <f t="shared" si="80"/>
        <v/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V1225" s="110" t="s">
        <v>25</v>
      </c>
      <c r="W1225" s="110" t="s">
        <v>26</v>
      </c>
      <c r="X1225" s="110" t="s">
        <v>27</v>
      </c>
      <c r="Y1225" s="111" t="s">
        <v>28</v>
      </c>
      <c r="Z1225" s="111" t="s">
        <v>29</v>
      </c>
      <c r="AA1225" s="111" t="s">
        <v>25</v>
      </c>
      <c r="AB1225" s="111" t="s">
        <v>30</v>
      </c>
      <c r="AC1225" s="112" t="s">
        <v>31</v>
      </c>
    </row>
    <row r="1226" spans="1:29" ht="25.5" customHeight="1" x14ac:dyDescent="0.35">
      <c r="A1226" s="205"/>
      <c r="B1226" s="207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77"/>
        <v/>
      </c>
      <c r="G1226" s="106"/>
      <c r="H1226" s="96">
        <f t="shared" si="78"/>
        <v>0</v>
      </c>
      <c r="I1226" s="96" t="str">
        <f t="shared" si="79"/>
        <v/>
      </c>
      <c r="J1226" s="96" t="str">
        <f t="shared" si="80"/>
        <v/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V1226" s="110" t="s">
        <v>25</v>
      </c>
      <c r="W1226" s="110" t="s">
        <v>26</v>
      </c>
      <c r="X1226" s="110" t="s">
        <v>27</v>
      </c>
      <c r="Y1226" s="111" t="s">
        <v>28</v>
      </c>
      <c r="Z1226" s="111" t="s">
        <v>29</v>
      </c>
      <c r="AA1226" s="111" t="s">
        <v>25</v>
      </c>
      <c r="AB1226" s="111" t="s">
        <v>30</v>
      </c>
      <c r="AC1226" s="112" t="s">
        <v>31</v>
      </c>
    </row>
    <row r="1227" spans="1:29" ht="25.5" customHeight="1" x14ac:dyDescent="0.35">
      <c r="A1227" s="205"/>
      <c r="B1227" s="207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77"/>
        <v/>
      </c>
      <c r="G1227" s="106"/>
      <c r="H1227" s="96">
        <f t="shared" si="78"/>
        <v>0</v>
      </c>
      <c r="I1227" s="96" t="str">
        <f t="shared" si="79"/>
        <v/>
      </c>
      <c r="J1227" s="96" t="str">
        <f t="shared" si="80"/>
        <v/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V1227" s="110" t="s">
        <v>25</v>
      </c>
      <c r="W1227" s="110" t="s">
        <v>26</v>
      </c>
      <c r="X1227" s="110" t="s">
        <v>27</v>
      </c>
      <c r="Y1227" s="111" t="s">
        <v>28</v>
      </c>
      <c r="Z1227" s="111" t="s">
        <v>29</v>
      </c>
      <c r="AA1227" s="111" t="s">
        <v>25</v>
      </c>
      <c r="AB1227" s="111" t="s">
        <v>30</v>
      </c>
      <c r="AC1227" s="112" t="s">
        <v>31</v>
      </c>
    </row>
    <row r="1228" spans="1:29" ht="25.5" customHeight="1" x14ac:dyDescent="0.35">
      <c r="A1228" s="205"/>
      <c r="B1228" s="207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77"/>
        <v/>
      </c>
      <c r="G1228" s="106"/>
      <c r="H1228" s="96">
        <f t="shared" si="78"/>
        <v>0</v>
      </c>
      <c r="I1228" s="96" t="str">
        <f t="shared" si="79"/>
        <v/>
      </c>
      <c r="J1228" s="96" t="str">
        <f t="shared" si="80"/>
        <v/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V1228" s="110" t="s">
        <v>25</v>
      </c>
      <c r="W1228" s="110" t="s">
        <v>26</v>
      </c>
      <c r="X1228" s="110" t="s">
        <v>27</v>
      </c>
      <c r="Y1228" s="111" t="s">
        <v>28</v>
      </c>
      <c r="Z1228" s="111" t="s">
        <v>29</v>
      </c>
      <c r="AA1228" s="111" t="s">
        <v>25</v>
      </c>
      <c r="AB1228" s="111" t="s">
        <v>30</v>
      </c>
      <c r="AC1228" s="112" t="s">
        <v>31</v>
      </c>
    </row>
    <row r="1229" spans="1:29" ht="25.5" customHeight="1" x14ac:dyDescent="0.35">
      <c r="A1229" s="205"/>
      <c r="B1229" s="207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77"/>
        <v/>
      </c>
      <c r="G1229" s="106"/>
      <c r="H1229" s="96">
        <f t="shared" si="78"/>
        <v>0</v>
      </c>
      <c r="I1229" s="96" t="str">
        <f t="shared" si="79"/>
        <v/>
      </c>
      <c r="J1229" s="96" t="str">
        <f t="shared" si="80"/>
        <v/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V1229" s="110" t="s">
        <v>25</v>
      </c>
      <c r="W1229" s="110" t="s">
        <v>26</v>
      </c>
      <c r="X1229" s="110" t="s">
        <v>27</v>
      </c>
      <c r="Y1229" s="111" t="s">
        <v>28</v>
      </c>
      <c r="Z1229" s="111" t="s">
        <v>29</v>
      </c>
      <c r="AA1229" s="111" t="s">
        <v>25</v>
      </c>
      <c r="AB1229" s="111" t="s">
        <v>30</v>
      </c>
      <c r="AC1229" s="112" t="s">
        <v>31</v>
      </c>
    </row>
    <row r="1230" spans="1:29" ht="25.5" customHeight="1" x14ac:dyDescent="0.35">
      <c r="A1230" s="205"/>
      <c r="B1230" s="207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77"/>
        <v/>
      </c>
      <c r="G1230" s="106"/>
      <c r="H1230" s="96">
        <f t="shared" si="78"/>
        <v>0</v>
      </c>
      <c r="I1230" s="96" t="str">
        <f t="shared" si="79"/>
        <v/>
      </c>
      <c r="J1230" s="96" t="str">
        <f t="shared" si="80"/>
        <v/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V1230" s="110" t="s">
        <v>25</v>
      </c>
      <c r="W1230" s="110" t="s">
        <v>26</v>
      </c>
      <c r="X1230" s="110" t="s">
        <v>27</v>
      </c>
      <c r="Y1230" s="111" t="s">
        <v>28</v>
      </c>
      <c r="Z1230" s="111" t="s">
        <v>29</v>
      </c>
      <c r="AA1230" s="111" t="s">
        <v>25</v>
      </c>
      <c r="AB1230" s="111" t="s">
        <v>30</v>
      </c>
      <c r="AC1230" s="112" t="s">
        <v>31</v>
      </c>
    </row>
    <row r="1231" spans="1:29" ht="25.5" customHeight="1" x14ac:dyDescent="0.35">
      <c r="A1231" s="205"/>
      <c r="B1231" s="207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77"/>
        <v/>
      </c>
      <c r="G1231" s="106"/>
      <c r="H1231" s="96">
        <f t="shared" si="78"/>
        <v>0</v>
      </c>
      <c r="I1231" s="96" t="str">
        <f t="shared" si="79"/>
        <v/>
      </c>
      <c r="J1231" s="96" t="str">
        <f t="shared" si="80"/>
        <v/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V1231" s="110" t="s">
        <v>25</v>
      </c>
      <c r="W1231" s="110" t="s">
        <v>26</v>
      </c>
      <c r="X1231" s="110" t="s">
        <v>27</v>
      </c>
      <c r="Y1231" s="111" t="s">
        <v>28</v>
      </c>
      <c r="Z1231" s="111" t="s">
        <v>29</v>
      </c>
      <c r="AA1231" s="111" t="s">
        <v>25</v>
      </c>
      <c r="AB1231" s="111" t="s">
        <v>30</v>
      </c>
      <c r="AC1231" s="112" t="s">
        <v>31</v>
      </c>
    </row>
    <row r="1232" spans="1:29" ht="25.5" customHeight="1" x14ac:dyDescent="0.35">
      <c r="A1232" s="205"/>
      <c r="B1232" s="207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77"/>
        <v/>
      </c>
      <c r="G1232" s="106"/>
      <c r="H1232" s="96">
        <f t="shared" si="78"/>
        <v>0</v>
      </c>
      <c r="I1232" s="96" t="str">
        <f t="shared" si="79"/>
        <v/>
      </c>
      <c r="J1232" s="96" t="str">
        <f t="shared" si="80"/>
        <v/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V1232" s="110" t="s">
        <v>25</v>
      </c>
      <c r="W1232" s="110" t="s">
        <v>26</v>
      </c>
      <c r="X1232" s="110" t="s">
        <v>27</v>
      </c>
      <c r="Y1232" s="111" t="s">
        <v>28</v>
      </c>
      <c r="Z1232" s="111" t="s">
        <v>29</v>
      </c>
      <c r="AA1232" s="111" t="s">
        <v>25</v>
      </c>
      <c r="AB1232" s="111" t="s">
        <v>30</v>
      </c>
      <c r="AC1232" s="112" t="s">
        <v>31</v>
      </c>
    </row>
    <row r="1233" spans="1:29" ht="25.5" customHeight="1" x14ac:dyDescent="0.35">
      <c r="A1233" s="205"/>
      <c r="B1233" s="207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77"/>
        <v/>
      </c>
      <c r="G1233" s="106"/>
      <c r="H1233" s="96">
        <f t="shared" si="78"/>
        <v>0</v>
      </c>
      <c r="I1233" s="96" t="str">
        <f t="shared" si="79"/>
        <v/>
      </c>
      <c r="J1233" s="96" t="str">
        <f t="shared" si="80"/>
        <v/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V1233" s="110" t="s">
        <v>25</v>
      </c>
      <c r="W1233" s="110" t="s">
        <v>26</v>
      </c>
      <c r="X1233" s="110" t="s">
        <v>27</v>
      </c>
      <c r="Y1233" s="111" t="s">
        <v>28</v>
      </c>
      <c r="Z1233" s="111" t="s">
        <v>29</v>
      </c>
      <c r="AA1233" s="111" t="s">
        <v>25</v>
      </c>
      <c r="AB1233" s="111" t="s">
        <v>30</v>
      </c>
      <c r="AC1233" s="112" t="s">
        <v>31</v>
      </c>
    </row>
    <row r="1234" spans="1:29" ht="25.5" customHeight="1" x14ac:dyDescent="0.35">
      <c r="A1234" s="205"/>
      <c r="B1234" s="207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77"/>
        <v/>
      </c>
      <c r="G1234" s="106"/>
      <c r="H1234" s="96">
        <f t="shared" si="78"/>
        <v>0</v>
      </c>
      <c r="I1234" s="96" t="str">
        <f t="shared" si="79"/>
        <v/>
      </c>
      <c r="J1234" s="96" t="str">
        <f t="shared" si="80"/>
        <v/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V1234" s="110" t="s">
        <v>25</v>
      </c>
      <c r="W1234" s="110" t="s">
        <v>26</v>
      </c>
      <c r="X1234" s="110" t="s">
        <v>27</v>
      </c>
      <c r="Y1234" s="111" t="s">
        <v>28</v>
      </c>
      <c r="Z1234" s="111" t="s">
        <v>29</v>
      </c>
      <c r="AA1234" s="111" t="s">
        <v>25</v>
      </c>
      <c r="AB1234" s="111" t="s">
        <v>30</v>
      </c>
      <c r="AC1234" s="112" t="s">
        <v>31</v>
      </c>
    </row>
    <row r="1235" spans="1:29" ht="25.5" customHeight="1" x14ac:dyDescent="0.35">
      <c r="A1235" s="205"/>
      <c r="B1235" s="207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77"/>
        <v/>
      </c>
      <c r="G1235" s="106"/>
      <c r="H1235" s="96">
        <f t="shared" si="78"/>
        <v>0</v>
      </c>
      <c r="I1235" s="96" t="str">
        <f t="shared" si="79"/>
        <v/>
      </c>
      <c r="J1235" s="96" t="str">
        <f t="shared" si="80"/>
        <v/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V1235" s="110" t="s">
        <v>25</v>
      </c>
      <c r="W1235" s="110" t="s">
        <v>26</v>
      </c>
      <c r="X1235" s="110" t="s">
        <v>27</v>
      </c>
      <c r="Y1235" s="111" t="s">
        <v>28</v>
      </c>
      <c r="Z1235" s="111" t="s">
        <v>29</v>
      </c>
      <c r="AA1235" s="111" t="s">
        <v>25</v>
      </c>
      <c r="AB1235" s="111" t="s">
        <v>30</v>
      </c>
      <c r="AC1235" s="112" t="s">
        <v>31</v>
      </c>
    </row>
    <row r="1236" spans="1:29" ht="25.5" customHeight="1" x14ac:dyDescent="0.35">
      <c r="A1236" s="205"/>
      <c r="B1236" s="207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77"/>
        <v/>
      </c>
      <c r="G1236" s="106"/>
      <c r="H1236" s="96">
        <f t="shared" si="78"/>
        <v>0</v>
      </c>
      <c r="I1236" s="96" t="str">
        <f t="shared" si="79"/>
        <v/>
      </c>
      <c r="J1236" s="96" t="str">
        <f t="shared" si="80"/>
        <v/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V1236" s="110" t="s">
        <v>25</v>
      </c>
      <c r="W1236" s="110" t="s">
        <v>26</v>
      </c>
      <c r="X1236" s="110" t="s">
        <v>27</v>
      </c>
      <c r="Y1236" s="111" t="s">
        <v>28</v>
      </c>
      <c r="Z1236" s="111" t="s">
        <v>29</v>
      </c>
      <c r="AA1236" s="111" t="s">
        <v>25</v>
      </c>
      <c r="AB1236" s="111" t="s">
        <v>30</v>
      </c>
      <c r="AC1236" s="112" t="s">
        <v>31</v>
      </c>
    </row>
    <row r="1237" spans="1:29" ht="25.5" customHeight="1" x14ac:dyDescent="0.35">
      <c r="A1237" s="205"/>
      <c r="B1237" s="207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77"/>
        <v/>
      </c>
      <c r="G1237" s="106"/>
      <c r="H1237" s="96">
        <f t="shared" si="78"/>
        <v>0</v>
      </c>
      <c r="I1237" s="96" t="str">
        <f t="shared" si="79"/>
        <v/>
      </c>
      <c r="J1237" s="96" t="str">
        <f t="shared" si="80"/>
        <v/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V1237" s="110" t="s">
        <v>25</v>
      </c>
      <c r="W1237" s="110" t="s">
        <v>26</v>
      </c>
      <c r="X1237" s="110" t="s">
        <v>27</v>
      </c>
      <c r="Y1237" s="111" t="s">
        <v>28</v>
      </c>
      <c r="Z1237" s="111" t="s">
        <v>29</v>
      </c>
      <c r="AA1237" s="111" t="s">
        <v>25</v>
      </c>
      <c r="AB1237" s="111" t="s">
        <v>30</v>
      </c>
      <c r="AC1237" s="112" t="s">
        <v>31</v>
      </c>
    </row>
    <row r="1238" spans="1:29" ht="25.5" customHeight="1" x14ac:dyDescent="0.35">
      <c r="A1238" s="205"/>
      <c r="B1238" s="207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77"/>
        <v/>
      </c>
      <c r="G1238" s="106"/>
      <c r="H1238" s="96">
        <f t="shared" si="78"/>
        <v>0</v>
      </c>
      <c r="I1238" s="96" t="str">
        <f t="shared" si="79"/>
        <v/>
      </c>
      <c r="J1238" s="96" t="str">
        <f t="shared" si="80"/>
        <v/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V1238" s="110" t="s">
        <v>25</v>
      </c>
      <c r="W1238" s="110" t="s">
        <v>26</v>
      </c>
      <c r="X1238" s="110" t="s">
        <v>27</v>
      </c>
      <c r="Y1238" s="111" t="s">
        <v>28</v>
      </c>
      <c r="Z1238" s="111" t="s">
        <v>29</v>
      </c>
      <c r="AA1238" s="111" t="s">
        <v>25</v>
      </c>
      <c r="AB1238" s="111" t="s">
        <v>30</v>
      </c>
      <c r="AC1238" s="112" t="s">
        <v>31</v>
      </c>
    </row>
    <row r="1239" spans="1:29" ht="25.5" customHeight="1" x14ac:dyDescent="0.35">
      <c r="A1239" s="205"/>
      <c r="B1239" s="207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77"/>
        <v/>
      </c>
      <c r="G1239" s="106"/>
      <c r="H1239" s="96">
        <f t="shared" si="78"/>
        <v>0</v>
      </c>
      <c r="I1239" s="96" t="str">
        <f t="shared" si="79"/>
        <v/>
      </c>
      <c r="J1239" s="96" t="str">
        <f t="shared" si="80"/>
        <v/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V1239" s="110" t="s">
        <v>25</v>
      </c>
      <c r="W1239" s="110" t="s">
        <v>26</v>
      </c>
      <c r="X1239" s="110" t="s">
        <v>27</v>
      </c>
      <c r="Y1239" s="111" t="s">
        <v>28</v>
      </c>
      <c r="Z1239" s="111" t="s">
        <v>29</v>
      </c>
      <c r="AA1239" s="111" t="s">
        <v>25</v>
      </c>
      <c r="AB1239" s="111" t="s">
        <v>30</v>
      </c>
      <c r="AC1239" s="112" t="s">
        <v>31</v>
      </c>
    </row>
    <row r="1240" spans="1:29" ht="25.5" customHeight="1" x14ac:dyDescent="0.35">
      <c r="A1240" s="205"/>
      <c r="B1240" s="207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77"/>
        <v/>
      </c>
      <c r="G1240" s="106"/>
      <c r="H1240" s="96">
        <f t="shared" si="78"/>
        <v>0</v>
      </c>
      <c r="I1240" s="96" t="str">
        <f t="shared" si="79"/>
        <v/>
      </c>
      <c r="J1240" s="96" t="str">
        <f t="shared" si="80"/>
        <v/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V1240" s="110" t="s">
        <v>25</v>
      </c>
      <c r="W1240" s="110" t="s">
        <v>26</v>
      </c>
      <c r="X1240" s="110" t="s">
        <v>27</v>
      </c>
      <c r="Y1240" s="111" t="s">
        <v>28</v>
      </c>
      <c r="Z1240" s="111" t="s">
        <v>29</v>
      </c>
      <c r="AA1240" s="111" t="s">
        <v>25</v>
      </c>
      <c r="AB1240" s="111" t="s">
        <v>30</v>
      </c>
      <c r="AC1240" s="112" t="s">
        <v>31</v>
      </c>
    </row>
    <row r="1241" spans="1:29" ht="25.5" customHeight="1" x14ac:dyDescent="0.35">
      <c r="A1241" s="205"/>
      <c r="B1241" s="207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77"/>
        <v/>
      </c>
      <c r="G1241" s="106"/>
      <c r="H1241" s="96">
        <f t="shared" si="78"/>
        <v>0</v>
      </c>
      <c r="I1241" s="96" t="str">
        <f t="shared" si="79"/>
        <v/>
      </c>
      <c r="J1241" s="96" t="str">
        <f t="shared" si="80"/>
        <v/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V1241" s="110" t="s">
        <v>25</v>
      </c>
      <c r="W1241" s="110" t="s">
        <v>26</v>
      </c>
      <c r="X1241" s="110" t="s">
        <v>27</v>
      </c>
      <c r="Y1241" s="111" t="s">
        <v>28</v>
      </c>
      <c r="Z1241" s="111" t="s">
        <v>29</v>
      </c>
      <c r="AA1241" s="111" t="s">
        <v>25</v>
      </c>
      <c r="AB1241" s="111" t="s">
        <v>30</v>
      </c>
      <c r="AC1241" s="112" t="s">
        <v>31</v>
      </c>
    </row>
    <row r="1242" spans="1:29" ht="25.5" customHeight="1" x14ac:dyDescent="0.35">
      <c r="A1242" s="205"/>
      <c r="B1242" s="207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77"/>
        <v/>
      </c>
      <c r="G1242" s="106"/>
      <c r="H1242" s="96">
        <f t="shared" si="78"/>
        <v>0</v>
      </c>
      <c r="I1242" s="96" t="str">
        <f t="shared" si="79"/>
        <v/>
      </c>
      <c r="J1242" s="96" t="str">
        <f t="shared" si="80"/>
        <v/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V1242" s="110" t="s">
        <v>25</v>
      </c>
      <c r="W1242" s="110" t="s">
        <v>26</v>
      </c>
      <c r="X1242" s="110" t="s">
        <v>27</v>
      </c>
      <c r="Y1242" s="111" t="s">
        <v>28</v>
      </c>
      <c r="Z1242" s="111" t="s">
        <v>29</v>
      </c>
      <c r="AA1242" s="111" t="s">
        <v>25</v>
      </c>
      <c r="AB1242" s="111" t="s">
        <v>30</v>
      </c>
      <c r="AC1242" s="112" t="s">
        <v>31</v>
      </c>
    </row>
    <row r="1243" spans="1:29" ht="25.5" customHeight="1" x14ac:dyDescent="0.35">
      <c r="A1243" s="205"/>
      <c r="B1243" s="207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77"/>
        <v/>
      </c>
      <c r="G1243" s="106"/>
      <c r="H1243" s="96">
        <f t="shared" si="78"/>
        <v>0</v>
      </c>
      <c r="I1243" s="96" t="str">
        <f t="shared" si="79"/>
        <v/>
      </c>
      <c r="J1243" s="96" t="str">
        <f t="shared" si="80"/>
        <v/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V1243" s="110" t="s">
        <v>25</v>
      </c>
      <c r="W1243" s="110" t="s">
        <v>26</v>
      </c>
      <c r="X1243" s="110" t="s">
        <v>27</v>
      </c>
      <c r="Y1243" s="111" t="s">
        <v>28</v>
      </c>
      <c r="Z1243" s="111" t="s">
        <v>29</v>
      </c>
      <c r="AA1243" s="111" t="s">
        <v>25</v>
      </c>
      <c r="AB1243" s="111" t="s">
        <v>30</v>
      </c>
      <c r="AC1243" s="112" t="s">
        <v>31</v>
      </c>
    </row>
    <row r="1244" spans="1:29" ht="25.5" customHeight="1" x14ac:dyDescent="0.35">
      <c r="A1244" s="205"/>
      <c r="B1244" s="207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77"/>
        <v/>
      </c>
      <c r="G1244" s="106"/>
      <c r="H1244" s="96">
        <f t="shared" si="78"/>
        <v>0</v>
      </c>
      <c r="I1244" s="96" t="str">
        <f t="shared" si="79"/>
        <v/>
      </c>
      <c r="J1244" s="96" t="str">
        <f t="shared" si="80"/>
        <v/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V1244" s="110" t="s">
        <v>25</v>
      </c>
      <c r="W1244" s="110" t="s">
        <v>26</v>
      </c>
      <c r="X1244" s="110" t="s">
        <v>27</v>
      </c>
      <c r="Y1244" s="111" t="s">
        <v>28</v>
      </c>
      <c r="Z1244" s="111" t="s">
        <v>29</v>
      </c>
      <c r="AA1244" s="111" t="s">
        <v>25</v>
      </c>
      <c r="AB1244" s="111" t="s">
        <v>30</v>
      </c>
      <c r="AC1244" s="112" t="s">
        <v>31</v>
      </c>
    </row>
    <row r="1245" spans="1:29" ht="25.5" customHeight="1" x14ac:dyDescent="0.35">
      <c r="A1245" s="205"/>
      <c r="B1245" s="207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77"/>
        <v/>
      </c>
      <c r="G1245" s="106"/>
      <c r="H1245" s="96">
        <f t="shared" si="78"/>
        <v>0</v>
      </c>
      <c r="I1245" s="96" t="str">
        <f t="shared" si="79"/>
        <v/>
      </c>
      <c r="J1245" s="96" t="str">
        <f t="shared" si="80"/>
        <v/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V1245" s="110" t="s">
        <v>25</v>
      </c>
      <c r="W1245" s="110" t="s">
        <v>26</v>
      </c>
      <c r="X1245" s="110" t="s">
        <v>27</v>
      </c>
      <c r="Y1245" s="111" t="s">
        <v>28</v>
      </c>
      <c r="Z1245" s="111" t="s">
        <v>29</v>
      </c>
      <c r="AA1245" s="111" t="s">
        <v>25</v>
      </c>
      <c r="AB1245" s="111" t="s">
        <v>30</v>
      </c>
      <c r="AC1245" s="112" t="s">
        <v>31</v>
      </c>
    </row>
    <row r="1246" spans="1:29" ht="25.5" customHeight="1" x14ac:dyDescent="0.35">
      <c r="A1246" s="205"/>
      <c r="B1246" s="207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77"/>
        <v/>
      </c>
      <c r="G1246" s="106"/>
      <c r="H1246" s="96">
        <f t="shared" si="78"/>
        <v>0</v>
      </c>
      <c r="I1246" s="96" t="str">
        <f t="shared" si="79"/>
        <v/>
      </c>
      <c r="J1246" s="96" t="str">
        <f t="shared" si="80"/>
        <v/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V1246" s="110" t="s">
        <v>25</v>
      </c>
      <c r="W1246" s="110" t="s">
        <v>26</v>
      </c>
      <c r="X1246" s="110" t="s">
        <v>27</v>
      </c>
      <c r="Y1246" s="111" t="s">
        <v>28</v>
      </c>
      <c r="Z1246" s="111" t="s">
        <v>29</v>
      </c>
      <c r="AA1246" s="111" t="s">
        <v>25</v>
      </c>
      <c r="AB1246" s="111" t="s">
        <v>30</v>
      </c>
      <c r="AC1246" s="112" t="s">
        <v>31</v>
      </c>
    </row>
    <row r="1247" spans="1:29" ht="25.5" customHeight="1" x14ac:dyDescent="0.35">
      <c r="A1247" s="205"/>
      <c r="B1247" s="207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77"/>
        <v/>
      </c>
      <c r="G1247" s="106"/>
      <c r="H1247" s="96">
        <f t="shared" si="78"/>
        <v>0</v>
      </c>
      <c r="I1247" s="96" t="str">
        <f t="shared" si="79"/>
        <v/>
      </c>
      <c r="J1247" s="96" t="str">
        <f t="shared" si="80"/>
        <v/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V1247" s="110" t="s">
        <v>25</v>
      </c>
      <c r="W1247" s="110" t="s">
        <v>26</v>
      </c>
      <c r="X1247" s="110" t="s">
        <v>27</v>
      </c>
      <c r="Y1247" s="111" t="s">
        <v>28</v>
      </c>
      <c r="Z1247" s="111" t="s">
        <v>29</v>
      </c>
      <c r="AA1247" s="111" t="s">
        <v>25</v>
      </c>
      <c r="AB1247" s="111" t="s">
        <v>30</v>
      </c>
      <c r="AC1247" s="112" t="s">
        <v>31</v>
      </c>
    </row>
    <row r="1248" spans="1:29" ht="25.5" customHeight="1" x14ac:dyDescent="0.35">
      <c r="A1248" s="205"/>
      <c r="B1248" s="207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77"/>
        <v/>
      </c>
      <c r="G1248" s="106"/>
      <c r="H1248" s="96">
        <f t="shared" si="78"/>
        <v>0</v>
      </c>
      <c r="I1248" s="96" t="str">
        <f t="shared" si="79"/>
        <v/>
      </c>
      <c r="J1248" s="96" t="str">
        <f t="shared" si="80"/>
        <v/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V1248" s="110" t="s">
        <v>25</v>
      </c>
      <c r="W1248" s="110" t="s">
        <v>26</v>
      </c>
      <c r="X1248" s="110" t="s">
        <v>27</v>
      </c>
      <c r="Y1248" s="111" t="s">
        <v>28</v>
      </c>
      <c r="Z1248" s="111" t="s">
        <v>29</v>
      </c>
      <c r="AA1248" s="111" t="s">
        <v>25</v>
      </c>
      <c r="AB1248" s="111" t="s">
        <v>30</v>
      </c>
      <c r="AC1248" s="112" t="s">
        <v>31</v>
      </c>
    </row>
    <row r="1249" spans="1:29" ht="25.5" customHeight="1" x14ac:dyDescent="0.35">
      <c r="A1249" s="205"/>
      <c r="B1249" s="207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77"/>
        <v/>
      </c>
      <c r="G1249" s="106"/>
      <c r="H1249" s="96">
        <f t="shared" si="78"/>
        <v>0</v>
      </c>
      <c r="I1249" s="96" t="str">
        <f t="shared" si="79"/>
        <v/>
      </c>
      <c r="J1249" s="96" t="str">
        <f t="shared" si="80"/>
        <v/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V1249" s="110" t="s">
        <v>25</v>
      </c>
      <c r="W1249" s="110" t="s">
        <v>26</v>
      </c>
      <c r="X1249" s="110" t="s">
        <v>27</v>
      </c>
      <c r="Y1249" s="111" t="s">
        <v>28</v>
      </c>
      <c r="Z1249" s="111" t="s">
        <v>29</v>
      </c>
      <c r="AA1249" s="111" t="s">
        <v>25</v>
      </c>
      <c r="AB1249" s="111" t="s">
        <v>30</v>
      </c>
      <c r="AC1249" s="112" t="s">
        <v>31</v>
      </c>
    </row>
    <row r="1250" spans="1:29" ht="25.5" customHeight="1" x14ac:dyDescent="0.35">
      <c r="A1250" s="205"/>
      <c r="B1250" s="207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77"/>
        <v/>
      </c>
      <c r="G1250" s="106"/>
      <c r="H1250" s="96">
        <f t="shared" si="78"/>
        <v>0</v>
      </c>
      <c r="I1250" s="96" t="str">
        <f t="shared" si="79"/>
        <v/>
      </c>
      <c r="J1250" s="96" t="str">
        <f t="shared" si="80"/>
        <v/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V1250" s="110" t="s">
        <v>25</v>
      </c>
      <c r="W1250" s="110" t="s">
        <v>26</v>
      </c>
      <c r="X1250" s="110" t="s">
        <v>27</v>
      </c>
      <c r="Y1250" s="111" t="s">
        <v>28</v>
      </c>
      <c r="Z1250" s="111" t="s">
        <v>29</v>
      </c>
      <c r="AA1250" s="111" t="s">
        <v>25</v>
      </c>
      <c r="AB1250" s="111" t="s">
        <v>30</v>
      </c>
      <c r="AC1250" s="112" t="s">
        <v>31</v>
      </c>
    </row>
    <row r="1251" spans="1:29" ht="25.5" customHeight="1" x14ac:dyDescent="0.35">
      <c r="A1251" s="205"/>
      <c r="B1251" s="207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77"/>
        <v/>
      </c>
      <c r="G1251" s="106"/>
      <c r="H1251" s="96">
        <f t="shared" si="78"/>
        <v>0</v>
      </c>
      <c r="I1251" s="96" t="str">
        <f t="shared" si="79"/>
        <v/>
      </c>
      <c r="J1251" s="96" t="str">
        <f t="shared" si="80"/>
        <v/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V1251" s="110" t="s">
        <v>25</v>
      </c>
      <c r="W1251" s="110" t="s">
        <v>26</v>
      </c>
      <c r="X1251" s="110" t="s">
        <v>27</v>
      </c>
      <c r="Y1251" s="111" t="s">
        <v>28</v>
      </c>
      <c r="Z1251" s="111" t="s">
        <v>29</v>
      </c>
      <c r="AA1251" s="111" t="s">
        <v>25</v>
      </c>
      <c r="AB1251" s="111" t="s">
        <v>30</v>
      </c>
      <c r="AC1251" s="112" t="s">
        <v>31</v>
      </c>
    </row>
    <row r="1252" spans="1:29" ht="25.5" customHeight="1" x14ac:dyDescent="0.35">
      <c r="A1252" s="205"/>
      <c r="B1252" s="207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77"/>
        <v/>
      </c>
      <c r="G1252" s="106"/>
      <c r="H1252" s="96">
        <f t="shared" si="78"/>
        <v>0</v>
      </c>
      <c r="I1252" s="96" t="str">
        <f t="shared" si="79"/>
        <v/>
      </c>
      <c r="J1252" s="96" t="str">
        <f t="shared" si="80"/>
        <v/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V1252" s="110" t="s">
        <v>25</v>
      </c>
      <c r="W1252" s="110" t="s">
        <v>26</v>
      </c>
      <c r="X1252" s="110" t="s">
        <v>27</v>
      </c>
      <c r="Y1252" s="111" t="s">
        <v>28</v>
      </c>
      <c r="Z1252" s="111" t="s">
        <v>29</v>
      </c>
      <c r="AA1252" s="111" t="s">
        <v>25</v>
      </c>
      <c r="AB1252" s="111" t="s">
        <v>30</v>
      </c>
      <c r="AC1252" s="112" t="s">
        <v>31</v>
      </c>
    </row>
    <row r="1253" spans="1:29" ht="25.5" customHeight="1" x14ac:dyDescent="0.35">
      <c r="A1253" s="205"/>
      <c r="B1253" s="207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77"/>
        <v/>
      </c>
      <c r="G1253" s="106"/>
      <c r="H1253" s="96">
        <f t="shared" si="78"/>
        <v>0</v>
      </c>
      <c r="I1253" s="96" t="str">
        <f t="shared" si="79"/>
        <v/>
      </c>
      <c r="J1253" s="96" t="str">
        <f t="shared" si="80"/>
        <v/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V1253" s="110" t="s">
        <v>25</v>
      </c>
      <c r="W1253" s="110" t="s">
        <v>26</v>
      </c>
      <c r="X1253" s="110" t="s">
        <v>27</v>
      </c>
      <c r="Y1253" s="111" t="s">
        <v>28</v>
      </c>
      <c r="Z1253" s="111" t="s">
        <v>29</v>
      </c>
      <c r="AA1253" s="111" t="s">
        <v>25</v>
      </c>
      <c r="AB1253" s="111" t="s">
        <v>30</v>
      </c>
      <c r="AC1253" s="112" t="s">
        <v>31</v>
      </c>
    </row>
    <row r="1254" spans="1:29" ht="25.5" customHeight="1" x14ac:dyDescent="0.35">
      <c r="A1254" s="205"/>
      <c r="B1254" s="207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77"/>
        <v/>
      </c>
      <c r="G1254" s="106"/>
      <c r="H1254" s="96">
        <f t="shared" si="78"/>
        <v>0</v>
      </c>
      <c r="I1254" s="96" t="str">
        <f t="shared" si="79"/>
        <v/>
      </c>
      <c r="J1254" s="96" t="str">
        <f t="shared" si="80"/>
        <v/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V1254" s="110" t="s">
        <v>25</v>
      </c>
      <c r="W1254" s="110" t="s">
        <v>26</v>
      </c>
      <c r="X1254" s="110" t="s">
        <v>27</v>
      </c>
      <c r="Y1254" s="111" t="s">
        <v>28</v>
      </c>
      <c r="Z1254" s="111" t="s">
        <v>29</v>
      </c>
      <c r="AA1254" s="111" t="s">
        <v>25</v>
      </c>
      <c r="AB1254" s="111" t="s">
        <v>30</v>
      </c>
      <c r="AC1254" s="112" t="s">
        <v>31</v>
      </c>
    </row>
    <row r="1255" spans="1:29" ht="25.5" customHeight="1" x14ac:dyDescent="0.35">
      <c r="A1255" s="205"/>
      <c r="B1255" s="207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77"/>
        <v/>
      </c>
      <c r="G1255" s="106"/>
      <c r="H1255" s="96">
        <f t="shared" si="78"/>
        <v>0</v>
      </c>
      <c r="I1255" s="96" t="str">
        <f t="shared" si="79"/>
        <v/>
      </c>
      <c r="J1255" s="96" t="str">
        <f t="shared" si="80"/>
        <v/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V1255" s="110" t="s">
        <v>25</v>
      </c>
      <c r="W1255" s="110" t="s">
        <v>26</v>
      </c>
      <c r="X1255" s="110" t="s">
        <v>27</v>
      </c>
      <c r="Y1255" s="111" t="s">
        <v>28</v>
      </c>
      <c r="Z1255" s="111" t="s">
        <v>29</v>
      </c>
      <c r="AA1255" s="111" t="s">
        <v>25</v>
      </c>
      <c r="AB1255" s="111" t="s">
        <v>30</v>
      </c>
      <c r="AC1255" s="112" t="s">
        <v>31</v>
      </c>
    </row>
    <row r="1256" spans="1:29" ht="25.5" customHeight="1" x14ac:dyDescent="0.35">
      <c r="A1256" s="205"/>
      <c r="B1256" s="207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77"/>
        <v/>
      </c>
      <c r="G1256" s="106"/>
      <c r="H1256" s="96">
        <f t="shared" si="78"/>
        <v>0</v>
      </c>
      <c r="I1256" s="96" t="str">
        <f t="shared" si="79"/>
        <v/>
      </c>
      <c r="J1256" s="96" t="str">
        <f t="shared" si="80"/>
        <v/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V1256" s="110" t="s">
        <v>25</v>
      </c>
      <c r="W1256" s="110" t="s">
        <v>26</v>
      </c>
      <c r="X1256" s="110" t="s">
        <v>27</v>
      </c>
      <c r="Y1256" s="111" t="s">
        <v>28</v>
      </c>
      <c r="Z1256" s="111" t="s">
        <v>29</v>
      </c>
      <c r="AA1256" s="111" t="s">
        <v>25</v>
      </c>
      <c r="AB1256" s="111" t="s">
        <v>30</v>
      </c>
      <c r="AC1256" s="112" t="s">
        <v>31</v>
      </c>
    </row>
    <row r="1257" spans="1:29" ht="25.5" customHeight="1" x14ac:dyDescent="0.35">
      <c r="A1257" s="205"/>
      <c r="B1257" s="207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77"/>
        <v/>
      </c>
      <c r="G1257" s="106"/>
      <c r="H1257" s="96">
        <f t="shared" si="78"/>
        <v>0</v>
      </c>
      <c r="I1257" s="96" t="str">
        <f t="shared" si="79"/>
        <v/>
      </c>
      <c r="J1257" s="96" t="str">
        <f t="shared" si="80"/>
        <v/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V1257" s="110" t="s">
        <v>25</v>
      </c>
      <c r="W1257" s="110" t="s">
        <v>26</v>
      </c>
      <c r="X1257" s="110" t="s">
        <v>27</v>
      </c>
      <c r="Y1257" s="111" t="s">
        <v>28</v>
      </c>
      <c r="Z1257" s="111" t="s">
        <v>29</v>
      </c>
      <c r="AA1257" s="111" t="s">
        <v>25</v>
      </c>
      <c r="AB1257" s="111" t="s">
        <v>30</v>
      </c>
      <c r="AC1257" s="112" t="s">
        <v>31</v>
      </c>
    </row>
    <row r="1258" spans="1:29" ht="25.5" customHeight="1" x14ac:dyDescent="0.35">
      <c r="A1258" s="205"/>
      <c r="B1258" s="207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77"/>
        <v/>
      </c>
      <c r="G1258" s="106"/>
      <c r="H1258" s="96">
        <f t="shared" si="78"/>
        <v>0</v>
      </c>
      <c r="I1258" s="96" t="str">
        <f t="shared" si="79"/>
        <v/>
      </c>
      <c r="J1258" s="96" t="str">
        <f t="shared" si="80"/>
        <v/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V1258" s="110" t="s">
        <v>25</v>
      </c>
      <c r="W1258" s="110" t="s">
        <v>26</v>
      </c>
      <c r="X1258" s="110" t="s">
        <v>27</v>
      </c>
      <c r="Y1258" s="111" t="s">
        <v>28</v>
      </c>
      <c r="Z1258" s="111" t="s">
        <v>29</v>
      </c>
      <c r="AA1258" s="111" t="s">
        <v>25</v>
      </c>
      <c r="AB1258" s="111" t="s">
        <v>30</v>
      </c>
      <c r="AC1258" s="112" t="s">
        <v>31</v>
      </c>
    </row>
    <row r="1259" spans="1:29" ht="25.5" customHeight="1" x14ac:dyDescent="0.35">
      <c r="A1259" s="205"/>
      <c r="B1259" s="207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77"/>
        <v/>
      </c>
      <c r="G1259" s="106"/>
      <c r="H1259" s="96">
        <f t="shared" si="78"/>
        <v>0</v>
      </c>
      <c r="I1259" s="96" t="str">
        <f t="shared" si="79"/>
        <v/>
      </c>
      <c r="J1259" s="96" t="str">
        <f t="shared" si="80"/>
        <v/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V1259" s="110" t="s">
        <v>25</v>
      </c>
      <c r="W1259" s="110" t="s">
        <v>26</v>
      </c>
      <c r="X1259" s="110" t="s">
        <v>27</v>
      </c>
      <c r="Y1259" s="111" t="s">
        <v>28</v>
      </c>
      <c r="Z1259" s="111" t="s">
        <v>29</v>
      </c>
      <c r="AA1259" s="111" t="s">
        <v>25</v>
      </c>
      <c r="AB1259" s="111" t="s">
        <v>30</v>
      </c>
      <c r="AC1259" s="112" t="s">
        <v>31</v>
      </c>
    </row>
    <row r="1260" spans="1:29" ht="25.5" customHeight="1" x14ac:dyDescent="0.35">
      <c r="A1260" s="205"/>
      <c r="B1260" s="207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77"/>
        <v/>
      </c>
      <c r="G1260" s="106"/>
      <c r="H1260" s="96">
        <f t="shared" si="78"/>
        <v>0</v>
      </c>
      <c r="I1260" s="96" t="str">
        <f t="shared" si="79"/>
        <v/>
      </c>
      <c r="J1260" s="96" t="str">
        <f t="shared" si="80"/>
        <v/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V1260" s="110" t="s">
        <v>25</v>
      </c>
      <c r="W1260" s="110" t="s">
        <v>26</v>
      </c>
      <c r="X1260" s="110" t="s">
        <v>27</v>
      </c>
      <c r="Y1260" s="111" t="s">
        <v>28</v>
      </c>
      <c r="Z1260" s="111" t="s">
        <v>29</v>
      </c>
      <c r="AA1260" s="111" t="s">
        <v>25</v>
      </c>
      <c r="AB1260" s="111" t="s">
        <v>30</v>
      </c>
      <c r="AC1260" s="112" t="s">
        <v>31</v>
      </c>
    </row>
    <row r="1261" spans="1:29" ht="25.5" customHeight="1" x14ac:dyDescent="0.35">
      <c r="A1261" s="205"/>
      <c r="B1261" s="207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77"/>
        <v/>
      </c>
      <c r="G1261" s="106"/>
      <c r="H1261" s="96">
        <f t="shared" si="78"/>
        <v>0</v>
      </c>
      <c r="I1261" s="96" t="str">
        <f t="shared" si="79"/>
        <v/>
      </c>
      <c r="J1261" s="96" t="str">
        <f t="shared" si="80"/>
        <v/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V1261" s="110" t="s">
        <v>25</v>
      </c>
      <c r="W1261" s="110" t="s">
        <v>26</v>
      </c>
      <c r="X1261" s="110" t="s">
        <v>27</v>
      </c>
      <c r="Y1261" s="111" t="s">
        <v>28</v>
      </c>
      <c r="Z1261" s="111" t="s">
        <v>29</v>
      </c>
      <c r="AA1261" s="111" t="s">
        <v>25</v>
      </c>
      <c r="AB1261" s="111" t="s">
        <v>30</v>
      </c>
      <c r="AC1261" s="112" t="s">
        <v>31</v>
      </c>
    </row>
    <row r="1262" spans="1:29" ht="25.5" customHeight="1" x14ac:dyDescent="0.35">
      <c r="A1262" s="205"/>
      <c r="B1262" s="207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77"/>
        <v/>
      </c>
      <c r="G1262" s="106"/>
      <c r="H1262" s="96">
        <f t="shared" si="78"/>
        <v>0</v>
      </c>
      <c r="I1262" s="96" t="str">
        <f t="shared" si="79"/>
        <v/>
      </c>
      <c r="J1262" s="96" t="str">
        <f t="shared" si="80"/>
        <v/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V1262" s="110" t="s">
        <v>25</v>
      </c>
      <c r="W1262" s="110" t="s">
        <v>26</v>
      </c>
      <c r="X1262" s="110" t="s">
        <v>27</v>
      </c>
      <c r="Y1262" s="111" t="s">
        <v>28</v>
      </c>
      <c r="Z1262" s="111" t="s">
        <v>29</v>
      </c>
      <c r="AA1262" s="111" t="s">
        <v>25</v>
      </c>
      <c r="AB1262" s="111" t="s">
        <v>30</v>
      </c>
      <c r="AC1262" s="112" t="s">
        <v>31</v>
      </c>
    </row>
    <row r="1263" spans="1:29" ht="25.5" customHeight="1" x14ac:dyDescent="0.35">
      <c r="A1263" s="205"/>
      <c r="B1263" s="207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77"/>
        <v/>
      </c>
      <c r="G1263" s="106"/>
      <c r="H1263" s="96">
        <f t="shared" si="78"/>
        <v>0</v>
      </c>
      <c r="I1263" s="96" t="str">
        <f t="shared" si="79"/>
        <v/>
      </c>
      <c r="J1263" s="96" t="str">
        <f t="shared" si="80"/>
        <v/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V1263" s="110" t="s">
        <v>25</v>
      </c>
      <c r="W1263" s="110" t="s">
        <v>26</v>
      </c>
      <c r="X1263" s="110" t="s">
        <v>27</v>
      </c>
      <c r="Y1263" s="111" t="s">
        <v>28</v>
      </c>
      <c r="Z1263" s="111" t="s">
        <v>29</v>
      </c>
      <c r="AA1263" s="111" t="s">
        <v>25</v>
      </c>
      <c r="AB1263" s="111" t="s">
        <v>30</v>
      </c>
      <c r="AC1263" s="112" t="s">
        <v>31</v>
      </c>
    </row>
    <row r="1264" spans="1:29" ht="25.5" customHeight="1" x14ac:dyDescent="0.35">
      <c r="A1264" s="205"/>
      <c r="B1264" s="207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77"/>
        <v/>
      </c>
      <c r="G1264" s="106"/>
      <c r="H1264" s="96">
        <f t="shared" si="78"/>
        <v>0</v>
      </c>
      <c r="I1264" s="96" t="str">
        <f t="shared" si="79"/>
        <v/>
      </c>
      <c r="J1264" s="96" t="str">
        <f t="shared" si="80"/>
        <v/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V1264" s="110" t="s">
        <v>25</v>
      </c>
      <c r="W1264" s="110" t="s">
        <v>26</v>
      </c>
      <c r="X1264" s="110" t="s">
        <v>27</v>
      </c>
      <c r="Y1264" s="111" t="s">
        <v>28</v>
      </c>
      <c r="Z1264" s="111" t="s">
        <v>29</v>
      </c>
      <c r="AA1264" s="111" t="s">
        <v>25</v>
      </c>
      <c r="AB1264" s="111" t="s">
        <v>30</v>
      </c>
      <c r="AC1264" s="112" t="s">
        <v>31</v>
      </c>
    </row>
    <row r="1265" spans="1:29" ht="25.5" customHeight="1" x14ac:dyDescent="0.35">
      <c r="A1265" s="205"/>
      <c r="B1265" s="207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77"/>
        <v/>
      </c>
      <c r="G1265" s="106"/>
      <c r="H1265" s="96">
        <f t="shared" si="78"/>
        <v>0</v>
      </c>
      <c r="I1265" s="96" t="str">
        <f t="shared" si="79"/>
        <v/>
      </c>
      <c r="J1265" s="96" t="str">
        <f t="shared" si="80"/>
        <v/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V1265" s="110" t="s">
        <v>25</v>
      </c>
      <c r="W1265" s="110" t="s">
        <v>26</v>
      </c>
      <c r="X1265" s="110" t="s">
        <v>27</v>
      </c>
      <c r="Y1265" s="111" t="s">
        <v>28</v>
      </c>
      <c r="Z1265" s="111" t="s">
        <v>29</v>
      </c>
      <c r="AA1265" s="111" t="s">
        <v>25</v>
      </c>
      <c r="AB1265" s="111" t="s">
        <v>30</v>
      </c>
      <c r="AC1265" s="112" t="s">
        <v>31</v>
      </c>
    </row>
    <row r="1266" spans="1:29" ht="25.5" customHeight="1" x14ac:dyDescent="0.35">
      <c r="A1266" s="205"/>
      <c r="B1266" s="207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77"/>
        <v/>
      </c>
      <c r="G1266" s="106"/>
      <c r="H1266" s="96">
        <f t="shared" si="78"/>
        <v>0</v>
      </c>
      <c r="I1266" s="96" t="str">
        <f t="shared" si="79"/>
        <v/>
      </c>
      <c r="J1266" s="96" t="str">
        <f t="shared" si="80"/>
        <v/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V1266" s="110" t="s">
        <v>25</v>
      </c>
      <c r="W1266" s="110" t="s">
        <v>26</v>
      </c>
      <c r="X1266" s="110" t="s">
        <v>27</v>
      </c>
      <c r="Y1266" s="111" t="s">
        <v>28</v>
      </c>
      <c r="Z1266" s="111" t="s">
        <v>29</v>
      </c>
      <c r="AA1266" s="111" t="s">
        <v>25</v>
      </c>
      <c r="AB1266" s="111" t="s">
        <v>30</v>
      </c>
      <c r="AC1266" s="112" t="s">
        <v>31</v>
      </c>
    </row>
    <row r="1267" spans="1:29" ht="25.5" customHeight="1" x14ac:dyDescent="0.35">
      <c r="A1267" s="205"/>
      <c r="B1267" s="207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77"/>
        <v/>
      </c>
      <c r="G1267" s="106"/>
      <c r="H1267" s="96">
        <f t="shared" si="78"/>
        <v>0</v>
      </c>
      <c r="I1267" s="96" t="str">
        <f t="shared" si="79"/>
        <v/>
      </c>
      <c r="J1267" s="96" t="str">
        <f t="shared" si="80"/>
        <v/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V1267" s="110" t="s">
        <v>25</v>
      </c>
      <c r="W1267" s="110" t="s">
        <v>26</v>
      </c>
      <c r="X1267" s="110" t="s">
        <v>27</v>
      </c>
      <c r="Y1267" s="111" t="s">
        <v>28</v>
      </c>
      <c r="Z1267" s="111" t="s">
        <v>29</v>
      </c>
      <c r="AA1267" s="111" t="s">
        <v>25</v>
      </c>
      <c r="AB1267" s="111" t="s">
        <v>30</v>
      </c>
      <c r="AC1267" s="112" t="s">
        <v>31</v>
      </c>
    </row>
    <row r="1268" spans="1:29" ht="25.5" customHeight="1" x14ac:dyDescent="0.35">
      <c r="A1268" s="205"/>
      <c r="B1268" s="207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77"/>
        <v/>
      </c>
      <c r="G1268" s="106"/>
      <c r="H1268" s="96">
        <f t="shared" si="78"/>
        <v>0</v>
      </c>
      <c r="I1268" s="96" t="str">
        <f t="shared" si="79"/>
        <v/>
      </c>
      <c r="J1268" s="96" t="str">
        <f t="shared" si="80"/>
        <v/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V1268" s="110" t="s">
        <v>25</v>
      </c>
      <c r="W1268" s="110" t="s">
        <v>26</v>
      </c>
      <c r="X1268" s="110" t="s">
        <v>27</v>
      </c>
      <c r="Y1268" s="111" t="s">
        <v>28</v>
      </c>
      <c r="Z1268" s="111" t="s">
        <v>29</v>
      </c>
      <c r="AA1268" s="111" t="s">
        <v>25</v>
      </c>
      <c r="AB1268" s="111" t="s">
        <v>30</v>
      </c>
      <c r="AC1268" s="112" t="s">
        <v>31</v>
      </c>
    </row>
    <row r="1269" spans="1:29" ht="25.5" customHeight="1" x14ac:dyDescent="0.35">
      <c r="A1269" s="205"/>
      <c r="B1269" s="207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77"/>
        <v/>
      </c>
      <c r="G1269" s="106"/>
      <c r="H1269" s="96">
        <f t="shared" si="78"/>
        <v>0</v>
      </c>
      <c r="I1269" s="96" t="str">
        <f t="shared" si="79"/>
        <v/>
      </c>
      <c r="J1269" s="96" t="str">
        <f t="shared" si="80"/>
        <v/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V1269" s="110" t="s">
        <v>25</v>
      </c>
      <c r="W1269" s="110" t="s">
        <v>26</v>
      </c>
      <c r="X1269" s="110" t="s">
        <v>27</v>
      </c>
      <c r="Y1269" s="111" t="s">
        <v>28</v>
      </c>
      <c r="Z1269" s="111" t="s">
        <v>29</v>
      </c>
      <c r="AA1269" s="111" t="s">
        <v>25</v>
      </c>
      <c r="AB1269" s="111" t="s">
        <v>30</v>
      </c>
      <c r="AC1269" s="112" t="s">
        <v>31</v>
      </c>
    </row>
    <row r="1270" spans="1:29" ht="25.5" customHeight="1" x14ac:dyDescent="0.35">
      <c r="A1270" s="205"/>
      <c r="B1270" s="207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77"/>
        <v/>
      </c>
      <c r="G1270" s="106"/>
      <c r="H1270" s="96">
        <f t="shared" si="78"/>
        <v>0</v>
      </c>
      <c r="I1270" s="96" t="str">
        <f t="shared" si="79"/>
        <v/>
      </c>
      <c r="J1270" s="96" t="str">
        <f t="shared" si="80"/>
        <v/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V1270" s="110" t="s">
        <v>25</v>
      </c>
      <c r="W1270" s="110" t="s">
        <v>26</v>
      </c>
      <c r="X1270" s="110" t="s">
        <v>27</v>
      </c>
      <c r="Y1270" s="111" t="s">
        <v>28</v>
      </c>
      <c r="Z1270" s="111" t="s">
        <v>29</v>
      </c>
      <c r="AA1270" s="111" t="s">
        <v>25</v>
      </c>
      <c r="AB1270" s="111" t="s">
        <v>30</v>
      </c>
      <c r="AC1270" s="112" t="s">
        <v>31</v>
      </c>
    </row>
    <row r="1271" spans="1:29" ht="25.5" customHeight="1" x14ac:dyDescent="0.35">
      <c r="A1271" s="205"/>
      <c r="B1271" s="207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77"/>
        <v/>
      </c>
      <c r="G1271" s="106"/>
      <c r="H1271" s="96">
        <f t="shared" si="78"/>
        <v>0</v>
      </c>
      <c r="I1271" s="96" t="str">
        <f t="shared" si="79"/>
        <v/>
      </c>
      <c r="J1271" s="96" t="str">
        <f t="shared" si="80"/>
        <v/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V1271" s="110" t="s">
        <v>25</v>
      </c>
      <c r="W1271" s="110" t="s">
        <v>26</v>
      </c>
      <c r="X1271" s="110" t="s">
        <v>27</v>
      </c>
      <c r="Y1271" s="111" t="s">
        <v>28</v>
      </c>
      <c r="Z1271" s="111" t="s">
        <v>29</v>
      </c>
      <c r="AA1271" s="111" t="s">
        <v>25</v>
      </c>
      <c r="AB1271" s="111" t="s">
        <v>30</v>
      </c>
      <c r="AC1271" s="112" t="s">
        <v>31</v>
      </c>
    </row>
    <row r="1272" spans="1:29" ht="25.5" customHeight="1" x14ac:dyDescent="0.35">
      <c r="A1272" s="205"/>
      <c r="B1272" s="207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77"/>
        <v/>
      </c>
      <c r="G1272" s="106"/>
      <c r="H1272" s="96">
        <f t="shared" si="78"/>
        <v>0</v>
      </c>
      <c r="I1272" s="96" t="str">
        <f t="shared" si="79"/>
        <v/>
      </c>
      <c r="J1272" s="96" t="str">
        <f t="shared" si="80"/>
        <v/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V1272" s="110" t="s">
        <v>25</v>
      </c>
      <c r="W1272" s="110" t="s">
        <v>26</v>
      </c>
      <c r="X1272" s="110" t="s">
        <v>27</v>
      </c>
      <c r="Y1272" s="111" t="s">
        <v>28</v>
      </c>
      <c r="Z1272" s="111" t="s">
        <v>29</v>
      </c>
      <c r="AA1272" s="111" t="s">
        <v>25</v>
      </c>
      <c r="AB1272" s="111" t="s">
        <v>30</v>
      </c>
      <c r="AC1272" s="112" t="s">
        <v>31</v>
      </c>
    </row>
    <row r="1273" spans="1:29" ht="25.5" customHeight="1" x14ac:dyDescent="0.35">
      <c r="A1273" s="205"/>
      <c r="B1273" s="207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77"/>
        <v/>
      </c>
      <c r="G1273" s="106"/>
      <c r="H1273" s="96">
        <f t="shared" si="78"/>
        <v>0</v>
      </c>
      <c r="I1273" s="96" t="str">
        <f t="shared" si="79"/>
        <v/>
      </c>
      <c r="J1273" s="96" t="str">
        <f t="shared" si="80"/>
        <v/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V1273" s="110" t="s">
        <v>25</v>
      </c>
      <c r="W1273" s="110" t="s">
        <v>26</v>
      </c>
      <c r="X1273" s="110" t="s">
        <v>27</v>
      </c>
      <c r="Y1273" s="111" t="s">
        <v>28</v>
      </c>
      <c r="Z1273" s="111" t="s">
        <v>29</v>
      </c>
      <c r="AA1273" s="111" t="s">
        <v>25</v>
      </c>
      <c r="AB1273" s="111" t="s">
        <v>30</v>
      </c>
      <c r="AC1273" s="112" t="s">
        <v>31</v>
      </c>
    </row>
    <row r="1274" spans="1:29" ht="25.5" customHeight="1" x14ac:dyDescent="0.35">
      <c r="A1274" s="205"/>
      <c r="B1274" s="207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77"/>
        <v/>
      </c>
      <c r="G1274" s="106"/>
      <c r="H1274" s="96">
        <f t="shared" si="78"/>
        <v>0</v>
      </c>
      <c r="I1274" s="96" t="str">
        <f t="shared" si="79"/>
        <v/>
      </c>
      <c r="J1274" s="96" t="str">
        <f t="shared" si="80"/>
        <v/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V1274" s="110" t="s">
        <v>25</v>
      </c>
      <c r="W1274" s="110" t="s">
        <v>26</v>
      </c>
      <c r="X1274" s="110" t="s">
        <v>27</v>
      </c>
      <c r="Y1274" s="111" t="s">
        <v>28</v>
      </c>
      <c r="Z1274" s="111" t="s">
        <v>29</v>
      </c>
      <c r="AA1274" s="111" t="s">
        <v>25</v>
      </c>
      <c r="AB1274" s="111" t="s">
        <v>30</v>
      </c>
      <c r="AC1274" s="112" t="s">
        <v>31</v>
      </c>
    </row>
    <row r="1275" spans="1:29" ht="25.5" customHeight="1" x14ac:dyDescent="0.35">
      <c r="A1275" s="205"/>
      <c r="B1275" s="207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77"/>
        <v/>
      </c>
      <c r="G1275" s="106"/>
      <c r="H1275" s="96">
        <f t="shared" si="78"/>
        <v>0</v>
      </c>
      <c r="I1275" s="96" t="str">
        <f t="shared" si="79"/>
        <v/>
      </c>
      <c r="J1275" s="96" t="str">
        <f t="shared" si="80"/>
        <v/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V1275" s="110" t="s">
        <v>25</v>
      </c>
      <c r="W1275" s="110" t="s">
        <v>26</v>
      </c>
      <c r="X1275" s="110" t="s">
        <v>27</v>
      </c>
      <c r="Y1275" s="111" t="s">
        <v>28</v>
      </c>
      <c r="Z1275" s="111" t="s">
        <v>29</v>
      </c>
      <c r="AA1275" s="111" t="s">
        <v>25</v>
      </c>
      <c r="AB1275" s="111" t="s">
        <v>30</v>
      </c>
      <c r="AC1275" s="112" t="s">
        <v>31</v>
      </c>
    </row>
    <row r="1276" spans="1:29" ht="25.5" customHeight="1" x14ac:dyDescent="0.35">
      <c r="A1276" s="205"/>
      <c r="B1276" s="207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77"/>
        <v/>
      </c>
      <c r="G1276" s="106"/>
      <c r="H1276" s="96">
        <f t="shared" si="78"/>
        <v>0</v>
      </c>
      <c r="I1276" s="96" t="str">
        <f t="shared" si="79"/>
        <v/>
      </c>
      <c r="J1276" s="96" t="str">
        <f t="shared" si="80"/>
        <v/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V1276" s="110" t="s">
        <v>25</v>
      </c>
      <c r="W1276" s="110" t="s">
        <v>26</v>
      </c>
      <c r="X1276" s="110" t="s">
        <v>27</v>
      </c>
      <c r="Y1276" s="111" t="s">
        <v>28</v>
      </c>
      <c r="Z1276" s="111" t="s">
        <v>29</v>
      </c>
      <c r="AA1276" s="111" t="s">
        <v>25</v>
      </c>
      <c r="AB1276" s="111" t="s">
        <v>30</v>
      </c>
      <c r="AC1276" s="112" t="s">
        <v>31</v>
      </c>
    </row>
    <row r="1277" spans="1:29" ht="25.5" customHeight="1" x14ac:dyDescent="0.35">
      <c r="A1277" s="205"/>
      <c r="B1277" s="207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77"/>
        <v/>
      </c>
      <c r="G1277" s="106"/>
      <c r="H1277" s="96">
        <f t="shared" si="78"/>
        <v>0</v>
      </c>
      <c r="I1277" s="96" t="str">
        <f t="shared" si="79"/>
        <v/>
      </c>
      <c r="J1277" s="96" t="str">
        <f t="shared" si="80"/>
        <v/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V1277" s="110" t="s">
        <v>25</v>
      </c>
      <c r="W1277" s="110" t="s">
        <v>26</v>
      </c>
      <c r="X1277" s="110" t="s">
        <v>27</v>
      </c>
      <c r="Y1277" s="111" t="s">
        <v>28</v>
      </c>
      <c r="Z1277" s="111" t="s">
        <v>29</v>
      </c>
      <c r="AA1277" s="111" t="s">
        <v>25</v>
      </c>
      <c r="AB1277" s="111" t="s">
        <v>30</v>
      </c>
      <c r="AC1277" s="112" t="s">
        <v>31</v>
      </c>
    </row>
    <row r="1278" spans="1:29" ht="25.5" customHeight="1" x14ac:dyDescent="0.35">
      <c r="A1278" s="205"/>
      <c r="B1278" s="207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77"/>
        <v/>
      </c>
      <c r="G1278" s="106"/>
      <c r="H1278" s="96">
        <f t="shared" si="78"/>
        <v>0</v>
      </c>
      <c r="I1278" s="96" t="str">
        <f t="shared" si="79"/>
        <v/>
      </c>
      <c r="J1278" s="96" t="str">
        <f t="shared" si="80"/>
        <v/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V1278" s="110" t="s">
        <v>25</v>
      </c>
      <c r="W1278" s="110" t="s">
        <v>26</v>
      </c>
      <c r="X1278" s="110" t="s">
        <v>27</v>
      </c>
      <c r="Y1278" s="111" t="s">
        <v>28</v>
      </c>
      <c r="Z1278" s="111" t="s">
        <v>29</v>
      </c>
      <c r="AA1278" s="111" t="s">
        <v>25</v>
      </c>
      <c r="AB1278" s="111" t="s">
        <v>30</v>
      </c>
      <c r="AC1278" s="112" t="s">
        <v>31</v>
      </c>
    </row>
    <row r="1279" spans="1:29" ht="25.5" customHeight="1" x14ac:dyDescent="0.35">
      <c r="A1279" s="205"/>
      <c r="B1279" s="207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77"/>
        <v/>
      </c>
      <c r="G1279" s="106"/>
      <c r="H1279" s="96">
        <f t="shared" si="78"/>
        <v>0</v>
      </c>
      <c r="I1279" s="96" t="str">
        <f t="shared" si="79"/>
        <v/>
      </c>
      <c r="J1279" s="96" t="str">
        <f t="shared" si="80"/>
        <v/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V1279" s="110" t="s">
        <v>25</v>
      </c>
      <c r="W1279" s="110" t="s">
        <v>26</v>
      </c>
      <c r="X1279" s="110" t="s">
        <v>27</v>
      </c>
      <c r="Y1279" s="111" t="s">
        <v>28</v>
      </c>
      <c r="Z1279" s="111" t="s">
        <v>29</v>
      </c>
      <c r="AA1279" s="111" t="s">
        <v>25</v>
      </c>
      <c r="AB1279" s="111" t="s">
        <v>30</v>
      </c>
      <c r="AC1279" s="112" t="s">
        <v>31</v>
      </c>
    </row>
    <row r="1280" spans="1:29" ht="25.5" customHeight="1" x14ac:dyDescent="0.35">
      <c r="A1280" s="205"/>
      <c r="B1280" s="207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77"/>
        <v/>
      </c>
      <c r="G1280" s="106"/>
      <c r="H1280" s="96">
        <f t="shared" si="78"/>
        <v>0</v>
      </c>
      <c r="I1280" s="96" t="str">
        <f t="shared" si="79"/>
        <v/>
      </c>
      <c r="J1280" s="96" t="str">
        <f t="shared" si="80"/>
        <v/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V1280" s="110" t="s">
        <v>25</v>
      </c>
      <c r="W1280" s="110" t="s">
        <v>26</v>
      </c>
      <c r="X1280" s="110" t="s">
        <v>27</v>
      </c>
      <c r="Y1280" s="111" t="s">
        <v>28</v>
      </c>
      <c r="Z1280" s="111" t="s">
        <v>29</v>
      </c>
      <c r="AA1280" s="111" t="s">
        <v>25</v>
      </c>
      <c r="AB1280" s="111" t="s">
        <v>30</v>
      </c>
      <c r="AC1280" s="112" t="s">
        <v>31</v>
      </c>
    </row>
    <row r="1281" spans="1:29" ht="25.5" customHeight="1" x14ac:dyDescent="0.35">
      <c r="A1281" s="205"/>
      <c r="B1281" s="207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77"/>
        <v/>
      </c>
      <c r="G1281" s="106"/>
      <c r="H1281" s="96">
        <f t="shared" si="78"/>
        <v>0</v>
      </c>
      <c r="I1281" s="96" t="str">
        <f t="shared" si="79"/>
        <v/>
      </c>
      <c r="J1281" s="96" t="str">
        <f t="shared" si="80"/>
        <v/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V1281" s="110" t="s">
        <v>25</v>
      </c>
      <c r="W1281" s="110" t="s">
        <v>26</v>
      </c>
      <c r="X1281" s="110" t="s">
        <v>27</v>
      </c>
      <c r="Y1281" s="111" t="s">
        <v>28</v>
      </c>
      <c r="Z1281" s="111" t="s">
        <v>29</v>
      </c>
      <c r="AA1281" s="111" t="s">
        <v>25</v>
      </c>
      <c r="AB1281" s="111" t="s">
        <v>30</v>
      </c>
      <c r="AC1281" s="112" t="s">
        <v>31</v>
      </c>
    </row>
    <row r="1282" spans="1:29" ht="25.5" customHeight="1" x14ac:dyDescent="0.35">
      <c r="A1282" s="205"/>
      <c r="B1282" s="207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81">IF(OR(D1282="",E1282=""),"",ROUND(D1282*E1282,2))</f>
        <v/>
      </c>
      <c r="G1282" s="106"/>
      <c r="H1282" s="96">
        <f t="shared" ref="H1282:H1345" si="82">IF(G1282="Sim",IF(OR(F1282="",D1282="",L1282=""),"",IF(L1282="Sim",ROUND(F1282-D1282,2),0)),0)</f>
        <v>0</v>
      </c>
      <c r="I1282" s="96" t="str">
        <f t="shared" ref="I1282:I1345" si="83">IF(G1282="Sim",0,IF(OR(F1282="",L1282=""),"",F1282))</f>
        <v/>
      </c>
      <c r="J1282" s="96" t="str">
        <f t="shared" ref="J1282:J1345" si="84">IF(G1282="Sim",0,IF(OR(F1282="",D1282="",L1282=""),"",IF(L1282="Sim",ROUND(F1282-D1282,2),0)))</f>
        <v/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V1282" s="110" t="s">
        <v>25</v>
      </c>
      <c r="W1282" s="110" t="s">
        <v>26</v>
      </c>
      <c r="X1282" s="110" t="s">
        <v>27</v>
      </c>
      <c r="Y1282" s="111" t="s">
        <v>28</v>
      </c>
      <c r="Z1282" s="111" t="s">
        <v>29</v>
      </c>
      <c r="AA1282" s="111" t="s">
        <v>25</v>
      </c>
      <c r="AB1282" s="111" t="s">
        <v>30</v>
      </c>
      <c r="AC1282" s="112" t="s">
        <v>31</v>
      </c>
    </row>
    <row r="1283" spans="1:29" ht="25.5" customHeight="1" x14ac:dyDescent="0.35">
      <c r="A1283" s="205"/>
      <c r="B1283" s="207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81"/>
        <v/>
      </c>
      <c r="G1283" s="106"/>
      <c r="H1283" s="96">
        <f t="shared" si="82"/>
        <v>0</v>
      </c>
      <c r="I1283" s="96" t="str">
        <f t="shared" si="83"/>
        <v/>
      </c>
      <c r="J1283" s="96" t="str">
        <f t="shared" si="84"/>
        <v/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V1283" s="110" t="s">
        <v>25</v>
      </c>
      <c r="W1283" s="110" t="s">
        <v>26</v>
      </c>
      <c r="X1283" s="110" t="s">
        <v>27</v>
      </c>
      <c r="Y1283" s="111" t="s">
        <v>28</v>
      </c>
      <c r="Z1283" s="111" t="s">
        <v>29</v>
      </c>
      <c r="AA1283" s="111" t="s">
        <v>25</v>
      </c>
      <c r="AB1283" s="111" t="s">
        <v>30</v>
      </c>
      <c r="AC1283" s="112" t="s">
        <v>31</v>
      </c>
    </row>
    <row r="1284" spans="1:29" ht="25.5" customHeight="1" x14ac:dyDescent="0.35">
      <c r="A1284" s="205"/>
      <c r="B1284" s="207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81"/>
        <v/>
      </c>
      <c r="G1284" s="106"/>
      <c r="H1284" s="96">
        <f t="shared" si="82"/>
        <v>0</v>
      </c>
      <c r="I1284" s="96" t="str">
        <f t="shared" si="83"/>
        <v/>
      </c>
      <c r="J1284" s="96" t="str">
        <f t="shared" si="84"/>
        <v/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V1284" s="110" t="s">
        <v>25</v>
      </c>
      <c r="W1284" s="110" t="s">
        <v>26</v>
      </c>
      <c r="X1284" s="110" t="s">
        <v>27</v>
      </c>
      <c r="Y1284" s="111" t="s">
        <v>28</v>
      </c>
      <c r="Z1284" s="111" t="s">
        <v>29</v>
      </c>
      <c r="AA1284" s="111" t="s">
        <v>25</v>
      </c>
      <c r="AB1284" s="111" t="s">
        <v>30</v>
      </c>
      <c r="AC1284" s="112" t="s">
        <v>31</v>
      </c>
    </row>
    <row r="1285" spans="1:29" ht="25.5" customHeight="1" x14ac:dyDescent="0.35">
      <c r="A1285" s="205"/>
      <c r="B1285" s="207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81"/>
        <v/>
      </c>
      <c r="G1285" s="106"/>
      <c r="H1285" s="96">
        <f t="shared" si="82"/>
        <v>0</v>
      </c>
      <c r="I1285" s="96" t="str">
        <f t="shared" si="83"/>
        <v/>
      </c>
      <c r="J1285" s="96" t="str">
        <f t="shared" si="84"/>
        <v/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V1285" s="110" t="s">
        <v>25</v>
      </c>
      <c r="W1285" s="110" t="s">
        <v>26</v>
      </c>
      <c r="X1285" s="110" t="s">
        <v>27</v>
      </c>
      <c r="Y1285" s="111" t="s">
        <v>28</v>
      </c>
      <c r="Z1285" s="111" t="s">
        <v>29</v>
      </c>
      <c r="AA1285" s="111" t="s">
        <v>25</v>
      </c>
      <c r="AB1285" s="111" t="s">
        <v>30</v>
      </c>
      <c r="AC1285" s="112" t="s">
        <v>31</v>
      </c>
    </row>
    <row r="1286" spans="1:29" ht="25.5" customHeight="1" x14ac:dyDescent="0.35">
      <c r="A1286" s="205"/>
      <c r="B1286" s="207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81"/>
        <v/>
      </c>
      <c r="G1286" s="106"/>
      <c r="H1286" s="96">
        <f t="shared" si="82"/>
        <v>0</v>
      </c>
      <c r="I1286" s="96" t="str">
        <f t="shared" si="83"/>
        <v/>
      </c>
      <c r="J1286" s="96" t="str">
        <f t="shared" si="84"/>
        <v/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V1286" s="110" t="s">
        <v>25</v>
      </c>
      <c r="W1286" s="110" t="s">
        <v>26</v>
      </c>
      <c r="X1286" s="110" t="s">
        <v>27</v>
      </c>
      <c r="Y1286" s="111" t="s">
        <v>28</v>
      </c>
      <c r="Z1286" s="111" t="s">
        <v>29</v>
      </c>
      <c r="AA1286" s="111" t="s">
        <v>25</v>
      </c>
      <c r="AB1286" s="111" t="s">
        <v>30</v>
      </c>
      <c r="AC1286" s="112" t="s">
        <v>31</v>
      </c>
    </row>
    <row r="1287" spans="1:29" ht="25.5" customHeight="1" x14ac:dyDescent="0.35">
      <c r="A1287" s="205"/>
      <c r="B1287" s="207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81"/>
        <v/>
      </c>
      <c r="G1287" s="106"/>
      <c r="H1287" s="96">
        <f t="shared" si="82"/>
        <v>0</v>
      </c>
      <c r="I1287" s="96" t="str">
        <f t="shared" si="83"/>
        <v/>
      </c>
      <c r="J1287" s="96" t="str">
        <f t="shared" si="84"/>
        <v/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V1287" s="110" t="s">
        <v>25</v>
      </c>
      <c r="W1287" s="110" t="s">
        <v>26</v>
      </c>
      <c r="X1287" s="110" t="s">
        <v>27</v>
      </c>
      <c r="Y1287" s="111" t="s">
        <v>28</v>
      </c>
      <c r="Z1287" s="111" t="s">
        <v>29</v>
      </c>
      <c r="AA1287" s="111" t="s">
        <v>25</v>
      </c>
      <c r="AB1287" s="111" t="s">
        <v>30</v>
      </c>
      <c r="AC1287" s="112" t="s">
        <v>31</v>
      </c>
    </row>
    <row r="1288" spans="1:29" ht="25.5" customHeight="1" x14ac:dyDescent="0.35">
      <c r="A1288" s="205"/>
      <c r="B1288" s="207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81"/>
        <v/>
      </c>
      <c r="G1288" s="106"/>
      <c r="H1288" s="96">
        <f t="shared" si="82"/>
        <v>0</v>
      </c>
      <c r="I1288" s="96" t="str">
        <f t="shared" si="83"/>
        <v/>
      </c>
      <c r="J1288" s="96" t="str">
        <f t="shared" si="84"/>
        <v/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V1288" s="110" t="s">
        <v>25</v>
      </c>
      <c r="W1288" s="110" t="s">
        <v>26</v>
      </c>
      <c r="X1288" s="110" t="s">
        <v>27</v>
      </c>
      <c r="Y1288" s="111" t="s">
        <v>28</v>
      </c>
      <c r="Z1288" s="111" t="s">
        <v>29</v>
      </c>
      <c r="AA1288" s="111" t="s">
        <v>25</v>
      </c>
      <c r="AB1288" s="111" t="s">
        <v>30</v>
      </c>
      <c r="AC1288" s="112" t="s">
        <v>31</v>
      </c>
    </row>
    <row r="1289" spans="1:29" ht="25.5" customHeight="1" x14ac:dyDescent="0.35">
      <c r="A1289" s="205"/>
      <c r="B1289" s="207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81"/>
        <v/>
      </c>
      <c r="G1289" s="106"/>
      <c r="H1289" s="96">
        <f t="shared" si="82"/>
        <v>0</v>
      </c>
      <c r="I1289" s="96" t="str">
        <f t="shared" si="83"/>
        <v/>
      </c>
      <c r="J1289" s="96" t="str">
        <f t="shared" si="84"/>
        <v/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V1289" s="110" t="s">
        <v>25</v>
      </c>
      <c r="W1289" s="110" t="s">
        <v>26</v>
      </c>
      <c r="X1289" s="110" t="s">
        <v>27</v>
      </c>
      <c r="Y1289" s="111" t="s">
        <v>28</v>
      </c>
      <c r="Z1289" s="111" t="s">
        <v>29</v>
      </c>
      <c r="AA1289" s="111" t="s">
        <v>25</v>
      </c>
      <c r="AB1289" s="111" t="s">
        <v>30</v>
      </c>
      <c r="AC1289" s="112" t="s">
        <v>31</v>
      </c>
    </row>
    <row r="1290" spans="1:29" ht="25.5" customHeight="1" x14ac:dyDescent="0.35">
      <c r="A1290" s="205"/>
      <c r="B1290" s="207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81"/>
        <v/>
      </c>
      <c r="G1290" s="106"/>
      <c r="H1290" s="96">
        <f t="shared" si="82"/>
        <v>0</v>
      </c>
      <c r="I1290" s="96" t="str">
        <f t="shared" si="83"/>
        <v/>
      </c>
      <c r="J1290" s="96" t="str">
        <f t="shared" si="84"/>
        <v/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V1290" s="110" t="s">
        <v>25</v>
      </c>
      <c r="W1290" s="110" t="s">
        <v>26</v>
      </c>
      <c r="X1290" s="110" t="s">
        <v>27</v>
      </c>
      <c r="Y1290" s="111" t="s">
        <v>28</v>
      </c>
      <c r="Z1290" s="111" t="s">
        <v>29</v>
      </c>
      <c r="AA1290" s="111" t="s">
        <v>25</v>
      </c>
      <c r="AB1290" s="111" t="s">
        <v>30</v>
      </c>
      <c r="AC1290" s="112" t="s">
        <v>31</v>
      </c>
    </row>
    <row r="1291" spans="1:29" ht="25.5" customHeight="1" x14ac:dyDescent="0.35">
      <c r="A1291" s="205"/>
      <c r="B1291" s="207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81"/>
        <v/>
      </c>
      <c r="G1291" s="106"/>
      <c r="H1291" s="96">
        <f t="shared" si="82"/>
        <v>0</v>
      </c>
      <c r="I1291" s="96" t="str">
        <f t="shared" si="83"/>
        <v/>
      </c>
      <c r="J1291" s="96" t="str">
        <f t="shared" si="84"/>
        <v/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V1291" s="110" t="s">
        <v>25</v>
      </c>
      <c r="W1291" s="110" t="s">
        <v>26</v>
      </c>
      <c r="X1291" s="110" t="s">
        <v>27</v>
      </c>
      <c r="Y1291" s="111" t="s">
        <v>28</v>
      </c>
      <c r="Z1291" s="111" t="s">
        <v>29</v>
      </c>
      <c r="AA1291" s="111" t="s">
        <v>25</v>
      </c>
      <c r="AB1291" s="111" t="s">
        <v>30</v>
      </c>
      <c r="AC1291" s="112" t="s">
        <v>31</v>
      </c>
    </row>
    <row r="1292" spans="1:29" ht="25.5" customHeight="1" x14ac:dyDescent="0.35">
      <c r="A1292" s="205"/>
      <c r="B1292" s="207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81"/>
        <v/>
      </c>
      <c r="G1292" s="106"/>
      <c r="H1292" s="96">
        <f t="shared" si="82"/>
        <v>0</v>
      </c>
      <c r="I1292" s="96" t="str">
        <f t="shared" si="83"/>
        <v/>
      </c>
      <c r="J1292" s="96" t="str">
        <f t="shared" si="84"/>
        <v/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V1292" s="110" t="s">
        <v>25</v>
      </c>
      <c r="W1292" s="110" t="s">
        <v>26</v>
      </c>
      <c r="X1292" s="110" t="s">
        <v>27</v>
      </c>
      <c r="Y1292" s="111" t="s">
        <v>28</v>
      </c>
      <c r="Z1292" s="111" t="s">
        <v>29</v>
      </c>
      <c r="AA1292" s="111" t="s">
        <v>25</v>
      </c>
      <c r="AB1292" s="111" t="s">
        <v>30</v>
      </c>
      <c r="AC1292" s="112" t="s">
        <v>31</v>
      </c>
    </row>
    <row r="1293" spans="1:29" ht="25.5" customHeight="1" x14ac:dyDescent="0.35">
      <c r="A1293" s="205"/>
      <c r="B1293" s="207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81"/>
        <v/>
      </c>
      <c r="G1293" s="106"/>
      <c r="H1293" s="96">
        <f t="shared" si="82"/>
        <v>0</v>
      </c>
      <c r="I1293" s="96" t="str">
        <f t="shared" si="83"/>
        <v/>
      </c>
      <c r="J1293" s="96" t="str">
        <f t="shared" si="84"/>
        <v/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V1293" s="110" t="s">
        <v>25</v>
      </c>
      <c r="W1293" s="110" t="s">
        <v>26</v>
      </c>
      <c r="X1293" s="110" t="s">
        <v>27</v>
      </c>
      <c r="Y1293" s="111" t="s">
        <v>28</v>
      </c>
      <c r="Z1293" s="111" t="s">
        <v>29</v>
      </c>
      <c r="AA1293" s="111" t="s">
        <v>25</v>
      </c>
      <c r="AB1293" s="111" t="s">
        <v>30</v>
      </c>
      <c r="AC1293" s="112" t="s">
        <v>31</v>
      </c>
    </row>
    <row r="1294" spans="1:29" ht="25.5" customHeight="1" x14ac:dyDescent="0.35">
      <c r="A1294" s="205"/>
      <c r="B1294" s="207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81"/>
        <v/>
      </c>
      <c r="G1294" s="106"/>
      <c r="H1294" s="96">
        <f t="shared" si="82"/>
        <v>0</v>
      </c>
      <c r="I1294" s="96" t="str">
        <f t="shared" si="83"/>
        <v/>
      </c>
      <c r="J1294" s="96" t="str">
        <f t="shared" si="84"/>
        <v/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V1294" s="110" t="s">
        <v>25</v>
      </c>
      <c r="W1294" s="110" t="s">
        <v>26</v>
      </c>
      <c r="X1294" s="110" t="s">
        <v>27</v>
      </c>
      <c r="Y1294" s="111" t="s">
        <v>28</v>
      </c>
      <c r="Z1294" s="111" t="s">
        <v>29</v>
      </c>
      <c r="AA1294" s="111" t="s">
        <v>25</v>
      </c>
      <c r="AB1294" s="111" t="s">
        <v>30</v>
      </c>
      <c r="AC1294" s="112" t="s">
        <v>31</v>
      </c>
    </row>
    <row r="1295" spans="1:29" ht="25.5" customHeight="1" x14ac:dyDescent="0.35">
      <c r="A1295" s="205"/>
      <c r="B1295" s="207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81"/>
        <v/>
      </c>
      <c r="G1295" s="106"/>
      <c r="H1295" s="96">
        <f t="shared" si="82"/>
        <v>0</v>
      </c>
      <c r="I1295" s="96" t="str">
        <f t="shared" si="83"/>
        <v/>
      </c>
      <c r="J1295" s="96" t="str">
        <f t="shared" si="84"/>
        <v/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V1295" s="110" t="s">
        <v>25</v>
      </c>
      <c r="W1295" s="110" t="s">
        <v>26</v>
      </c>
      <c r="X1295" s="110" t="s">
        <v>27</v>
      </c>
      <c r="Y1295" s="111" t="s">
        <v>28</v>
      </c>
      <c r="Z1295" s="111" t="s">
        <v>29</v>
      </c>
      <c r="AA1295" s="111" t="s">
        <v>25</v>
      </c>
      <c r="AB1295" s="111" t="s">
        <v>30</v>
      </c>
      <c r="AC1295" s="112" t="s">
        <v>31</v>
      </c>
    </row>
    <row r="1296" spans="1:29" ht="25.5" customHeight="1" x14ac:dyDescent="0.35">
      <c r="A1296" s="205"/>
      <c r="B1296" s="207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81"/>
        <v/>
      </c>
      <c r="G1296" s="106"/>
      <c r="H1296" s="96">
        <f t="shared" si="82"/>
        <v>0</v>
      </c>
      <c r="I1296" s="96" t="str">
        <f t="shared" si="83"/>
        <v/>
      </c>
      <c r="J1296" s="96" t="str">
        <f t="shared" si="84"/>
        <v/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V1296" s="110" t="s">
        <v>25</v>
      </c>
      <c r="W1296" s="110" t="s">
        <v>26</v>
      </c>
      <c r="X1296" s="110" t="s">
        <v>27</v>
      </c>
      <c r="Y1296" s="111" t="s">
        <v>28</v>
      </c>
      <c r="Z1296" s="111" t="s">
        <v>29</v>
      </c>
      <c r="AA1296" s="111" t="s">
        <v>25</v>
      </c>
      <c r="AB1296" s="111" t="s">
        <v>30</v>
      </c>
      <c r="AC1296" s="112" t="s">
        <v>31</v>
      </c>
    </row>
    <row r="1297" spans="1:29" ht="25.5" customHeight="1" x14ac:dyDescent="0.35">
      <c r="A1297" s="205"/>
      <c r="B1297" s="207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81"/>
        <v/>
      </c>
      <c r="G1297" s="106"/>
      <c r="H1297" s="96">
        <f t="shared" si="82"/>
        <v>0</v>
      </c>
      <c r="I1297" s="96" t="str">
        <f t="shared" si="83"/>
        <v/>
      </c>
      <c r="J1297" s="96" t="str">
        <f t="shared" si="84"/>
        <v/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V1297" s="110" t="s">
        <v>25</v>
      </c>
      <c r="W1297" s="110" t="s">
        <v>26</v>
      </c>
      <c r="X1297" s="110" t="s">
        <v>27</v>
      </c>
      <c r="Y1297" s="111" t="s">
        <v>28</v>
      </c>
      <c r="Z1297" s="111" t="s">
        <v>29</v>
      </c>
      <c r="AA1297" s="111" t="s">
        <v>25</v>
      </c>
      <c r="AB1297" s="111" t="s">
        <v>30</v>
      </c>
      <c r="AC1297" s="112" t="s">
        <v>31</v>
      </c>
    </row>
    <row r="1298" spans="1:29" ht="25.5" customHeight="1" x14ac:dyDescent="0.35">
      <c r="A1298" s="205"/>
      <c r="B1298" s="207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81"/>
        <v/>
      </c>
      <c r="G1298" s="106"/>
      <c r="H1298" s="96">
        <f t="shared" si="82"/>
        <v>0</v>
      </c>
      <c r="I1298" s="96" t="str">
        <f t="shared" si="83"/>
        <v/>
      </c>
      <c r="J1298" s="96" t="str">
        <f t="shared" si="84"/>
        <v/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V1298" s="110" t="s">
        <v>25</v>
      </c>
      <c r="W1298" s="110" t="s">
        <v>26</v>
      </c>
      <c r="X1298" s="110" t="s">
        <v>27</v>
      </c>
      <c r="Y1298" s="111" t="s">
        <v>28</v>
      </c>
      <c r="Z1298" s="111" t="s">
        <v>29</v>
      </c>
      <c r="AA1298" s="111" t="s">
        <v>25</v>
      </c>
      <c r="AB1298" s="111" t="s">
        <v>30</v>
      </c>
      <c r="AC1298" s="112" t="s">
        <v>31</v>
      </c>
    </row>
    <row r="1299" spans="1:29" ht="25.5" customHeight="1" x14ac:dyDescent="0.35">
      <c r="A1299" s="205"/>
      <c r="B1299" s="207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81"/>
        <v/>
      </c>
      <c r="G1299" s="106"/>
      <c r="H1299" s="96">
        <f t="shared" si="82"/>
        <v>0</v>
      </c>
      <c r="I1299" s="96" t="str">
        <f t="shared" si="83"/>
        <v/>
      </c>
      <c r="J1299" s="96" t="str">
        <f t="shared" si="84"/>
        <v/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V1299" s="110" t="s">
        <v>25</v>
      </c>
      <c r="W1299" s="110" t="s">
        <v>26</v>
      </c>
      <c r="X1299" s="110" t="s">
        <v>27</v>
      </c>
      <c r="Y1299" s="111" t="s">
        <v>28</v>
      </c>
      <c r="Z1299" s="111" t="s">
        <v>29</v>
      </c>
      <c r="AA1299" s="111" t="s">
        <v>25</v>
      </c>
      <c r="AB1299" s="111" t="s">
        <v>30</v>
      </c>
      <c r="AC1299" s="112" t="s">
        <v>31</v>
      </c>
    </row>
    <row r="1300" spans="1:29" ht="25.5" customHeight="1" x14ac:dyDescent="0.35">
      <c r="A1300" s="205"/>
      <c r="B1300" s="207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81"/>
        <v/>
      </c>
      <c r="G1300" s="106"/>
      <c r="H1300" s="96">
        <f t="shared" si="82"/>
        <v>0</v>
      </c>
      <c r="I1300" s="96" t="str">
        <f t="shared" si="83"/>
        <v/>
      </c>
      <c r="J1300" s="96" t="str">
        <f t="shared" si="84"/>
        <v/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V1300" s="110" t="s">
        <v>25</v>
      </c>
      <c r="W1300" s="110" t="s">
        <v>26</v>
      </c>
      <c r="X1300" s="110" t="s">
        <v>27</v>
      </c>
      <c r="Y1300" s="111" t="s">
        <v>28</v>
      </c>
      <c r="Z1300" s="111" t="s">
        <v>29</v>
      </c>
      <c r="AA1300" s="111" t="s">
        <v>25</v>
      </c>
      <c r="AB1300" s="111" t="s">
        <v>30</v>
      </c>
      <c r="AC1300" s="112" t="s">
        <v>31</v>
      </c>
    </row>
    <row r="1301" spans="1:29" ht="25.5" customHeight="1" x14ac:dyDescent="0.35">
      <c r="A1301" s="205"/>
      <c r="B1301" s="207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81"/>
        <v/>
      </c>
      <c r="G1301" s="106"/>
      <c r="H1301" s="96">
        <f t="shared" si="82"/>
        <v>0</v>
      </c>
      <c r="I1301" s="96" t="str">
        <f t="shared" si="83"/>
        <v/>
      </c>
      <c r="J1301" s="96" t="str">
        <f t="shared" si="84"/>
        <v/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V1301" s="110" t="s">
        <v>25</v>
      </c>
      <c r="W1301" s="110" t="s">
        <v>26</v>
      </c>
      <c r="X1301" s="110" t="s">
        <v>27</v>
      </c>
      <c r="Y1301" s="111" t="s">
        <v>28</v>
      </c>
      <c r="Z1301" s="111" t="s">
        <v>29</v>
      </c>
      <c r="AA1301" s="111" t="s">
        <v>25</v>
      </c>
      <c r="AB1301" s="111" t="s">
        <v>30</v>
      </c>
      <c r="AC1301" s="112" t="s">
        <v>31</v>
      </c>
    </row>
    <row r="1302" spans="1:29" ht="25.5" customHeight="1" x14ac:dyDescent="0.35">
      <c r="A1302" s="205"/>
      <c r="B1302" s="207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81"/>
        <v/>
      </c>
      <c r="G1302" s="106"/>
      <c r="H1302" s="96">
        <f t="shared" si="82"/>
        <v>0</v>
      </c>
      <c r="I1302" s="96" t="str">
        <f t="shared" si="83"/>
        <v/>
      </c>
      <c r="J1302" s="96" t="str">
        <f t="shared" si="84"/>
        <v/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V1302" s="110" t="s">
        <v>25</v>
      </c>
      <c r="W1302" s="110" t="s">
        <v>26</v>
      </c>
      <c r="X1302" s="110" t="s">
        <v>27</v>
      </c>
      <c r="Y1302" s="111" t="s">
        <v>28</v>
      </c>
      <c r="Z1302" s="111" t="s">
        <v>29</v>
      </c>
      <c r="AA1302" s="111" t="s">
        <v>25</v>
      </c>
      <c r="AB1302" s="111" t="s">
        <v>30</v>
      </c>
      <c r="AC1302" s="112" t="s">
        <v>31</v>
      </c>
    </row>
    <row r="1303" spans="1:29" ht="25.5" customHeight="1" x14ac:dyDescent="0.35">
      <c r="A1303" s="205"/>
      <c r="B1303" s="207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81"/>
        <v/>
      </c>
      <c r="G1303" s="106"/>
      <c r="H1303" s="96">
        <f t="shared" si="82"/>
        <v>0</v>
      </c>
      <c r="I1303" s="96" t="str">
        <f t="shared" si="83"/>
        <v/>
      </c>
      <c r="J1303" s="96" t="str">
        <f t="shared" si="84"/>
        <v/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V1303" s="110" t="s">
        <v>25</v>
      </c>
      <c r="W1303" s="110" t="s">
        <v>26</v>
      </c>
      <c r="X1303" s="110" t="s">
        <v>27</v>
      </c>
      <c r="Y1303" s="111" t="s">
        <v>28</v>
      </c>
      <c r="Z1303" s="111" t="s">
        <v>29</v>
      </c>
      <c r="AA1303" s="111" t="s">
        <v>25</v>
      </c>
      <c r="AB1303" s="111" t="s">
        <v>30</v>
      </c>
      <c r="AC1303" s="112" t="s">
        <v>31</v>
      </c>
    </row>
    <row r="1304" spans="1:29" ht="25.5" customHeight="1" x14ac:dyDescent="0.35">
      <c r="A1304" s="205"/>
      <c r="B1304" s="207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81"/>
        <v/>
      </c>
      <c r="G1304" s="106"/>
      <c r="H1304" s="96">
        <f t="shared" si="82"/>
        <v>0</v>
      </c>
      <c r="I1304" s="96" t="str">
        <f t="shared" si="83"/>
        <v/>
      </c>
      <c r="J1304" s="96" t="str">
        <f t="shared" si="84"/>
        <v/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V1304" s="110" t="s">
        <v>25</v>
      </c>
      <c r="W1304" s="110" t="s">
        <v>26</v>
      </c>
      <c r="X1304" s="110" t="s">
        <v>27</v>
      </c>
      <c r="Y1304" s="111" t="s">
        <v>28</v>
      </c>
      <c r="Z1304" s="111" t="s">
        <v>29</v>
      </c>
      <c r="AA1304" s="111" t="s">
        <v>25</v>
      </c>
      <c r="AB1304" s="111" t="s">
        <v>30</v>
      </c>
      <c r="AC1304" s="112" t="s">
        <v>31</v>
      </c>
    </row>
    <row r="1305" spans="1:29" ht="25.5" customHeight="1" x14ac:dyDescent="0.35">
      <c r="A1305" s="205"/>
      <c r="B1305" s="207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81"/>
        <v/>
      </c>
      <c r="G1305" s="106"/>
      <c r="H1305" s="96">
        <f t="shared" si="82"/>
        <v>0</v>
      </c>
      <c r="I1305" s="96" t="str">
        <f t="shared" si="83"/>
        <v/>
      </c>
      <c r="J1305" s="96" t="str">
        <f t="shared" si="84"/>
        <v/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V1305" s="110" t="s">
        <v>25</v>
      </c>
      <c r="W1305" s="110" t="s">
        <v>26</v>
      </c>
      <c r="X1305" s="110" t="s">
        <v>27</v>
      </c>
      <c r="Y1305" s="111" t="s">
        <v>28</v>
      </c>
      <c r="Z1305" s="111" t="s">
        <v>29</v>
      </c>
      <c r="AA1305" s="111" t="s">
        <v>25</v>
      </c>
      <c r="AB1305" s="111" t="s">
        <v>30</v>
      </c>
      <c r="AC1305" s="112" t="s">
        <v>31</v>
      </c>
    </row>
    <row r="1306" spans="1:29" ht="25.5" customHeight="1" x14ac:dyDescent="0.35">
      <c r="A1306" s="205"/>
      <c r="B1306" s="207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81"/>
        <v/>
      </c>
      <c r="G1306" s="106"/>
      <c r="H1306" s="96">
        <f t="shared" si="82"/>
        <v>0</v>
      </c>
      <c r="I1306" s="96" t="str">
        <f t="shared" si="83"/>
        <v/>
      </c>
      <c r="J1306" s="96" t="str">
        <f t="shared" si="84"/>
        <v/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V1306" s="110" t="s">
        <v>25</v>
      </c>
      <c r="W1306" s="110" t="s">
        <v>26</v>
      </c>
      <c r="X1306" s="110" t="s">
        <v>27</v>
      </c>
      <c r="Y1306" s="111" t="s">
        <v>28</v>
      </c>
      <c r="Z1306" s="111" t="s">
        <v>29</v>
      </c>
      <c r="AA1306" s="111" t="s">
        <v>25</v>
      </c>
      <c r="AB1306" s="111" t="s">
        <v>30</v>
      </c>
      <c r="AC1306" s="112" t="s">
        <v>31</v>
      </c>
    </row>
    <row r="1307" spans="1:29" ht="25.5" customHeight="1" x14ac:dyDescent="0.35">
      <c r="A1307" s="205"/>
      <c r="B1307" s="207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81"/>
        <v/>
      </c>
      <c r="G1307" s="106"/>
      <c r="H1307" s="96">
        <f t="shared" si="82"/>
        <v>0</v>
      </c>
      <c r="I1307" s="96" t="str">
        <f t="shared" si="83"/>
        <v/>
      </c>
      <c r="J1307" s="96" t="str">
        <f t="shared" si="84"/>
        <v/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V1307" s="110" t="s">
        <v>25</v>
      </c>
      <c r="W1307" s="110" t="s">
        <v>26</v>
      </c>
      <c r="X1307" s="110" t="s">
        <v>27</v>
      </c>
      <c r="Y1307" s="111" t="s">
        <v>28</v>
      </c>
      <c r="Z1307" s="111" t="s">
        <v>29</v>
      </c>
      <c r="AA1307" s="111" t="s">
        <v>25</v>
      </c>
      <c r="AB1307" s="111" t="s">
        <v>30</v>
      </c>
      <c r="AC1307" s="112" t="s">
        <v>31</v>
      </c>
    </row>
    <row r="1308" spans="1:29" ht="25.5" customHeight="1" x14ac:dyDescent="0.35">
      <c r="A1308" s="205"/>
      <c r="B1308" s="207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81"/>
        <v/>
      </c>
      <c r="G1308" s="106"/>
      <c r="H1308" s="96">
        <f t="shared" si="82"/>
        <v>0</v>
      </c>
      <c r="I1308" s="96" t="str">
        <f t="shared" si="83"/>
        <v/>
      </c>
      <c r="J1308" s="96" t="str">
        <f t="shared" si="84"/>
        <v/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V1308" s="110" t="s">
        <v>25</v>
      </c>
      <c r="W1308" s="110" t="s">
        <v>26</v>
      </c>
      <c r="X1308" s="110" t="s">
        <v>27</v>
      </c>
      <c r="Y1308" s="111" t="s">
        <v>28</v>
      </c>
      <c r="Z1308" s="111" t="s">
        <v>29</v>
      </c>
      <c r="AA1308" s="111" t="s">
        <v>25</v>
      </c>
      <c r="AB1308" s="111" t="s">
        <v>30</v>
      </c>
      <c r="AC1308" s="112" t="s">
        <v>31</v>
      </c>
    </row>
    <row r="1309" spans="1:29" ht="25.5" customHeight="1" x14ac:dyDescent="0.35">
      <c r="A1309" s="205"/>
      <c r="B1309" s="207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81"/>
        <v/>
      </c>
      <c r="G1309" s="106"/>
      <c r="H1309" s="96">
        <f t="shared" si="82"/>
        <v>0</v>
      </c>
      <c r="I1309" s="96" t="str">
        <f t="shared" si="83"/>
        <v/>
      </c>
      <c r="J1309" s="96" t="str">
        <f t="shared" si="84"/>
        <v/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V1309" s="110" t="s">
        <v>25</v>
      </c>
      <c r="W1309" s="110" t="s">
        <v>26</v>
      </c>
      <c r="X1309" s="110" t="s">
        <v>27</v>
      </c>
      <c r="Y1309" s="111" t="s">
        <v>28</v>
      </c>
      <c r="Z1309" s="111" t="s">
        <v>29</v>
      </c>
      <c r="AA1309" s="111" t="s">
        <v>25</v>
      </c>
      <c r="AB1309" s="111" t="s">
        <v>30</v>
      </c>
      <c r="AC1309" s="112" t="s">
        <v>31</v>
      </c>
    </row>
    <row r="1310" spans="1:29" ht="25.5" customHeight="1" x14ac:dyDescent="0.35">
      <c r="A1310" s="205"/>
      <c r="B1310" s="207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81"/>
        <v/>
      </c>
      <c r="G1310" s="106"/>
      <c r="H1310" s="96">
        <f t="shared" si="82"/>
        <v>0</v>
      </c>
      <c r="I1310" s="96" t="str">
        <f t="shared" si="83"/>
        <v/>
      </c>
      <c r="J1310" s="96" t="str">
        <f t="shared" si="84"/>
        <v/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V1310" s="110" t="s">
        <v>25</v>
      </c>
      <c r="W1310" s="110" t="s">
        <v>26</v>
      </c>
      <c r="X1310" s="110" t="s">
        <v>27</v>
      </c>
      <c r="Y1310" s="111" t="s">
        <v>28</v>
      </c>
      <c r="Z1310" s="111" t="s">
        <v>29</v>
      </c>
      <c r="AA1310" s="111" t="s">
        <v>25</v>
      </c>
      <c r="AB1310" s="111" t="s">
        <v>30</v>
      </c>
      <c r="AC1310" s="112" t="s">
        <v>31</v>
      </c>
    </row>
    <row r="1311" spans="1:29" ht="25.5" customHeight="1" x14ac:dyDescent="0.35">
      <c r="A1311" s="205"/>
      <c r="B1311" s="207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81"/>
        <v/>
      </c>
      <c r="G1311" s="106"/>
      <c r="H1311" s="96">
        <f t="shared" si="82"/>
        <v>0</v>
      </c>
      <c r="I1311" s="96" t="str">
        <f t="shared" si="83"/>
        <v/>
      </c>
      <c r="J1311" s="96" t="str">
        <f t="shared" si="84"/>
        <v/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V1311" s="110" t="s">
        <v>25</v>
      </c>
      <c r="W1311" s="110" t="s">
        <v>26</v>
      </c>
      <c r="X1311" s="110" t="s">
        <v>27</v>
      </c>
      <c r="Y1311" s="111" t="s">
        <v>28</v>
      </c>
      <c r="Z1311" s="111" t="s">
        <v>29</v>
      </c>
      <c r="AA1311" s="111" t="s">
        <v>25</v>
      </c>
      <c r="AB1311" s="111" t="s">
        <v>30</v>
      </c>
      <c r="AC1311" s="112" t="s">
        <v>31</v>
      </c>
    </row>
    <row r="1312" spans="1:29" ht="25.5" customHeight="1" x14ac:dyDescent="0.35">
      <c r="A1312" s="205"/>
      <c r="B1312" s="207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81"/>
        <v/>
      </c>
      <c r="G1312" s="106"/>
      <c r="H1312" s="96">
        <f t="shared" si="82"/>
        <v>0</v>
      </c>
      <c r="I1312" s="96" t="str">
        <f t="shared" si="83"/>
        <v/>
      </c>
      <c r="J1312" s="96" t="str">
        <f t="shared" si="84"/>
        <v/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V1312" s="110" t="s">
        <v>25</v>
      </c>
      <c r="W1312" s="110" t="s">
        <v>26</v>
      </c>
      <c r="X1312" s="110" t="s">
        <v>27</v>
      </c>
      <c r="Y1312" s="111" t="s">
        <v>28</v>
      </c>
      <c r="Z1312" s="111" t="s">
        <v>29</v>
      </c>
      <c r="AA1312" s="111" t="s">
        <v>25</v>
      </c>
      <c r="AB1312" s="111" t="s">
        <v>30</v>
      </c>
      <c r="AC1312" s="112" t="s">
        <v>31</v>
      </c>
    </row>
    <row r="1313" spans="1:29" ht="25.5" customHeight="1" x14ac:dyDescent="0.35">
      <c r="A1313" s="205"/>
      <c r="B1313" s="207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81"/>
        <v/>
      </c>
      <c r="G1313" s="106"/>
      <c r="H1313" s="96">
        <f t="shared" si="82"/>
        <v>0</v>
      </c>
      <c r="I1313" s="96" t="str">
        <f t="shared" si="83"/>
        <v/>
      </c>
      <c r="J1313" s="96" t="str">
        <f t="shared" si="84"/>
        <v/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V1313" s="110" t="s">
        <v>25</v>
      </c>
      <c r="W1313" s="110" t="s">
        <v>26</v>
      </c>
      <c r="X1313" s="110" t="s">
        <v>27</v>
      </c>
      <c r="Y1313" s="111" t="s">
        <v>28</v>
      </c>
      <c r="Z1313" s="111" t="s">
        <v>29</v>
      </c>
      <c r="AA1313" s="111" t="s">
        <v>25</v>
      </c>
      <c r="AB1313" s="111" t="s">
        <v>30</v>
      </c>
      <c r="AC1313" s="112" t="s">
        <v>31</v>
      </c>
    </row>
    <row r="1314" spans="1:29" ht="25.5" customHeight="1" x14ac:dyDescent="0.35">
      <c r="A1314" s="205"/>
      <c r="B1314" s="207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81"/>
        <v/>
      </c>
      <c r="G1314" s="106"/>
      <c r="H1314" s="96">
        <f t="shared" si="82"/>
        <v>0</v>
      </c>
      <c r="I1314" s="96" t="str">
        <f t="shared" si="83"/>
        <v/>
      </c>
      <c r="J1314" s="96" t="str">
        <f t="shared" si="84"/>
        <v/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V1314" s="110" t="s">
        <v>25</v>
      </c>
      <c r="W1314" s="110" t="s">
        <v>26</v>
      </c>
      <c r="X1314" s="110" t="s">
        <v>27</v>
      </c>
      <c r="Y1314" s="111" t="s">
        <v>28</v>
      </c>
      <c r="Z1314" s="111" t="s">
        <v>29</v>
      </c>
      <c r="AA1314" s="111" t="s">
        <v>25</v>
      </c>
      <c r="AB1314" s="111" t="s">
        <v>30</v>
      </c>
      <c r="AC1314" s="112" t="s">
        <v>31</v>
      </c>
    </row>
    <row r="1315" spans="1:29" ht="25.5" customHeight="1" x14ac:dyDescent="0.35">
      <c r="A1315" s="205"/>
      <c r="B1315" s="207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81"/>
        <v/>
      </c>
      <c r="G1315" s="106"/>
      <c r="H1315" s="96">
        <f t="shared" si="82"/>
        <v>0</v>
      </c>
      <c r="I1315" s="96" t="str">
        <f t="shared" si="83"/>
        <v/>
      </c>
      <c r="J1315" s="96" t="str">
        <f t="shared" si="84"/>
        <v/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V1315" s="110" t="s">
        <v>25</v>
      </c>
      <c r="W1315" s="110" t="s">
        <v>26</v>
      </c>
      <c r="X1315" s="110" t="s">
        <v>27</v>
      </c>
      <c r="Y1315" s="111" t="s">
        <v>28</v>
      </c>
      <c r="Z1315" s="111" t="s">
        <v>29</v>
      </c>
      <c r="AA1315" s="111" t="s">
        <v>25</v>
      </c>
      <c r="AB1315" s="111" t="s">
        <v>30</v>
      </c>
      <c r="AC1315" s="112" t="s">
        <v>31</v>
      </c>
    </row>
    <row r="1316" spans="1:29" ht="25.5" customHeight="1" x14ac:dyDescent="0.35">
      <c r="A1316" s="205"/>
      <c r="B1316" s="207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81"/>
        <v/>
      </c>
      <c r="G1316" s="106"/>
      <c r="H1316" s="96">
        <f t="shared" si="82"/>
        <v>0</v>
      </c>
      <c r="I1316" s="96" t="str">
        <f t="shared" si="83"/>
        <v/>
      </c>
      <c r="J1316" s="96" t="str">
        <f t="shared" si="84"/>
        <v/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V1316" s="110" t="s">
        <v>25</v>
      </c>
      <c r="W1316" s="110" t="s">
        <v>26</v>
      </c>
      <c r="X1316" s="110" t="s">
        <v>27</v>
      </c>
      <c r="Y1316" s="111" t="s">
        <v>28</v>
      </c>
      <c r="Z1316" s="111" t="s">
        <v>29</v>
      </c>
      <c r="AA1316" s="111" t="s">
        <v>25</v>
      </c>
      <c r="AB1316" s="111" t="s">
        <v>30</v>
      </c>
      <c r="AC1316" s="112" t="s">
        <v>31</v>
      </c>
    </row>
    <row r="1317" spans="1:29" ht="25.5" customHeight="1" x14ac:dyDescent="0.35">
      <c r="A1317" s="205"/>
      <c r="B1317" s="207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81"/>
        <v/>
      </c>
      <c r="G1317" s="106"/>
      <c r="H1317" s="96">
        <f t="shared" si="82"/>
        <v>0</v>
      </c>
      <c r="I1317" s="96" t="str">
        <f t="shared" si="83"/>
        <v/>
      </c>
      <c r="J1317" s="96" t="str">
        <f t="shared" si="84"/>
        <v/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V1317" s="110" t="s">
        <v>25</v>
      </c>
      <c r="W1317" s="110" t="s">
        <v>26</v>
      </c>
      <c r="X1317" s="110" t="s">
        <v>27</v>
      </c>
      <c r="Y1317" s="111" t="s">
        <v>28</v>
      </c>
      <c r="Z1317" s="111" t="s">
        <v>29</v>
      </c>
      <c r="AA1317" s="111" t="s">
        <v>25</v>
      </c>
      <c r="AB1317" s="111" t="s">
        <v>30</v>
      </c>
      <c r="AC1317" s="112" t="s">
        <v>31</v>
      </c>
    </row>
    <row r="1318" spans="1:29" ht="25.5" customHeight="1" x14ac:dyDescent="0.35">
      <c r="A1318" s="205"/>
      <c r="B1318" s="207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81"/>
        <v/>
      </c>
      <c r="G1318" s="106"/>
      <c r="H1318" s="96">
        <f t="shared" si="82"/>
        <v>0</v>
      </c>
      <c r="I1318" s="96" t="str">
        <f t="shared" si="83"/>
        <v/>
      </c>
      <c r="J1318" s="96" t="str">
        <f t="shared" si="84"/>
        <v/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V1318" s="110" t="s">
        <v>25</v>
      </c>
      <c r="W1318" s="110" t="s">
        <v>26</v>
      </c>
      <c r="X1318" s="110" t="s">
        <v>27</v>
      </c>
      <c r="Y1318" s="111" t="s">
        <v>28</v>
      </c>
      <c r="Z1318" s="111" t="s">
        <v>29</v>
      </c>
      <c r="AA1318" s="111" t="s">
        <v>25</v>
      </c>
      <c r="AB1318" s="111" t="s">
        <v>30</v>
      </c>
      <c r="AC1318" s="112" t="s">
        <v>31</v>
      </c>
    </row>
    <row r="1319" spans="1:29" ht="25.5" customHeight="1" x14ac:dyDescent="0.35">
      <c r="A1319" s="205"/>
      <c r="B1319" s="207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81"/>
        <v/>
      </c>
      <c r="G1319" s="106"/>
      <c r="H1319" s="96">
        <f t="shared" si="82"/>
        <v>0</v>
      </c>
      <c r="I1319" s="96" t="str">
        <f t="shared" si="83"/>
        <v/>
      </c>
      <c r="J1319" s="96" t="str">
        <f t="shared" si="84"/>
        <v/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V1319" s="110" t="s">
        <v>25</v>
      </c>
      <c r="W1319" s="110" t="s">
        <v>26</v>
      </c>
      <c r="X1319" s="110" t="s">
        <v>27</v>
      </c>
      <c r="Y1319" s="111" t="s">
        <v>28</v>
      </c>
      <c r="Z1319" s="111" t="s">
        <v>29</v>
      </c>
      <c r="AA1319" s="111" t="s">
        <v>25</v>
      </c>
      <c r="AB1319" s="111" t="s">
        <v>30</v>
      </c>
      <c r="AC1319" s="112" t="s">
        <v>31</v>
      </c>
    </row>
    <row r="1320" spans="1:29" ht="25.5" customHeight="1" x14ac:dyDescent="0.35">
      <c r="A1320" s="205"/>
      <c r="B1320" s="207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81"/>
        <v/>
      </c>
      <c r="G1320" s="106"/>
      <c r="H1320" s="96">
        <f t="shared" si="82"/>
        <v>0</v>
      </c>
      <c r="I1320" s="96" t="str">
        <f t="shared" si="83"/>
        <v/>
      </c>
      <c r="J1320" s="96" t="str">
        <f t="shared" si="84"/>
        <v/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V1320" s="110" t="s">
        <v>25</v>
      </c>
      <c r="W1320" s="110" t="s">
        <v>26</v>
      </c>
      <c r="X1320" s="110" t="s">
        <v>27</v>
      </c>
      <c r="Y1320" s="111" t="s">
        <v>28</v>
      </c>
      <c r="Z1320" s="111" t="s">
        <v>29</v>
      </c>
      <c r="AA1320" s="111" t="s">
        <v>25</v>
      </c>
      <c r="AB1320" s="111" t="s">
        <v>30</v>
      </c>
      <c r="AC1320" s="112" t="s">
        <v>31</v>
      </c>
    </row>
    <row r="1321" spans="1:29" ht="25.5" customHeight="1" x14ac:dyDescent="0.35">
      <c r="A1321" s="205"/>
      <c r="B1321" s="207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81"/>
        <v/>
      </c>
      <c r="G1321" s="106"/>
      <c r="H1321" s="96">
        <f t="shared" si="82"/>
        <v>0</v>
      </c>
      <c r="I1321" s="96" t="str">
        <f t="shared" si="83"/>
        <v/>
      </c>
      <c r="J1321" s="96" t="str">
        <f t="shared" si="84"/>
        <v/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V1321" s="110" t="s">
        <v>25</v>
      </c>
      <c r="W1321" s="110" t="s">
        <v>26</v>
      </c>
      <c r="X1321" s="110" t="s">
        <v>27</v>
      </c>
      <c r="Y1321" s="111" t="s">
        <v>28</v>
      </c>
      <c r="Z1321" s="111" t="s">
        <v>29</v>
      </c>
      <c r="AA1321" s="111" t="s">
        <v>25</v>
      </c>
      <c r="AB1321" s="111" t="s">
        <v>30</v>
      </c>
      <c r="AC1321" s="112" t="s">
        <v>31</v>
      </c>
    </row>
    <row r="1322" spans="1:29" ht="25.5" customHeight="1" x14ac:dyDescent="0.35">
      <c r="A1322" s="205"/>
      <c r="B1322" s="207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81"/>
        <v/>
      </c>
      <c r="G1322" s="106"/>
      <c r="H1322" s="96">
        <f t="shared" si="82"/>
        <v>0</v>
      </c>
      <c r="I1322" s="96" t="str">
        <f t="shared" si="83"/>
        <v/>
      </c>
      <c r="J1322" s="96" t="str">
        <f t="shared" si="84"/>
        <v/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V1322" s="110" t="s">
        <v>25</v>
      </c>
      <c r="W1322" s="110" t="s">
        <v>26</v>
      </c>
      <c r="X1322" s="110" t="s">
        <v>27</v>
      </c>
      <c r="Y1322" s="111" t="s">
        <v>28</v>
      </c>
      <c r="Z1322" s="111" t="s">
        <v>29</v>
      </c>
      <c r="AA1322" s="111" t="s">
        <v>25</v>
      </c>
      <c r="AB1322" s="111" t="s">
        <v>30</v>
      </c>
      <c r="AC1322" s="112" t="s">
        <v>31</v>
      </c>
    </row>
    <row r="1323" spans="1:29" ht="25.5" customHeight="1" x14ac:dyDescent="0.35">
      <c r="A1323" s="205"/>
      <c r="B1323" s="207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81"/>
        <v/>
      </c>
      <c r="G1323" s="106"/>
      <c r="H1323" s="96">
        <f t="shared" si="82"/>
        <v>0</v>
      </c>
      <c r="I1323" s="96" t="str">
        <f t="shared" si="83"/>
        <v/>
      </c>
      <c r="J1323" s="96" t="str">
        <f t="shared" si="84"/>
        <v/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V1323" s="110" t="s">
        <v>25</v>
      </c>
      <c r="W1323" s="110" t="s">
        <v>26</v>
      </c>
      <c r="X1323" s="110" t="s">
        <v>27</v>
      </c>
      <c r="Y1323" s="111" t="s">
        <v>28</v>
      </c>
      <c r="Z1323" s="111" t="s">
        <v>29</v>
      </c>
      <c r="AA1323" s="111" t="s">
        <v>25</v>
      </c>
      <c r="AB1323" s="111" t="s">
        <v>30</v>
      </c>
      <c r="AC1323" s="112" t="s">
        <v>31</v>
      </c>
    </row>
    <row r="1324" spans="1:29" ht="25.5" customHeight="1" x14ac:dyDescent="0.35">
      <c r="A1324" s="205"/>
      <c r="B1324" s="207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81"/>
        <v/>
      </c>
      <c r="G1324" s="106"/>
      <c r="H1324" s="96">
        <f t="shared" si="82"/>
        <v>0</v>
      </c>
      <c r="I1324" s="96" t="str">
        <f t="shared" si="83"/>
        <v/>
      </c>
      <c r="J1324" s="96" t="str">
        <f t="shared" si="84"/>
        <v/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V1324" s="110" t="s">
        <v>25</v>
      </c>
      <c r="W1324" s="110" t="s">
        <v>26</v>
      </c>
      <c r="X1324" s="110" t="s">
        <v>27</v>
      </c>
      <c r="Y1324" s="111" t="s">
        <v>28</v>
      </c>
      <c r="Z1324" s="111" t="s">
        <v>29</v>
      </c>
      <c r="AA1324" s="111" t="s">
        <v>25</v>
      </c>
      <c r="AB1324" s="111" t="s">
        <v>30</v>
      </c>
      <c r="AC1324" s="112" t="s">
        <v>31</v>
      </c>
    </row>
    <row r="1325" spans="1:29" ht="25.5" customHeight="1" x14ac:dyDescent="0.35">
      <c r="A1325" s="205"/>
      <c r="B1325" s="207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81"/>
        <v/>
      </c>
      <c r="G1325" s="106"/>
      <c r="H1325" s="96">
        <f t="shared" si="82"/>
        <v>0</v>
      </c>
      <c r="I1325" s="96" t="str">
        <f t="shared" si="83"/>
        <v/>
      </c>
      <c r="J1325" s="96" t="str">
        <f t="shared" si="84"/>
        <v/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V1325" s="110" t="s">
        <v>25</v>
      </c>
      <c r="W1325" s="110" t="s">
        <v>26</v>
      </c>
      <c r="X1325" s="110" t="s">
        <v>27</v>
      </c>
      <c r="Y1325" s="111" t="s">
        <v>28</v>
      </c>
      <c r="Z1325" s="111" t="s">
        <v>29</v>
      </c>
      <c r="AA1325" s="111" t="s">
        <v>25</v>
      </c>
      <c r="AB1325" s="111" t="s">
        <v>30</v>
      </c>
      <c r="AC1325" s="112" t="s">
        <v>31</v>
      </c>
    </row>
    <row r="1326" spans="1:29" ht="25.5" customHeight="1" x14ac:dyDescent="0.35">
      <c r="A1326" s="205"/>
      <c r="B1326" s="207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81"/>
        <v/>
      </c>
      <c r="G1326" s="106"/>
      <c r="H1326" s="96">
        <f t="shared" si="82"/>
        <v>0</v>
      </c>
      <c r="I1326" s="96" t="str">
        <f t="shared" si="83"/>
        <v/>
      </c>
      <c r="J1326" s="96" t="str">
        <f t="shared" si="84"/>
        <v/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V1326" s="110" t="s">
        <v>25</v>
      </c>
      <c r="W1326" s="110" t="s">
        <v>26</v>
      </c>
      <c r="X1326" s="110" t="s">
        <v>27</v>
      </c>
      <c r="Y1326" s="111" t="s">
        <v>28</v>
      </c>
      <c r="Z1326" s="111" t="s">
        <v>29</v>
      </c>
      <c r="AA1326" s="111" t="s">
        <v>25</v>
      </c>
      <c r="AB1326" s="111" t="s">
        <v>30</v>
      </c>
      <c r="AC1326" s="112" t="s">
        <v>31</v>
      </c>
    </row>
    <row r="1327" spans="1:29" ht="25.5" customHeight="1" x14ac:dyDescent="0.35">
      <c r="A1327" s="205"/>
      <c r="B1327" s="207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81"/>
        <v/>
      </c>
      <c r="G1327" s="106"/>
      <c r="H1327" s="96">
        <f t="shared" si="82"/>
        <v>0</v>
      </c>
      <c r="I1327" s="96" t="str">
        <f t="shared" si="83"/>
        <v/>
      </c>
      <c r="J1327" s="96" t="str">
        <f t="shared" si="84"/>
        <v/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V1327" s="110" t="s">
        <v>25</v>
      </c>
      <c r="W1327" s="110" t="s">
        <v>26</v>
      </c>
      <c r="X1327" s="110" t="s">
        <v>27</v>
      </c>
      <c r="Y1327" s="111" t="s">
        <v>28</v>
      </c>
      <c r="Z1327" s="111" t="s">
        <v>29</v>
      </c>
      <c r="AA1327" s="111" t="s">
        <v>25</v>
      </c>
      <c r="AB1327" s="111" t="s">
        <v>30</v>
      </c>
      <c r="AC1327" s="112" t="s">
        <v>31</v>
      </c>
    </row>
    <row r="1328" spans="1:29" ht="25.5" customHeight="1" x14ac:dyDescent="0.35">
      <c r="A1328" s="205"/>
      <c r="B1328" s="207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81"/>
        <v/>
      </c>
      <c r="G1328" s="106"/>
      <c r="H1328" s="96">
        <f t="shared" si="82"/>
        <v>0</v>
      </c>
      <c r="I1328" s="96" t="str">
        <f t="shared" si="83"/>
        <v/>
      </c>
      <c r="J1328" s="96" t="str">
        <f t="shared" si="84"/>
        <v/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V1328" s="110" t="s">
        <v>25</v>
      </c>
      <c r="W1328" s="110" t="s">
        <v>26</v>
      </c>
      <c r="X1328" s="110" t="s">
        <v>27</v>
      </c>
      <c r="Y1328" s="111" t="s">
        <v>28</v>
      </c>
      <c r="Z1328" s="111" t="s">
        <v>29</v>
      </c>
      <c r="AA1328" s="111" t="s">
        <v>25</v>
      </c>
      <c r="AB1328" s="111" t="s">
        <v>30</v>
      </c>
      <c r="AC1328" s="112" t="s">
        <v>31</v>
      </c>
    </row>
    <row r="1329" spans="1:29" ht="25.5" customHeight="1" x14ac:dyDescent="0.35">
      <c r="A1329" s="205"/>
      <c r="B1329" s="207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81"/>
        <v/>
      </c>
      <c r="G1329" s="106"/>
      <c r="H1329" s="96">
        <f t="shared" si="82"/>
        <v>0</v>
      </c>
      <c r="I1329" s="96" t="str">
        <f t="shared" si="83"/>
        <v/>
      </c>
      <c r="J1329" s="96" t="str">
        <f t="shared" si="84"/>
        <v/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V1329" s="110" t="s">
        <v>25</v>
      </c>
      <c r="W1329" s="110" t="s">
        <v>26</v>
      </c>
      <c r="X1329" s="110" t="s">
        <v>27</v>
      </c>
      <c r="Y1329" s="111" t="s">
        <v>28</v>
      </c>
      <c r="Z1329" s="111" t="s">
        <v>29</v>
      </c>
      <c r="AA1329" s="111" t="s">
        <v>25</v>
      </c>
      <c r="AB1329" s="111" t="s">
        <v>30</v>
      </c>
      <c r="AC1329" s="112" t="s">
        <v>31</v>
      </c>
    </row>
    <row r="1330" spans="1:29" ht="25.5" customHeight="1" x14ac:dyDescent="0.35">
      <c r="A1330" s="205"/>
      <c r="B1330" s="207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81"/>
        <v/>
      </c>
      <c r="G1330" s="106"/>
      <c r="H1330" s="96">
        <f t="shared" si="82"/>
        <v>0</v>
      </c>
      <c r="I1330" s="96" t="str">
        <f t="shared" si="83"/>
        <v/>
      </c>
      <c r="J1330" s="96" t="str">
        <f t="shared" si="84"/>
        <v/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V1330" s="110" t="s">
        <v>25</v>
      </c>
      <c r="W1330" s="110" t="s">
        <v>26</v>
      </c>
      <c r="X1330" s="110" t="s">
        <v>27</v>
      </c>
      <c r="Y1330" s="111" t="s">
        <v>28</v>
      </c>
      <c r="Z1330" s="111" t="s">
        <v>29</v>
      </c>
      <c r="AA1330" s="111" t="s">
        <v>25</v>
      </c>
      <c r="AB1330" s="111" t="s">
        <v>30</v>
      </c>
      <c r="AC1330" s="112" t="s">
        <v>31</v>
      </c>
    </row>
    <row r="1331" spans="1:29" ht="25.5" customHeight="1" x14ac:dyDescent="0.35">
      <c r="A1331" s="205"/>
      <c r="B1331" s="207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81"/>
        <v/>
      </c>
      <c r="G1331" s="106"/>
      <c r="H1331" s="96">
        <f t="shared" si="82"/>
        <v>0</v>
      </c>
      <c r="I1331" s="96" t="str">
        <f t="shared" si="83"/>
        <v/>
      </c>
      <c r="J1331" s="96" t="str">
        <f t="shared" si="84"/>
        <v/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V1331" s="110" t="s">
        <v>25</v>
      </c>
      <c r="W1331" s="110" t="s">
        <v>26</v>
      </c>
      <c r="X1331" s="110" t="s">
        <v>27</v>
      </c>
      <c r="Y1331" s="111" t="s">
        <v>28</v>
      </c>
      <c r="Z1331" s="111" t="s">
        <v>29</v>
      </c>
      <c r="AA1331" s="111" t="s">
        <v>25</v>
      </c>
      <c r="AB1331" s="111" t="s">
        <v>30</v>
      </c>
      <c r="AC1331" s="112" t="s">
        <v>31</v>
      </c>
    </row>
    <row r="1332" spans="1:29" ht="25.5" customHeight="1" x14ac:dyDescent="0.35">
      <c r="A1332" s="205"/>
      <c r="B1332" s="207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81"/>
        <v/>
      </c>
      <c r="G1332" s="106"/>
      <c r="H1332" s="96">
        <f t="shared" si="82"/>
        <v>0</v>
      </c>
      <c r="I1332" s="96" t="str">
        <f t="shared" si="83"/>
        <v/>
      </c>
      <c r="J1332" s="96" t="str">
        <f t="shared" si="84"/>
        <v/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V1332" s="110" t="s">
        <v>25</v>
      </c>
      <c r="W1332" s="110" t="s">
        <v>26</v>
      </c>
      <c r="X1332" s="110" t="s">
        <v>27</v>
      </c>
      <c r="Y1332" s="111" t="s">
        <v>28</v>
      </c>
      <c r="Z1332" s="111" t="s">
        <v>29</v>
      </c>
      <c r="AA1332" s="111" t="s">
        <v>25</v>
      </c>
      <c r="AB1332" s="111" t="s">
        <v>30</v>
      </c>
      <c r="AC1332" s="112" t="s">
        <v>31</v>
      </c>
    </row>
    <row r="1333" spans="1:29" ht="25.5" customHeight="1" x14ac:dyDescent="0.35">
      <c r="A1333" s="205"/>
      <c r="B1333" s="207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81"/>
        <v/>
      </c>
      <c r="G1333" s="106"/>
      <c r="H1333" s="96">
        <f t="shared" si="82"/>
        <v>0</v>
      </c>
      <c r="I1333" s="96" t="str">
        <f t="shared" si="83"/>
        <v/>
      </c>
      <c r="J1333" s="96" t="str">
        <f t="shared" si="84"/>
        <v/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V1333" s="110" t="s">
        <v>25</v>
      </c>
      <c r="W1333" s="110" t="s">
        <v>26</v>
      </c>
      <c r="X1333" s="110" t="s">
        <v>27</v>
      </c>
      <c r="Y1333" s="111" t="s">
        <v>28</v>
      </c>
      <c r="Z1333" s="111" t="s">
        <v>29</v>
      </c>
      <c r="AA1333" s="111" t="s">
        <v>25</v>
      </c>
      <c r="AB1333" s="111" t="s">
        <v>30</v>
      </c>
      <c r="AC1333" s="112" t="s">
        <v>31</v>
      </c>
    </row>
    <row r="1334" spans="1:29" ht="25.5" customHeight="1" x14ac:dyDescent="0.35">
      <c r="A1334" s="205"/>
      <c r="B1334" s="207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81"/>
        <v/>
      </c>
      <c r="G1334" s="106"/>
      <c r="H1334" s="96">
        <f t="shared" si="82"/>
        <v>0</v>
      </c>
      <c r="I1334" s="96" t="str">
        <f t="shared" si="83"/>
        <v/>
      </c>
      <c r="J1334" s="96" t="str">
        <f t="shared" si="84"/>
        <v/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V1334" s="110" t="s">
        <v>25</v>
      </c>
      <c r="W1334" s="110" t="s">
        <v>26</v>
      </c>
      <c r="X1334" s="110" t="s">
        <v>27</v>
      </c>
      <c r="Y1334" s="111" t="s">
        <v>28</v>
      </c>
      <c r="Z1334" s="111" t="s">
        <v>29</v>
      </c>
      <c r="AA1334" s="111" t="s">
        <v>25</v>
      </c>
      <c r="AB1334" s="111" t="s">
        <v>30</v>
      </c>
      <c r="AC1334" s="112" t="s">
        <v>31</v>
      </c>
    </row>
    <row r="1335" spans="1:29" ht="25.5" customHeight="1" x14ac:dyDescent="0.35">
      <c r="A1335" s="205"/>
      <c r="B1335" s="207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81"/>
        <v/>
      </c>
      <c r="G1335" s="106"/>
      <c r="H1335" s="96">
        <f t="shared" si="82"/>
        <v>0</v>
      </c>
      <c r="I1335" s="96" t="str">
        <f t="shared" si="83"/>
        <v/>
      </c>
      <c r="J1335" s="96" t="str">
        <f t="shared" si="84"/>
        <v/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V1335" s="110" t="s">
        <v>25</v>
      </c>
      <c r="W1335" s="110" t="s">
        <v>26</v>
      </c>
      <c r="X1335" s="110" t="s">
        <v>27</v>
      </c>
      <c r="Y1335" s="111" t="s">
        <v>28</v>
      </c>
      <c r="Z1335" s="111" t="s">
        <v>29</v>
      </c>
      <c r="AA1335" s="111" t="s">
        <v>25</v>
      </c>
      <c r="AB1335" s="111" t="s">
        <v>30</v>
      </c>
      <c r="AC1335" s="112" t="s">
        <v>31</v>
      </c>
    </row>
    <row r="1336" spans="1:29" ht="25.5" customHeight="1" x14ac:dyDescent="0.35">
      <c r="A1336" s="205"/>
      <c r="B1336" s="207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81"/>
        <v/>
      </c>
      <c r="G1336" s="106"/>
      <c r="H1336" s="96">
        <f t="shared" si="82"/>
        <v>0</v>
      </c>
      <c r="I1336" s="96" t="str">
        <f t="shared" si="83"/>
        <v/>
      </c>
      <c r="J1336" s="96" t="str">
        <f t="shared" si="84"/>
        <v/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V1336" s="110" t="s">
        <v>25</v>
      </c>
      <c r="W1336" s="110" t="s">
        <v>26</v>
      </c>
      <c r="X1336" s="110" t="s">
        <v>27</v>
      </c>
      <c r="Y1336" s="111" t="s">
        <v>28</v>
      </c>
      <c r="Z1336" s="111" t="s">
        <v>29</v>
      </c>
      <c r="AA1336" s="111" t="s">
        <v>25</v>
      </c>
      <c r="AB1336" s="111" t="s">
        <v>30</v>
      </c>
      <c r="AC1336" s="112" t="s">
        <v>31</v>
      </c>
    </row>
    <row r="1337" spans="1:29" ht="25.5" customHeight="1" x14ac:dyDescent="0.35">
      <c r="A1337" s="205"/>
      <c r="B1337" s="207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81"/>
        <v/>
      </c>
      <c r="G1337" s="106"/>
      <c r="H1337" s="96">
        <f t="shared" si="82"/>
        <v>0</v>
      </c>
      <c r="I1337" s="96" t="str">
        <f t="shared" si="83"/>
        <v/>
      </c>
      <c r="J1337" s="96" t="str">
        <f t="shared" si="84"/>
        <v/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V1337" s="110" t="s">
        <v>25</v>
      </c>
      <c r="W1337" s="110" t="s">
        <v>26</v>
      </c>
      <c r="X1337" s="110" t="s">
        <v>27</v>
      </c>
      <c r="Y1337" s="111" t="s">
        <v>28</v>
      </c>
      <c r="Z1337" s="111" t="s">
        <v>29</v>
      </c>
      <c r="AA1337" s="111" t="s">
        <v>25</v>
      </c>
      <c r="AB1337" s="111" t="s">
        <v>30</v>
      </c>
      <c r="AC1337" s="112" t="s">
        <v>31</v>
      </c>
    </row>
    <row r="1338" spans="1:29" ht="25.5" customHeight="1" x14ac:dyDescent="0.35">
      <c r="A1338" s="205"/>
      <c r="B1338" s="207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81"/>
        <v/>
      </c>
      <c r="G1338" s="106"/>
      <c r="H1338" s="96">
        <f t="shared" si="82"/>
        <v>0</v>
      </c>
      <c r="I1338" s="96" t="str">
        <f t="shared" si="83"/>
        <v/>
      </c>
      <c r="J1338" s="96" t="str">
        <f t="shared" si="84"/>
        <v/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V1338" s="110" t="s">
        <v>25</v>
      </c>
      <c r="W1338" s="110" t="s">
        <v>26</v>
      </c>
      <c r="X1338" s="110" t="s">
        <v>27</v>
      </c>
      <c r="Y1338" s="111" t="s">
        <v>28</v>
      </c>
      <c r="Z1338" s="111" t="s">
        <v>29</v>
      </c>
      <c r="AA1338" s="111" t="s">
        <v>25</v>
      </c>
      <c r="AB1338" s="111" t="s">
        <v>30</v>
      </c>
      <c r="AC1338" s="112" t="s">
        <v>31</v>
      </c>
    </row>
    <row r="1339" spans="1:29" ht="25.5" customHeight="1" x14ac:dyDescent="0.35">
      <c r="A1339" s="205"/>
      <c r="B1339" s="207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81"/>
        <v/>
      </c>
      <c r="G1339" s="106"/>
      <c r="H1339" s="96">
        <f t="shared" si="82"/>
        <v>0</v>
      </c>
      <c r="I1339" s="96" t="str">
        <f t="shared" si="83"/>
        <v/>
      </c>
      <c r="J1339" s="96" t="str">
        <f t="shared" si="84"/>
        <v/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V1339" s="110" t="s">
        <v>25</v>
      </c>
      <c r="W1339" s="110" t="s">
        <v>26</v>
      </c>
      <c r="X1339" s="110" t="s">
        <v>27</v>
      </c>
      <c r="Y1339" s="111" t="s">
        <v>28</v>
      </c>
      <c r="Z1339" s="111" t="s">
        <v>29</v>
      </c>
      <c r="AA1339" s="111" t="s">
        <v>25</v>
      </c>
      <c r="AB1339" s="111" t="s">
        <v>30</v>
      </c>
      <c r="AC1339" s="112" t="s">
        <v>31</v>
      </c>
    </row>
    <row r="1340" spans="1:29" ht="25.5" customHeight="1" x14ac:dyDescent="0.35">
      <c r="A1340" s="205"/>
      <c r="B1340" s="207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81"/>
        <v/>
      </c>
      <c r="G1340" s="106"/>
      <c r="H1340" s="96">
        <f t="shared" si="82"/>
        <v>0</v>
      </c>
      <c r="I1340" s="96" t="str">
        <f t="shared" si="83"/>
        <v/>
      </c>
      <c r="J1340" s="96" t="str">
        <f t="shared" si="84"/>
        <v/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V1340" s="110" t="s">
        <v>25</v>
      </c>
      <c r="W1340" s="110" t="s">
        <v>26</v>
      </c>
      <c r="X1340" s="110" t="s">
        <v>27</v>
      </c>
      <c r="Y1340" s="111" t="s">
        <v>28</v>
      </c>
      <c r="Z1340" s="111" t="s">
        <v>29</v>
      </c>
      <c r="AA1340" s="111" t="s">
        <v>25</v>
      </c>
      <c r="AB1340" s="111" t="s">
        <v>30</v>
      </c>
      <c r="AC1340" s="112" t="s">
        <v>31</v>
      </c>
    </row>
    <row r="1341" spans="1:29" ht="25.5" customHeight="1" x14ac:dyDescent="0.35">
      <c r="A1341" s="205"/>
      <c r="B1341" s="207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81"/>
        <v/>
      </c>
      <c r="G1341" s="106"/>
      <c r="H1341" s="96">
        <f t="shared" si="82"/>
        <v>0</v>
      </c>
      <c r="I1341" s="96" t="str">
        <f t="shared" si="83"/>
        <v/>
      </c>
      <c r="J1341" s="96" t="str">
        <f t="shared" si="84"/>
        <v/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V1341" s="110" t="s">
        <v>25</v>
      </c>
      <c r="W1341" s="110" t="s">
        <v>26</v>
      </c>
      <c r="X1341" s="110" t="s">
        <v>27</v>
      </c>
      <c r="Y1341" s="111" t="s">
        <v>28</v>
      </c>
      <c r="Z1341" s="111" t="s">
        <v>29</v>
      </c>
      <c r="AA1341" s="111" t="s">
        <v>25</v>
      </c>
      <c r="AB1341" s="111" t="s">
        <v>30</v>
      </c>
      <c r="AC1341" s="112" t="s">
        <v>31</v>
      </c>
    </row>
    <row r="1342" spans="1:29" ht="25.5" customHeight="1" x14ac:dyDescent="0.35">
      <c r="A1342" s="205"/>
      <c r="B1342" s="207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81"/>
        <v/>
      </c>
      <c r="G1342" s="106"/>
      <c r="H1342" s="96">
        <f t="shared" si="82"/>
        <v>0</v>
      </c>
      <c r="I1342" s="96" t="str">
        <f t="shared" si="83"/>
        <v/>
      </c>
      <c r="J1342" s="96" t="str">
        <f t="shared" si="84"/>
        <v/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V1342" s="110" t="s">
        <v>25</v>
      </c>
      <c r="W1342" s="110" t="s">
        <v>26</v>
      </c>
      <c r="X1342" s="110" t="s">
        <v>27</v>
      </c>
      <c r="Y1342" s="111" t="s">
        <v>28</v>
      </c>
      <c r="Z1342" s="111" t="s">
        <v>29</v>
      </c>
      <c r="AA1342" s="111" t="s">
        <v>25</v>
      </c>
      <c r="AB1342" s="111" t="s">
        <v>30</v>
      </c>
      <c r="AC1342" s="112" t="s">
        <v>31</v>
      </c>
    </row>
    <row r="1343" spans="1:29" ht="25.5" customHeight="1" x14ac:dyDescent="0.35">
      <c r="A1343" s="205"/>
      <c r="B1343" s="207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81"/>
        <v/>
      </c>
      <c r="G1343" s="106"/>
      <c r="H1343" s="96">
        <f t="shared" si="82"/>
        <v>0</v>
      </c>
      <c r="I1343" s="96" t="str">
        <f t="shared" si="83"/>
        <v/>
      </c>
      <c r="J1343" s="96" t="str">
        <f t="shared" si="84"/>
        <v/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V1343" s="110" t="s">
        <v>25</v>
      </c>
      <c r="W1343" s="110" t="s">
        <v>26</v>
      </c>
      <c r="X1343" s="110" t="s">
        <v>27</v>
      </c>
      <c r="Y1343" s="111" t="s">
        <v>28</v>
      </c>
      <c r="Z1343" s="111" t="s">
        <v>29</v>
      </c>
      <c r="AA1343" s="111" t="s">
        <v>25</v>
      </c>
      <c r="AB1343" s="111" t="s">
        <v>30</v>
      </c>
      <c r="AC1343" s="112" t="s">
        <v>31</v>
      </c>
    </row>
    <row r="1344" spans="1:29" ht="25.5" customHeight="1" x14ac:dyDescent="0.35">
      <c r="A1344" s="205"/>
      <c r="B1344" s="207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81"/>
        <v/>
      </c>
      <c r="G1344" s="106"/>
      <c r="H1344" s="96">
        <f t="shared" si="82"/>
        <v>0</v>
      </c>
      <c r="I1344" s="96" t="str">
        <f t="shared" si="83"/>
        <v/>
      </c>
      <c r="J1344" s="96" t="str">
        <f t="shared" si="84"/>
        <v/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V1344" s="110" t="s">
        <v>25</v>
      </c>
      <c r="W1344" s="110" t="s">
        <v>26</v>
      </c>
      <c r="X1344" s="110" t="s">
        <v>27</v>
      </c>
      <c r="Y1344" s="111" t="s">
        <v>28</v>
      </c>
      <c r="Z1344" s="111" t="s">
        <v>29</v>
      </c>
      <c r="AA1344" s="111" t="s">
        <v>25</v>
      </c>
      <c r="AB1344" s="111" t="s">
        <v>30</v>
      </c>
      <c r="AC1344" s="112" t="s">
        <v>31</v>
      </c>
    </row>
    <row r="1345" spans="1:29" ht="25.5" customHeight="1" x14ac:dyDescent="0.35">
      <c r="A1345" s="205"/>
      <c r="B1345" s="207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81"/>
        <v/>
      </c>
      <c r="G1345" s="106"/>
      <c r="H1345" s="96">
        <f t="shared" si="82"/>
        <v>0</v>
      </c>
      <c r="I1345" s="96" t="str">
        <f t="shared" si="83"/>
        <v/>
      </c>
      <c r="J1345" s="96" t="str">
        <f t="shared" si="84"/>
        <v/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V1345" s="110" t="s">
        <v>25</v>
      </c>
      <c r="W1345" s="110" t="s">
        <v>26</v>
      </c>
      <c r="X1345" s="110" t="s">
        <v>27</v>
      </c>
      <c r="Y1345" s="111" t="s">
        <v>28</v>
      </c>
      <c r="Z1345" s="111" t="s">
        <v>29</v>
      </c>
      <c r="AA1345" s="111" t="s">
        <v>25</v>
      </c>
      <c r="AB1345" s="111" t="s">
        <v>30</v>
      </c>
      <c r="AC1345" s="112" t="s">
        <v>31</v>
      </c>
    </row>
    <row r="1346" spans="1:29" ht="25.5" customHeight="1" x14ac:dyDescent="0.35">
      <c r="A1346" s="205"/>
      <c r="B1346" s="207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85">IF(OR(D1346="",E1346=""),"",ROUND(D1346*E1346,2))</f>
        <v/>
      </c>
      <c r="G1346" s="106"/>
      <c r="H1346" s="96">
        <f t="shared" ref="H1346:H1409" si="86">IF(G1346="Sim",IF(OR(F1346="",D1346="",L1346=""),"",IF(L1346="Sim",ROUND(F1346-D1346,2),0)),0)</f>
        <v>0</v>
      </c>
      <c r="I1346" s="96" t="str">
        <f t="shared" ref="I1346:I1409" si="87">IF(G1346="Sim",0,IF(OR(F1346="",L1346=""),"",F1346))</f>
        <v/>
      </c>
      <c r="J1346" s="96" t="str">
        <f t="shared" ref="J1346:J1409" si="88">IF(G1346="Sim",0,IF(OR(F1346="",D1346="",L1346=""),"",IF(L1346="Sim",ROUND(F1346-D1346,2),0)))</f>
        <v/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V1346" s="110" t="s">
        <v>25</v>
      </c>
      <c r="W1346" s="110" t="s">
        <v>26</v>
      </c>
      <c r="X1346" s="110" t="s">
        <v>27</v>
      </c>
      <c r="Y1346" s="111" t="s">
        <v>28</v>
      </c>
      <c r="Z1346" s="111" t="s">
        <v>29</v>
      </c>
      <c r="AA1346" s="111" t="s">
        <v>25</v>
      </c>
      <c r="AB1346" s="111" t="s">
        <v>30</v>
      </c>
      <c r="AC1346" s="112" t="s">
        <v>31</v>
      </c>
    </row>
    <row r="1347" spans="1:29" ht="25.5" customHeight="1" x14ac:dyDescent="0.35">
      <c r="A1347" s="205"/>
      <c r="B1347" s="207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85"/>
        <v/>
      </c>
      <c r="G1347" s="106"/>
      <c r="H1347" s="96">
        <f t="shared" si="86"/>
        <v>0</v>
      </c>
      <c r="I1347" s="96" t="str">
        <f t="shared" si="87"/>
        <v/>
      </c>
      <c r="J1347" s="96" t="str">
        <f t="shared" si="88"/>
        <v/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V1347" s="110" t="s">
        <v>25</v>
      </c>
      <c r="W1347" s="110" t="s">
        <v>26</v>
      </c>
      <c r="X1347" s="110" t="s">
        <v>27</v>
      </c>
      <c r="Y1347" s="111" t="s">
        <v>28</v>
      </c>
      <c r="Z1347" s="111" t="s">
        <v>29</v>
      </c>
      <c r="AA1347" s="111" t="s">
        <v>25</v>
      </c>
      <c r="AB1347" s="111" t="s">
        <v>30</v>
      </c>
      <c r="AC1347" s="112" t="s">
        <v>31</v>
      </c>
    </row>
    <row r="1348" spans="1:29" ht="25.5" customHeight="1" x14ac:dyDescent="0.35">
      <c r="A1348" s="205"/>
      <c r="B1348" s="207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85"/>
        <v/>
      </c>
      <c r="G1348" s="106"/>
      <c r="H1348" s="96">
        <f t="shared" si="86"/>
        <v>0</v>
      </c>
      <c r="I1348" s="96" t="str">
        <f t="shared" si="87"/>
        <v/>
      </c>
      <c r="J1348" s="96" t="str">
        <f t="shared" si="88"/>
        <v/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V1348" s="110" t="s">
        <v>25</v>
      </c>
      <c r="W1348" s="110" t="s">
        <v>26</v>
      </c>
      <c r="X1348" s="110" t="s">
        <v>27</v>
      </c>
      <c r="Y1348" s="111" t="s">
        <v>28</v>
      </c>
      <c r="Z1348" s="111" t="s">
        <v>29</v>
      </c>
      <c r="AA1348" s="111" t="s">
        <v>25</v>
      </c>
      <c r="AB1348" s="111" t="s">
        <v>30</v>
      </c>
      <c r="AC1348" s="112" t="s">
        <v>31</v>
      </c>
    </row>
    <row r="1349" spans="1:29" ht="25.5" customHeight="1" x14ac:dyDescent="0.35">
      <c r="A1349" s="205"/>
      <c r="B1349" s="207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85"/>
        <v/>
      </c>
      <c r="G1349" s="106"/>
      <c r="H1349" s="96">
        <f t="shared" si="86"/>
        <v>0</v>
      </c>
      <c r="I1349" s="96" t="str">
        <f t="shared" si="87"/>
        <v/>
      </c>
      <c r="J1349" s="96" t="str">
        <f t="shared" si="88"/>
        <v/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V1349" s="110" t="s">
        <v>25</v>
      </c>
      <c r="W1349" s="110" t="s">
        <v>26</v>
      </c>
      <c r="X1349" s="110" t="s">
        <v>27</v>
      </c>
      <c r="Y1349" s="111" t="s">
        <v>28</v>
      </c>
      <c r="Z1349" s="111" t="s">
        <v>29</v>
      </c>
      <c r="AA1349" s="111" t="s">
        <v>25</v>
      </c>
      <c r="AB1349" s="111" t="s">
        <v>30</v>
      </c>
      <c r="AC1349" s="112" t="s">
        <v>31</v>
      </c>
    </row>
    <row r="1350" spans="1:29" ht="25.5" customHeight="1" x14ac:dyDescent="0.35">
      <c r="A1350" s="205"/>
      <c r="B1350" s="207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85"/>
        <v/>
      </c>
      <c r="G1350" s="106"/>
      <c r="H1350" s="96">
        <f t="shared" si="86"/>
        <v>0</v>
      </c>
      <c r="I1350" s="96" t="str">
        <f t="shared" si="87"/>
        <v/>
      </c>
      <c r="J1350" s="96" t="str">
        <f t="shared" si="88"/>
        <v/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V1350" s="110" t="s">
        <v>25</v>
      </c>
      <c r="W1350" s="110" t="s">
        <v>26</v>
      </c>
      <c r="X1350" s="110" t="s">
        <v>27</v>
      </c>
      <c r="Y1350" s="111" t="s">
        <v>28</v>
      </c>
      <c r="Z1350" s="111" t="s">
        <v>29</v>
      </c>
      <c r="AA1350" s="111" t="s">
        <v>25</v>
      </c>
      <c r="AB1350" s="111" t="s">
        <v>30</v>
      </c>
      <c r="AC1350" s="112" t="s">
        <v>31</v>
      </c>
    </row>
    <row r="1351" spans="1:29" ht="25.5" customHeight="1" x14ac:dyDescent="0.35">
      <c r="A1351" s="205"/>
      <c r="B1351" s="207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85"/>
        <v/>
      </c>
      <c r="G1351" s="106"/>
      <c r="H1351" s="96">
        <f t="shared" si="86"/>
        <v>0</v>
      </c>
      <c r="I1351" s="96" t="str">
        <f t="shared" si="87"/>
        <v/>
      </c>
      <c r="J1351" s="96" t="str">
        <f t="shared" si="88"/>
        <v/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V1351" s="110" t="s">
        <v>25</v>
      </c>
      <c r="W1351" s="110" t="s">
        <v>26</v>
      </c>
      <c r="X1351" s="110" t="s">
        <v>27</v>
      </c>
      <c r="Y1351" s="111" t="s">
        <v>28</v>
      </c>
      <c r="Z1351" s="111" t="s">
        <v>29</v>
      </c>
      <c r="AA1351" s="111" t="s">
        <v>25</v>
      </c>
      <c r="AB1351" s="111" t="s">
        <v>30</v>
      </c>
      <c r="AC1351" s="112" t="s">
        <v>31</v>
      </c>
    </row>
    <row r="1352" spans="1:29" ht="25.5" customHeight="1" x14ac:dyDescent="0.35">
      <c r="A1352" s="205"/>
      <c r="B1352" s="207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85"/>
        <v/>
      </c>
      <c r="G1352" s="106"/>
      <c r="H1352" s="96">
        <f t="shared" si="86"/>
        <v>0</v>
      </c>
      <c r="I1352" s="96" t="str">
        <f t="shared" si="87"/>
        <v/>
      </c>
      <c r="J1352" s="96" t="str">
        <f t="shared" si="88"/>
        <v/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V1352" s="110" t="s">
        <v>25</v>
      </c>
      <c r="W1352" s="110" t="s">
        <v>26</v>
      </c>
      <c r="X1352" s="110" t="s">
        <v>27</v>
      </c>
      <c r="Y1352" s="111" t="s">
        <v>28</v>
      </c>
      <c r="Z1352" s="111" t="s">
        <v>29</v>
      </c>
      <c r="AA1352" s="111" t="s">
        <v>25</v>
      </c>
      <c r="AB1352" s="111" t="s">
        <v>30</v>
      </c>
      <c r="AC1352" s="112" t="s">
        <v>31</v>
      </c>
    </row>
    <row r="1353" spans="1:29" ht="25.5" customHeight="1" x14ac:dyDescent="0.35">
      <c r="A1353" s="205"/>
      <c r="B1353" s="207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85"/>
        <v/>
      </c>
      <c r="G1353" s="106"/>
      <c r="H1353" s="96">
        <f t="shared" si="86"/>
        <v>0</v>
      </c>
      <c r="I1353" s="96" t="str">
        <f t="shared" si="87"/>
        <v/>
      </c>
      <c r="J1353" s="96" t="str">
        <f t="shared" si="88"/>
        <v/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V1353" s="110" t="s">
        <v>25</v>
      </c>
      <c r="W1353" s="110" t="s">
        <v>26</v>
      </c>
      <c r="X1353" s="110" t="s">
        <v>27</v>
      </c>
      <c r="Y1353" s="111" t="s">
        <v>28</v>
      </c>
      <c r="Z1353" s="111" t="s">
        <v>29</v>
      </c>
      <c r="AA1353" s="111" t="s">
        <v>25</v>
      </c>
      <c r="AB1353" s="111" t="s">
        <v>30</v>
      </c>
      <c r="AC1353" s="112" t="s">
        <v>31</v>
      </c>
    </row>
    <row r="1354" spans="1:29" ht="25.5" customHeight="1" x14ac:dyDescent="0.35">
      <c r="A1354" s="205"/>
      <c r="B1354" s="207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85"/>
        <v/>
      </c>
      <c r="G1354" s="106"/>
      <c r="H1354" s="96">
        <f t="shared" si="86"/>
        <v>0</v>
      </c>
      <c r="I1354" s="96" t="str">
        <f t="shared" si="87"/>
        <v/>
      </c>
      <c r="J1354" s="96" t="str">
        <f t="shared" si="88"/>
        <v/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V1354" s="110" t="s">
        <v>25</v>
      </c>
      <c r="W1354" s="110" t="s">
        <v>26</v>
      </c>
      <c r="X1354" s="110" t="s">
        <v>27</v>
      </c>
      <c r="Y1354" s="111" t="s">
        <v>28</v>
      </c>
      <c r="Z1354" s="111" t="s">
        <v>29</v>
      </c>
      <c r="AA1354" s="111" t="s">
        <v>25</v>
      </c>
      <c r="AB1354" s="111" t="s">
        <v>30</v>
      </c>
      <c r="AC1354" s="112" t="s">
        <v>31</v>
      </c>
    </row>
    <row r="1355" spans="1:29" ht="25.5" customHeight="1" x14ac:dyDescent="0.35">
      <c r="A1355" s="205"/>
      <c r="B1355" s="207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85"/>
        <v/>
      </c>
      <c r="G1355" s="106"/>
      <c r="H1355" s="96">
        <f t="shared" si="86"/>
        <v>0</v>
      </c>
      <c r="I1355" s="96" t="str">
        <f t="shared" si="87"/>
        <v/>
      </c>
      <c r="J1355" s="96" t="str">
        <f t="shared" si="88"/>
        <v/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V1355" s="110" t="s">
        <v>25</v>
      </c>
      <c r="W1355" s="110" t="s">
        <v>26</v>
      </c>
      <c r="X1355" s="110" t="s">
        <v>27</v>
      </c>
      <c r="Y1355" s="111" t="s">
        <v>28</v>
      </c>
      <c r="Z1355" s="111" t="s">
        <v>29</v>
      </c>
      <c r="AA1355" s="111" t="s">
        <v>25</v>
      </c>
      <c r="AB1355" s="111" t="s">
        <v>30</v>
      </c>
      <c r="AC1355" s="112" t="s">
        <v>31</v>
      </c>
    </row>
    <row r="1356" spans="1:29" ht="25.5" customHeight="1" x14ac:dyDescent="0.35">
      <c r="A1356" s="205"/>
      <c r="B1356" s="207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85"/>
        <v/>
      </c>
      <c r="G1356" s="106"/>
      <c r="H1356" s="96">
        <f t="shared" si="86"/>
        <v>0</v>
      </c>
      <c r="I1356" s="96" t="str">
        <f t="shared" si="87"/>
        <v/>
      </c>
      <c r="J1356" s="96" t="str">
        <f t="shared" si="88"/>
        <v/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V1356" s="110" t="s">
        <v>25</v>
      </c>
      <c r="W1356" s="110" t="s">
        <v>26</v>
      </c>
      <c r="X1356" s="110" t="s">
        <v>27</v>
      </c>
      <c r="Y1356" s="111" t="s">
        <v>28</v>
      </c>
      <c r="Z1356" s="111" t="s">
        <v>29</v>
      </c>
      <c r="AA1356" s="111" t="s">
        <v>25</v>
      </c>
      <c r="AB1356" s="111" t="s">
        <v>30</v>
      </c>
      <c r="AC1356" s="112" t="s">
        <v>31</v>
      </c>
    </row>
    <row r="1357" spans="1:29" ht="25.5" customHeight="1" x14ac:dyDescent="0.35">
      <c r="A1357" s="205"/>
      <c r="B1357" s="207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85"/>
        <v/>
      </c>
      <c r="G1357" s="106"/>
      <c r="H1357" s="96">
        <f t="shared" si="86"/>
        <v>0</v>
      </c>
      <c r="I1357" s="96" t="str">
        <f t="shared" si="87"/>
        <v/>
      </c>
      <c r="J1357" s="96" t="str">
        <f t="shared" si="88"/>
        <v/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V1357" s="110" t="s">
        <v>25</v>
      </c>
      <c r="W1357" s="110" t="s">
        <v>26</v>
      </c>
      <c r="X1357" s="110" t="s">
        <v>27</v>
      </c>
      <c r="Y1357" s="111" t="s">
        <v>28</v>
      </c>
      <c r="Z1357" s="111" t="s">
        <v>29</v>
      </c>
      <c r="AA1357" s="111" t="s">
        <v>25</v>
      </c>
      <c r="AB1357" s="111" t="s">
        <v>30</v>
      </c>
      <c r="AC1357" s="112" t="s">
        <v>31</v>
      </c>
    </row>
    <row r="1358" spans="1:29" ht="25.5" customHeight="1" x14ac:dyDescent="0.35">
      <c r="A1358" s="205"/>
      <c r="B1358" s="207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85"/>
        <v/>
      </c>
      <c r="G1358" s="106"/>
      <c r="H1358" s="96">
        <f t="shared" si="86"/>
        <v>0</v>
      </c>
      <c r="I1358" s="96" t="str">
        <f t="shared" si="87"/>
        <v/>
      </c>
      <c r="J1358" s="96" t="str">
        <f t="shared" si="88"/>
        <v/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V1358" s="110" t="s">
        <v>25</v>
      </c>
      <c r="W1358" s="110" t="s">
        <v>26</v>
      </c>
      <c r="X1358" s="110" t="s">
        <v>27</v>
      </c>
      <c r="Y1358" s="111" t="s">
        <v>28</v>
      </c>
      <c r="Z1358" s="111" t="s">
        <v>29</v>
      </c>
      <c r="AA1358" s="111" t="s">
        <v>25</v>
      </c>
      <c r="AB1358" s="111" t="s">
        <v>30</v>
      </c>
      <c r="AC1358" s="112" t="s">
        <v>31</v>
      </c>
    </row>
    <row r="1359" spans="1:29" ht="25.5" customHeight="1" x14ac:dyDescent="0.35">
      <c r="A1359" s="205"/>
      <c r="B1359" s="207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85"/>
        <v/>
      </c>
      <c r="G1359" s="106"/>
      <c r="H1359" s="96">
        <f t="shared" si="86"/>
        <v>0</v>
      </c>
      <c r="I1359" s="96" t="str">
        <f t="shared" si="87"/>
        <v/>
      </c>
      <c r="J1359" s="96" t="str">
        <f t="shared" si="88"/>
        <v/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V1359" s="110" t="s">
        <v>25</v>
      </c>
      <c r="W1359" s="110" t="s">
        <v>26</v>
      </c>
      <c r="X1359" s="110" t="s">
        <v>27</v>
      </c>
      <c r="Y1359" s="111" t="s">
        <v>28</v>
      </c>
      <c r="Z1359" s="111" t="s">
        <v>29</v>
      </c>
      <c r="AA1359" s="111" t="s">
        <v>25</v>
      </c>
      <c r="AB1359" s="111" t="s">
        <v>30</v>
      </c>
      <c r="AC1359" s="112" t="s">
        <v>31</v>
      </c>
    </row>
    <row r="1360" spans="1:29" ht="25.5" customHeight="1" x14ac:dyDescent="0.35">
      <c r="A1360" s="205"/>
      <c r="B1360" s="207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85"/>
        <v/>
      </c>
      <c r="G1360" s="106"/>
      <c r="H1360" s="96">
        <f t="shared" si="86"/>
        <v>0</v>
      </c>
      <c r="I1360" s="96" t="str">
        <f t="shared" si="87"/>
        <v/>
      </c>
      <c r="J1360" s="96" t="str">
        <f t="shared" si="88"/>
        <v/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V1360" s="110" t="s">
        <v>25</v>
      </c>
      <c r="W1360" s="110" t="s">
        <v>26</v>
      </c>
      <c r="X1360" s="110" t="s">
        <v>27</v>
      </c>
      <c r="Y1360" s="111" t="s">
        <v>28</v>
      </c>
      <c r="Z1360" s="111" t="s">
        <v>29</v>
      </c>
      <c r="AA1360" s="111" t="s">
        <v>25</v>
      </c>
      <c r="AB1360" s="111" t="s">
        <v>30</v>
      </c>
      <c r="AC1360" s="112" t="s">
        <v>31</v>
      </c>
    </row>
    <row r="1361" spans="1:29" ht="25.5" customHeight="1" x14ac:dyDescent="0.35">
      <c r="A1361" s="205"/>
      <c r="B1361" s="207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85"/>
        <v/>
      </c>
      <c r="G1361" s="106"/>
      <c r="H1361" s="96">
        <f t="shared" si="86"/>
        <v>0</v>
      </c>
      <c r="I1361" s="96" t="str">
        <f t="shared" si="87"/>
        <v/>
      </c>
      <c r="J1361" s="96" t="str">
        <f t="shared" si="88"/>
        <v/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V1361" s="110" t="s">
        <v>25</v>
      </c>
      <c r="W1361" s="110" t="s">
        <v>26</v>
      </c>
      <c r="X1361" s="110" t="s">
        <v>27</v>
      </c>
      <c r="Y1361" s="111" t="s">
        <v>28</v>
      </c>
      <c r="Z1361" s="111" t="s">
        <v>29</v>
      </c>
      <c r="AA1361" s="111" t="s">
        <v>25</v>
      </c>
      <c r="AB1361" s="111" t="s">
        <v>30</v>
      </c>
      <c r="AC1361" s="112" t="s">
        <v>31</v>
      </c>
    </row>
    <row r="1362" spans="1:29" ht="25.5" customHeight="1" x14ac:dyDescent="0.35">
      <c r="A1362" s="205"/>
      <c r="B1362" s="207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85"/>
        <v/>
      </c>
      <c r="G1362" s="106"/>
      <c r="H1362" s="96">
        <f t="shared" si="86"/>
        <v>0</v>
      </c>
      <c r="I1362" s="96" t="str">
        <f t="shared" si="87"/>
        <v/>
      </c>
      <c r="J1362" s="96" t="str">
        <f t="shared" si="88"/>
        <v/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V1362" s="110" t="s">
        <v>25</v>
      </c>
      <c r="W1362" s="110" t="s">
        <v>26</v>
      </c>
      <c r="X1362" s="110" t="s">
        <v>27</v>
      </c>
      <c r="Y1362" s="111" t="s">
        <v>28</v>
      </c>
      <c r="Z1362" s="111" t="s">
        <v>29</v>
      </c>
      <c r="AA1362" s="111" t="s">
        <v>25</v>
      </c>
      <c r="AB1362" s="111" t="s">
        <v>30</v>
      </c>
      <c r="AC1362" s="112" t="s">
        <v>31</v>
      </c>
    </row>
    <row r="1363" spans="1:29" ht="25.5" customHeight="1" x14ac:dyDescent="0.35">
      <c r="A1363" s="205"/>
      <c r="B1363" s="207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85"/>
        <v/>
      </c>
      <c r="G1363" s="106"/>
      <c r="H1363" s="96">
        <f t="shared" si="86"/>
        <v>0</v>
      </c>
      <c r="I1363" s="96" t="str">
        <f t="shared" si="87"/>
        <v/>
      </c>
      <c r="J1363" s="96" t="str">
        <f t="shared" si="88"/>
        <v/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V1363" s="110" t="s">
        <v>25</v>
      </c>
      <c r="W1363" s="110" t="s">
        <v>26</v>
      </c>
      <c r="X1363" s="110" t="s">
        <v>27</v>
      </c>
      <c r="Y1363" s="111" t="s">
        <v>28</v>
      </c>
      <c r="Z1363" s="111" t="s">
        <v>29</v>
      </c>
      <c r="AA1363" s="111" t="s">
        <v>25</v>
      </c>
      <c r="AB1363" s="111" t="s">
        <v>30</v>
      </c>
      <c r="AC1363" s="112" t="s">
        <v>31</v>
      </c>
    </row>
    <row r="1364" spans="1:29" ht="25.5" customHeight="1" x14ac:dyDescent="0.35">
      <c r="A1364" s="205"/>
      <c r="B1364" s="207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85"/>
        <v/>
      </c>
      <c r="G1364" s="106"/>
      <c r="H1364" s="96">
        <f t="shared" si="86"/>
        <v>0</v>
      </c>
      <c r="I1364" s="96" t="str">
        <f t="shared" si="87"/>
        <v/>
      </c>
      <c r="J1364" s="96" t="str">
        <f t="shared" si="88"/>
        <v/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V1364" s="110" t="s">
        <v>25</v>
      </c>
      <c r="W1364" s="110" t="s">
        <v>26</v>
      </c>
      <c r="X1364" s="110" t="s">
        <v>27</v>
      </c>
      <c r="Y1364" s="111" t="s">
        <v>28</v>
      </c>
      <c r="Z1364" s="111" t="s">
        <v>29</v>
      </c>
      <c r="AA1364" s="111" t="s">
        <v>25</v>
      </c>
      <c r="AB1364" s="111" t="s">
        <v>30</v>
      </c>
      <c r="AC1364" s="112" t="s">
        <v>31</v>
      </c>
    </row>
    <row r="1365" spans="1:29" ht="25.5" customHeight="1" x14ac:dyDescent="0.35">
      <c r="A1365" s="205"/>
      <c r="B1365" s="207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85"/>
        <v/>
      </c>
      <c r="G1365" s="106"/>
      <c r="H1365" s="96">
        <f t="shared" si="86"/>
        <v>0</v>
      </c>
      <c r="I1365" s="96" t="str">
        <f t="shared" si="87"/>
        <v/>
      </c>
      <c r="J1365" s="96" t="str">
        <f t="shared" si="88"/>
        <v/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V1365" s="110" t="s">
        <v>25</v>
      </c>
      <c r="W1365" s="110" t="s">
        <v>26</v>
      </c>
      <c r="X1365" s="110" t="s">
        <v>27</v>
      </c>
      <c r="Y1365" s="111" t="s">
        <v>28</v>
      </c>
      <c r="Z1365" s="111" t="s">
        <v>29</v>
      </c>
      <c r="AA1365" s="111" t="s">
        <v>25</v>
      </c>
      <c r="AB1365" s="111" t="s">
        <v>30</v>
      </c>
      <c r="AC1365" s="112" t="s">
        <v>31</v>
      </c>
    </row>
    <row r="1366" spans="1:29" ht="25.5" customHeight="1" x14ac:dyDescent="0.35">
      <c r="A1366" s="205"/>
      <c r="B1366" s="207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85"/>
        <v/>
      </c>
      <c r="G1366" s="106"/>
      <c r="H1366" s="96">
        <f t="shared" si="86"/>
        <v>0</v>
      </c>
      <c r="I1366" s="96" t="str">
        <f t="shared" si="87"/>
        <v/>
      </c>
      <c r="J1366" s="96" t="str">
        <f t="shared" si="88"/>
        <v/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V1366" s="110" t="s">
        <v>25</v>
      </c>
      <c r="W1366" s="110" t="s">
        <v>26</v>
      </c>
      <c r="X1366" s="110" t="s">
        <v>27</v>
      </c>
      <c r="Y1366" s="111" t="s">
        <v>28</v>
      </c>
      <c r="Z1366" s="111" t="s">
        <v>29</v>
      </c>
      <c r="AA1366" s="111" t="s">
        <v>25</v>
      </c>
      <c r="AB1366" s="111" t="s">
        <v>30</v>
      </c>
      <c r="AC1366" s="112" t="s">
        <v>31</v>
      </c>
    </row>
    <row r="1367" spans="1:29" ht="25.5" customHeight="1" x14ac:dyDescent="0.35">
      <c r="A1367" s="205"/>
      <c r="B1367" s="207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85"/>
        <v/>
      </c>
      <c r="G1367" s="106"/>
      <c r="H1367" s="96">
        <f t="shared" si="86"/>
        <v>0</v>
      </c>
      <c r="I1367" s="96" t="str">
        <f t="shared" si="87"/>
        <v/>
      </c>
      <c r="J1367" s="96" t="str">
        <f t="shared" si="88"/>
        <v/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V1367" s="110" t="s">
        <v>25</v>
      </c>
      <c r="W1367" s="110" t="s">
        <v>26</v>
      </c>
      <c r="X1367" s="110" t="s">
        <v>27</v>
      </c>
      <c r="Y1367" s="111" t="s">
        <v>28</v>
      </c>
      <c r="Z1367" s="111" t="s">
        <v>29</v>
      </c>
      <c r="AA1367" s="111" t="s">
        <v>25</v>
      </c>
      <c r="AB1367" s="111" t="s">
        <v>30</v>
      </c>
      <c r="AC1367" s="112" t="s">
        <v>31</v>
      </c>
    </row>
    <row r="1368" spans="1:29" ht="25.5" customHeight="1" x14ac:dyDescent="0.35">
      <c r="A1368" s="205"/>
      <c r="B1368" s="207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85"/>
        <v/>
      </c>
      <c r="G1368" s="106"/>
      <c r="H1368" s="96">
        <f t="shared" si="86"/>
        <v>0</v>
      </c>
      <c r="I1368" s="96" t="str">
        <f t="shared" si="87"/>
        <v/>
      </c>
      <c r="J1368" s="96" t="str">
        <f t="shared" si="88"/>
        <v/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V1368" s="110" t="s">
        <v>25</v>
      </c>
      <c r="W1368" s="110" t="s">
        <v>26</v>
      </c>
      <c r="X1368" s="110" t="s">
        <v>27</v>
      </c>
      <c r="Y1368" s="111" t="s">
        <v>28</v>
      </c>
      <c r="Z1368" s="111" t="s">
        <v>29</v>
      </c>
      <c r="AA1368" s="111" t="s">
        <v>25</v>
      </c>
      <c r="AB1368" s="111" t="s">
        <v>30</v>
      </c>
      <c r="AC1368" s="112" t="s">
        <v>31</v>
      </c>
    </row>
    <row r="1369" spans="1:29" ht="25.5" customHeight="1" x14ac:dyDescent="0.35">
      <c r="A1369" s="205"/>
      <c r="B1369" s="207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85"/>
        <v/>
      </c>
      <c r="G1369" s="106"/>
      <c r="H1369" s="96">
        <f t="shared" si="86"/>
        <v>0</v>
      </c>
      <c r="I1369" s="96" t="str">
        <f t="shared" si="87"/>
        <v/>
      </c>
      <c r="J1369" s="96" t="str">
        <f t="shared" si="88"/>
        <v/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V1369" s="110" t="s">
        <v>25</v>
      </c>
      <c r="W1369" s="110" t="s">
        <v>26</v>
      </c>
      <c r="X1369" s="110" t="s">
        <v>27</v>
      </c>
      <c r="Y1369" s="111" t="s">
        <v>28</v>
      </c>
      <c r="Z1369" s="111" t="s">
        <v>29</v>
      </c>
      <c r="AA1369" s="111" t="s">
        <v>25</v>
      </c>
      <c r="AB1369" s="111" t="s">
        <v>30</v>
      </c>
      <c r="AC1369" s="112" t="s">
        <v>31</v>
      </c>
    </row>
    <row r="1370" spans="1:29" ht="25.5" customHeight="1" x14ac:dyDescent="0.35">
      <c r="A1370" s="205"/>
      <c r="B1370" s="207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85"/>
        <v/>
      </c>
      <c r="G1370" s="106"/>
      <c r="H1370" s="96">
        <f t="shared" si="86"/>
        <v>0</v>
      </c>
      <c r="I1370" s="96" t="str">
        <f t="shared" si="87"/>
        <v/>
      </c>
      <c r="J1370" s="96" t="str">
        <f t="shared" si="88"/>
        <v/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V1370" s="110" t="s">
        <v>25</v>
      </c>
      <c r="W1370" s="110" t="s">
        <v>26</v>
      </c>
      <c r="X1370" s="110" t="s">
        <v>27</v>
      </c>
      <c r="Y1370" s="111" t="s">
        <v>28</v>
      </c>
      <c r="Z1370" s="111" t="s">
        <v>29</v>
      </c>
      <c r="AA1370" s="111" t="s">
        <v>25</v>
      </c>
      <c r="AB1370" s="111" t="s">
        <v>30</v>
      </c>
      <c r="AC1370" s="112" t="s">
        <v>31</v>
      </c>
    </row>
    <row r="1371" spans="1:29" ht="25.5" customHeight="1" x14ac:dyDescent="0.35">
      <c r="A1371" s="205"/>
      <c r="B1371" s="207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85"/>
        <v/>
      </c>
      <c r="G1371" s="106"/>
      <c r="H1371" s="96">
        <f t="shared" si="86"/>
        <v>0</v>
      </c>
      <c r="I1371" s="96" t="str">
        <f t="shared" si="87"/>
        <v/>
      </c>
      <c r="J1371" s="96" t="str">
        <f t="shared" si="88"/>
        <v/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V1371" s="110" t="s">
        <v>25</v>
      </c>
      <c r="W1371" s="110" t="s">
        <v>26</v>
      </c>
      <c r="X1371" s="110" t="s">
        <v>27</v>
      </c>
      <c r="Y1371" s="111" t="s">
        <v>28</v>
      </c>
      <c r="Z1371" s="111" t="s">
        <v>29</v>
      </c>
      <c r="AA1371" s="111" t="s">
        <v>25</v>
      </c>
      <c r="AB1371" s="111" t="s">
        <v>30</v>
      </c>
      <c r="AC1371" s="112" t="s">
        <v>31</v>
      </c>
    </row>
    <row r="1372" spans="1:29" ht="25.5" customHeight="1" x14ac:dyDescent="0.35">
      <c r="A1372" s="205"/>
      <c r="B1372" s="207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85"/>
        <v/>
      </c>
      <c r="G1372" s="106"/>
      <c r="H1372" s="96">
        <f t="shared" si="86"/>
        <v>0</v>
      </c>
      <c r="I1372" s="96" t="str">
        <f t="shared" si="87"/>
        <v/>
      </c>
      <c r="J1372" s="96" t="str">
        <f t="shared" si="88"/>
        <v/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V1372" s="110" t="s">
        <v>25</v>
      </c>
      <c r="W1372" s="110" t="s">
        <v>26</v>
      </c>
      <c r="X1372" s="110" t="s">
        <v>27</v>
      </c>
      <c r="Y1372" s="111" t="s">
        <v>28</v>
      </c>
      <c r="Z1372" s="111" t="s">
        <v>29</v>
      </c>
      <c r="AA1372" s="111" t="s">
        <v>25</v>
      </c>
      <c r="AB1372" s="111" t="s">
        <v>30</v>
      </c>
      <c r="AC1372" s="112" t="s">
        <v>31</v>
      </c>
    </row>
    <row r="1373" spans="1:29" ht="25.5" customHeight="1" x14ac:dyDescent="0.35">
      <c r="A1373" s="205"/>
      <c r="B1373" s="207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85"/>
        <v/>
      </c>
      <c r="G1373" s="106"/>
      <c r="H1373" s="96">
        <f t="shared" si="86"/>
        <v>0</v>
      </c>
      <c r="I1373" s="96" t="str">
        <f t="shared" si="87"/>
        <v/>
      </c>
      <c r="J1373" s="96" t="str">
        <f t="shared" si="88"/>
        <v/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V1373" s="110" t="s">
        <v>25</v>
      </c>
      <c r="W1373" s="110" t="s">
        <v>26</v>
      </c>
      <c r="X1373" s="110" t="s">
        <v>27</v>
      </c>
      <c r="Y1373" s="111" t="s">
        <v>28</v>
      </c>
      <c r="Z1373" s="111" t="s">
        <v>29</v>
      </c>
      <c r="AA1373" s="111" t="s">
        <v>25</v>
      </c>
      <c r="AB1373" s="111" t="s">
        <v>30</v>
      </c>
      <c r="AC1373" s="112" t="s">
        <v>31</v>
      </c>
    </row>
    <row r="1374" spans="1:29" ht="25.5" customHeight="1" x14ac:dyDescent="0.35">
      <c r="A1374" s="205"/>
      <c r="B1374" s="207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85"/>
        <v/>
      </c>
      <c r="G1374" s="106"/>
      <c r="H1374" s="96">
        <f t="shared" si="86"/>
        <v>0</v>
      </c>
      <c r="I1374" s="96" t="str">
        <f t="shared" si="87"/>
        <v/>
      </c>
      <c r="J1374" s="96" t="str">
        <f t="shared" si="88"/>
        <v/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V1374" s="110" t="s">
        <v>25</v>
      </c>
      <c r="W1374" s="110" t="s">
        <v>26</v>
      </c>
      <c r="X1374" s="110" t="s">
        <v>27</v>
      </c>
      <c r="Y1374" s="111" t="s">
        <v>28</v>
      </c>
      <c r="Z1374" s="111" t="s">
        <v>29</v>
      </c>
      <c r="AA1374" s="111" t="s">
        <v>25</v>
      </c>
      <c r="AB1374" s="111" t="s">
        <v>30</v>
      </c>
      <c r="AC1374" s="112" t="s">
        <v>31</v>
      </c>
    </row>
    <row r="1375" spans="1:29" ht="25.5" customHeight="1" x14ac:dyDescent="0.35">
      <c r="A1375" s="205"/>
      <c r="B1375" s="207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85"/>
        <v/>
      </c>
      <c r="G1375" s="106"/>
      <c r="H1375" s="96">
        <f t="shared" si="86"/>
        <v>0</v>
      </c>
      <c r="I1375" s="96" t="str">
        <f t="shared" si="87"/>
        <v/>
      </c>
      <c r="J1375" s="96" t="str">
        <f t="shared" si="88"/>
        <v/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V1375" s="110" t="s">
        <v>25</v>
      </c>
      <c r="W1375" s="110" t="s">
        <v>26</v>
      </c>
      <c r="X1375" s="110" t="s">
        <v>27</v>
      </c>
      <c r="Y1375" s="111" t="s">
        <v>28</v>
      </c>
      <c r="Z1375" s="111" t="s">
        <v>29</v>
      </c>
      <c r="AA1375" s="111" t="s">
        <v>25</v>
      </c>
      <c r="AB1375" s="111" t="s">
        <v>30</v>
      </c>
      <c r="AC1375" s="112" t="s">
        <v>31</v>
      </c>
    </row>
    <row r="1376" spans="1:29" ht="25.5" customHeight="1" x14ac:dyDescent="0.35">
      <c r="A1376" s="205"/>
      <c r="B1376" s="207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85"/>
        <v/>
      </c>
      <c r="G1376" s="106"/>
      <c r="H1376" s="96">
        <f t="shared" si="86"/>
        <v>0</v>
      </c>
      <c r="I1376" s="96" t="str">
        <f t="shared" si="87"/>
        <v/>
      </c>
      <c r="J1376" s="96" t="str">
        <f t="shared" si="88"/>
        <v/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V1376" s="110" t="s">
        <v>25</v>
      </c>
      <c r="W1376" s="110" t="s">
        <v>26</v>
      </c>
      <c r="X1376" s="110" t="s">
        <v>27</v>
      </c>
      <c r="Y1376" s="111" t="s">
        <v>28</v>
      </c>
      <c r="Z1376" s="111" t="s">
        <v>29</v>
      </c>
      <c r="AA1376" s="111" t="s">
        <v>25</v>
      </c>
      <c r="AB1376" s="111" t="s">
        <v>30</v>
      </c>
      <c r="AC1376" s="112" t="s">
        <v>31</v>
      </c>
    </row>
    <row r="1377" spans="1:29" ht="25.5" customHeight="1" x14ac:dyDescent="0.35">
      <c r="A1377" s="205"/>
      <c r="B1377" s="207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85"/>
        <v/>
      </c>
      <c r="G1377" s="106"/>
      <c r="H1377" s="96">
        <f t="shared" si="86"/>
        <v>0</v>
      </c>
      <c r="I1377" s="96" t="str">
        <f t="shared" si="87"/>
        <v/>
      </c>
      <c r="J1377" s="96" t="str">
        <f t="shared" si="88"/>
        <v/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V1377" s="110" t="s">
        <v>25</v>
      </c>
      <c r="W1377" s="110" t="s">
        <v>26</v>
      </c>
      <c r="X1377" s="110" t="s">
        <v>27</v>
      </c>
      <c r="Y1377" s="111" t="s">
        <v>28</v>
      </c>
      <c r="Z1377" s="111" t="s">
        <v>29</v>
      </c>
      <c r="AA1377" s="111" t="s">
        <v>25</v>
      </c>
      <c r="AB1377" s="111" t="s">
        <v>30</v>
      </c>
      <c r="AC1377" s="112" t="s">
        <v>31</v>
      </c>
    </row>
    <row r="1378" spans="1:29" ht="25.5" customHeight="1" x14ac:dyDescent="0.35">
      <c r="A1378" s="205"/>
      <c r="B1378" s="207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85"/>
        <v/>
      </c>
      <c r="G1378" s="106"/>
      <c r="H1378" s="96">
        <f t="shared" si="86"/>
        <v>0</v>
      </c>
      <c r="I1378" s="96" t="str">
        <f t="shared" si="87"/>
        <v/>
      </c>
      <c r="J1378" s="96" t="str">
        <f t="shared" si="88"/>
        <v/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V1378" s="110" t="s">
        <v>25</v>
      </c>
      <c r="W1378" s="110" t="s">
        <v>26</v>
      </c>
      <c r="X1378" s="110" t="s">
        <v>27</v>
      </c>
      <c r="Y1378" s="111" t="s">
        <v>28</v>
      </c>
      <c r="Z1378" s="111" t="s">
        <v>29</v>
      </c>
      <c r="AA1378" s="111" t="s">
        <v>25</v>
      </c>
      <c r="AB1378" s="111" t="s">
        <v>30</v>
      </c>
      <c r="AC1378" s="112" t="s">
        <v>31</v>
      </c>
    </row>
    <row r="1379" spans="1:29" ht="25.5" customHeight="1" x14ac:dyDescent="0.35">
      <c r="A1379" s="205"/>
      <c r="B1379" s="207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85"/>
        <v/>
      </c>
      <c r="G1379" s="106"/>
      <c r="H1379" s="96">
        <f t="shared" si="86"/>
        <v>0</v>
      </c>
      <c r="I1379" s="96" t="str">
        <f t="shared" si="87"/>
        <v/>
      </c>
      <c r="J1379" s="96" t="str">
        <f t="shared" si="88"/>
        <v/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V1379" s="110" t="s">
        <v>25</v>
      </c>
      <c r="W1379" s="110" t="s">
        <v>26</v>
      </c>
      <c r="X1379" s="110" t="s">
        <v>27</v>
      </c>
      <c r="Y1379" s="111" t="s">
        <v>28</v>
      </c>
      <c r="Z1379" s="111" t="s">
        <v>29</v>
      </c>
      <c r="AA1379" s="111" t="s">
        <v>25</v>
      </c>
      <c r="AB1379" s="111" t="s">
        <v>30</v>
      </c>
      <c r="AC1379" s="112" t="s">
        <v>31</v>
      </c>
    </row>
    <row r="1380" spans="1:29" ht="25.5" customHeight="1" x14ac:dyDescent="0.35">
      <c r="A1380" s="205"/>
      <c r="B1380" s="207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85"/>
        <v/>
      </c>
      <c r="G1380" s="106"/>
      <c r="H1380" s="96">
        <f t="shared" si="86"/>
        <v>0</v>
      </c>
      <c r="I1380" s="96" t="str">
        <f t="shared" si="87"/>
        <v/>
      </c>
      <c r="J1380" s="96" t="str">
        <f t="shared" si="88"/>
        <v/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V1380" s="110" t="s">
        <v>25</v>
      </c>
      <c r="W1380" s="110" t="s">
        <v>26</v>
      </c>
      <c r="X1380" s="110" t="s">
        <v>27</v>
      </c>
      <c r="Y1380" s="111" t="s">
        <v>28</v>
      </c>
      <c r="Z1380" s="111" t="s">
        <v>29</v>
      </c>
      <c r="AA1380" s="111" t="s">
        <v>25</v>
      </c>
      <c r="AB1380" s="111" t="s">
        <v>30</v>
      </c>
      <c r="AC1380" s="112" t="s">
        <v>31</v>
      </c>
    </row>
    <row r="1381" spans="1:29" ht="25.5" customHeight="1" x14ac:dyDescent="0.35">
      <c r="A1381" s="205"/>
      <c r="B1381" s="207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85"/>
        <v/>
      </c>
      <c r="G1381" s="106"/>
      <c r="H1381" s="96">
        <f t="shared" si="86"/>
        <v>0</v>
      </c>
      <c r="I1381" s="96" t="str">
        <f t="shared" si="87"/>
        <v/>
      </c>
      <c r="J1381" s="96" t="str">
        <f t="shared" si="88"/>
        <v/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V1381" s="110" t="s">
        <v>25</v>
      </c>
      <c r="W1381" s="110" t="s">
        <v>26</v>
      </c>
      <c r="X1381" s="110" t="s">
        <v>27</v>
      </c>
      <c r="Y1381" s="111" t="s">
        <v>28</v>
      </c>
      <c r="Z1381" s="111" t="s">
        <v>29</v>
      </c>
      <c r="AA1381" s="111" t="s">
        <v>25</v>
      </c>
      <c r="AB1381" s="111" t="s">
        <v>30</v>
      </c>
      <c r="AC1381" s="112" t="s">
        <v>31</v>
      </c>
    </row>
    <row r="1382" spans="1:29" ht="25.5" customHeight="1" x14ac:dyDescent="0.35">
      <c r="A1382" s="205"/>
      <c r="B1382" s="207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85"/>
        <v/>
      </c>
      <c r="G1382" s="106"/>
      <c r="H1382" s="96">
        <f t="shared" si="86"/>
        <v>0</v>
      </c>
      <c r="I1382" s="96" t="str">
        <f t="shared" si="87"/>
        <v/>
      </c>
      <c r="J1382" s="96" t="str">
        <f t="shared" si="88"/>
        <v/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V1382" s="110" t="s">
        <v>25</v>
      </c>
      <c r="W1382" s="110" t="s">
        <v>26</v>
      </c>
      <c r="X1382" s="110" t="s">
        <v>27</v>
      </c>
      <c r="Y1382" s="111" t="s">
        <v>28</v>
      </c>
      <c r="Z1382" s="111" t="s">
        <v>29</v>
      </c>
      <c r="AA1382" s="111" t="s">
        <v>25</v>
      </c>
      <c r="AB1382" s="111" t="s">
        <v>30</v>
      </c>
      <c r="AC1382" s="112" t="s">
        <v>31</v>
      </c>
    </row>
    <row r="1383" spans="1:29" ht="25.5" customHeight="1" x14ac:dyDescent="0.35">
      <c r="A1383" s="205"/>
      <c r="B1383" s="207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85"/>
        <v/>
      </c>
      <c r="G1383" s="106"/>
      <c r="H1383" s="96">
        <f t="shared" si="86"/>
        <v>0</v>
      </c>
      <c r="I1383" s="96" t="str">
        <f t="shared" si="87"/>
        <v/>
      </c>
      <c r="J1383" s="96" t="str">
        <f t="shared" si="88"/>
        <v/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V1383" s="110" t="s">
        <v>25</v>
      </c>
      <c r="W1383" s="110" t="s">
        <v>26</v>
      </c>
      <c r="X1383" s="110" t="s">
        <v>27</v>
      </c>
      <c r="Y1383" s="111" t="s">
        <v>28</v>
      </c>
      <c r="Z1383" s="111" t="s">
        <v>29</v>
      </c>
      <c r="AA1383" s="111" t="s">
        <v>25</v>
      </c>
      <c r="AB1383" s="111" t="s">
        <v>30</v>
      </c>
      <c r="AC1383" s="112" t="s">
        <v>31</v>
      </c>
    </row>
    <row r="1384" spans="1:29" ht="25.5" customHeight="1" x14ac:dyDescent="0.35">
      <c r="A1384" s="205"/>
      <c r="B1384" s="207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85"/>
        <v/>
      </c>
      <c r="G1384" s="106"/>
      <c r="H1384" s="96">
        <f t="shared" si="86"/>
        <v>0</v>
      </c>
      <c r="I1384" s="96" t="str">
        <f t="shared" si="87"/>
        <v/>
      </c>
      <c r="J1384" s="96" t="str">
        <f t="shared" si="88"/>
        <v/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V1384" s="110" t="s">
        <v>25</v>
      </c>
      <c r="W1384" s="110" t="s">
        <v>26</v>
      </c>
      <c r="X1384" s="110" t="s">
        <v>27</v>
      </c>
      <c r="Y1384" s="111" t="s">
        <v>28</v>
      </c>
      <c r="Z1384" s="111" t="s">
        <v>29</v>
      </c>
      <c r="AA1384" s="111" t="s">
        <v>25</v>
      </c>
      <c r="AB1384" s="111" t="s">
        <v>30</v>
      </c>
      <c r="AC1384" s="112" t="s">
        <v>31</v>
      </c>
    </row>
    <row r="1385" spans="1:29" ht="25.5" customHeight="1" x14ac:dyDescent="0.35">
      <c r="A1385" s="205"/>
      <c r="B1385" s="207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85"/>
        <v/>
      </c>
      <c r="G1385" s="106"/>
      <c r="H1385" s="96">
        <f t="shared" si="86"/>
        <v>0</v>
      </c>
      <c r="I1385" s="96" t="str">
        <f t="shared" si="87"/>
        <v/>
      </c>
      <c r="J1385" s="96" t="str">
        <f t="shared" si="88"/>
        <v/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V1385" s="110" t="s">
        <v>25</v>
      </c>
      <c r="W1385" s="110" t="s">
        <v>26</v>
      </c>
      <c r="X1385" s="110" t="s">
        <v>27</v>
      </c>
      <c r="Y1385" s="111" t="s">
        <v>28</v>
      </c>
      <c r="Z1385" s="111" t="s">
        <v>29</v>
      </c>
      <c r="AA1385" s="111" t="s">
        <v>25</v>
      </c>
      <c r="AB1385" s="111" t="s">
        <v>30</v>
      </c>
      <c r="AC1385" s="112" t="s">
        <v>31</v>
      </c>
    </row>
    <row r="1386" spans="1:29" ht="25.5" customHeight="1" x14ac:dyDescent="0.35">
      <c r="A1386" s="205"/>
      <c r="B1386" s="207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85"/>
        <v/>
      </c>
      <c r="G1386" s="106"/>
      <c r="H1386" s="96">
        <f t="shared" si="86"/>
        <v>0</v>
      </c>
      <c r="I1386" s="96" t="str">
        <f t="shared" si="87"/>
        <v/>
      </c>
      <c r="J1386" s="96" t="str">
        <f t="shared" si="88"/>
        <v/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V1386" s="110" t="s">
        <v>25</v>
      </c>
      <c r="W1386" s="110" t="s">
        <v>26</v>
      </c>
      <c r="X1386" s="110" t="s">
        <v>27</v>
      </c>
      <c r="Y1386" s="111" t="s">
        <v>28</v>
      </c>
      <c r="Z1386" s="111" t="s">
        <v>29</v>
      </c>
      <c r="AA1386" s="111" t="s">
        <v>25</v>
      </c>
      <c r="AB1386" s="111" t="s">
        <v>30</v>
      </c>
      <c r="AC1386" s="112" t="s">
        <v>31</v>
      </c>
    </row>
    <row r="1387" spans="1:29" ht="25.5" customHeight="1" x14ac:dyDescent="0.35">
      <c r="A1387" s="205"/>
      <c r="B1387" s="207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85"/>
        <v/>
      </c>
      <c r="G1387" s="106"/>
      <c r="H1387" s="96">
        <f t="shared" si="86"/>
        <v>0</v>
      </c>
      <c r="I1387" s="96" t="str">
        <f t="shared" si="87"/>
        <v/>
      </c>
      <c r="J1387" s="96" t="str">
        <f t="shared" si="88"/>
        <v/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V1387" s="110" t="s">
        <v>25</v>
      </c>
      <c r="W1387" s="110" t="s">
        <v>26</v>
      </c>
      <c r="X1387" s="110" t="s">
        <v>27</v>
      </c>
      <c r="Y1387" s="111" t="s">
        <v>28</v>
      </c>
      <c r="Z1387" s="111" t="s">
        <v>29</v>
      </c>
      <c r="AA1387" s="111" t="s">
        <v>25</v>
      </c>
      <c r="AB1387" s="111" t="s">
        <v>30</v>
      </c>
      <c r="AC1387" s="112" t="s">
        <v>31</v>
      </c>
    </row>
    <row r="1388" spans="1:29" ht="25.5" customHeight="1" x14ac:dyDescent="0.35">
      <c r="A1388" s="205"/>
      <c r="B1388" s="207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85"/>
        <v/>
      </c>
      <c r="G1388" s="106"/>
      <c r="H1388" s="96">
        <f t="shared" si="86"/>
        <v>0</v>
      </c>
      <c r="I1388" s="96" t="str">
        <f t="shared" si="87"/>
        <v/>
      </c>
      <c r="J1388" s="96" t="str">
        <f t="shared" si="88"/>
        <v/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V1388" s="110" t="s">
        <v>25</v>
      </c>
      <c r="W1388" s="110" t="s">
        <v>26</v>
      </c>
      <c r="X1388" s="110" t="s">
        <v>27</v>
      </c>
      <c r="Y1388" s="111" t="s">
        <v>28</v>
      </c>
      <c r="Z1388" s="111" t="s">
        <v>29</v>
      </c>
      <c r="AA1388" s="111" t="s">
        <v>25</v>
      </c>
      <c r="AB1388" s="111" t="s">
        <v>30</v>
      </c>
      <c r="AC1388" s="112" t="s">
        <v>31</v>
      </c>
    </row>
    <row r="1389" spans="1:29" ht="25.5" customHeight="1" x14ac:dyDescent="0.35">
      <c r="A1389" s="205"/>
      <c r="B1389" s="207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85"/>
        <v/>
      </c>
      <c r="G1389" s="106"/>
      <c r="H1389" s="96">
        <f t="shared" si="86"/>
        <v>0</v>
      </c>
      <c r="I1389" s="96" t="str">
        <f t="shared" si="87"/>
        <v/>
      </c>
      <c r="J1389" s="96" t="str">
        <f t="shared" si="88"/>
        <v/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V1389" s="110" t="s">
        <v>25</v>
      </c>
      <c r="W1389" s="110" t="s">
        <v>26</v>
      </c>
      <c r="X1389" s="110" t="s">
        <v>27</v>
      </c>
      <c r="Y1389" s="111" t="s">
        <v>28</v>
      </c>
      <c r="Z1389" s="111" t="s">
        <v>29</v>
      </c>
      <c r="AA1389" s="111" t="s">
        <v>25</v>
      </c>
      <c r="AB1389" s="111" t="s">
        <v>30</v>
      </c>
      <c r="AC1389" s="112" t="s">
        <v>31</v>
      </c>
    </row>
    <row r="1390" spans="1:29" ht="25.5" customHeight="1" x14ac:dyDescent="0.35">
      <c r="A1390" s="205"/>
      <c r="B1390" s="207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85"/>
        <v/>
      </c>
      <c r="G1390" s="106"/>
      <c r="H1390" s="96">
        <f t="shared" si="86"/>
        <v>0</v>
      </c>
      <c r="I1390" s="96" t="str">
        <f t="shared" si="87"/>
        <v/>
      </c>
      <c r="J1390" s="96" t="str">
        <f t="shared" si="88"/>
        <v/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V1390" s="110" t="s">
        <v>25</v>
      </c>
      <c r="W1390" s="110" t="s">
        <v>26</v>
      </c>
      <c r="X1390" s="110" t="s">
        <v>27</v>
      </c>
      <c r="Y1390" s="111" t="s">
        <v>28</v>
      </c>
      <c r="Z1390" s="111" t="s">
        <v>29</v>
      </c>
      <c r="AA1390" s="111" t="s">
        <v>25</v>
      </c>
      <c r="AB1390" s="111" t="s">
        <v>30</v>
      </c>
      <c r="AC1390" s="112" t="s">
        <v>31</v>
      </c>
    </row>
    <row r="1391" spans="1:29" ht="25.5" customHeight="1" x14ac:dyDescent="0.35">
      <c r="A1391" s="205"/>
      <c r="B1391" s="207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85"/>
        <v/>
      </c>
      <c r="G1391" s="106"/>
      <c r="H1391" s="96">
        <f t="shared" si="86"/>
        <v>0</v>
      </c>
      <c r="I1391" s="96" t="str">
        <f t="shared" si="87"/>
        <v/>
      </c>
      <c r="J1391" s="96" t="str">
        <f t="shared" si="88"/>
        <v/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V1391" s="110" t="s">
        <v>25</v>
      </c>
      <c r="W1391" s="110" t="s">
        <v>26</v>
      </c>
      <c r="X1391" s="110" t="s">
        <v>27</v>
      </c>
      <c r="Y1391" s="111" t="s">
        <v>28</v>
      </c>
      <c r="Z1391" s="111" t="s">
        <v>29</v>
      </c>
      <c r="AA1391" s="111" t="s">
        <v>25</v>
      </c>
      <c r="AB1391" s="111" t="s">
        <v>30</v>
      </c>
      <c r="AC1391" s="112" t="s">
        <v>31</v>
      </c>
    </row>
    <row r="1392" spans="1:29" ht="25.5" customHeight="1" x14ac:dyDescent="0.35">
      <c r="A1392" s="205"/>
      <c r="B1392" s="207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85"/>
        <v/>
      </c>
      <c r="G1392" s="106"/>
      <c r="H1392" s="96">
        <f t="shared" si="86"/>
        <v>0</v>
      </c>
      <c r="I1392" s="96" t="str">
        <f t="shared" si="87"/>
        <v/>
      </c>
      <c r="J1392" s="96" t="str">
        <f t="shared" si="88"/>
        <v/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V1392" s="110" t="s">
        <v>25</v>
      </c>
      <c r="W1392" s="110" t="s">
        <v>26</v>
      </c>
      <c r="X1392" s="110" t="s">
        <v>27</v>
      </c>
      <c r="Y1392" s="111" t="s">
        <v>28</v>
      </c>
      <c r="Z1392" s="111" t="s">
        <v>29</v>
      </c>
      <c r="AA1392" s="111" t="s">
        <v>25</v>
      </c>
      <c r="AB1392" s="111" t="s">
        <v>30</v>
      </c>
      <c r="AC1392" s="112" t="s">
        <v>31</v>
      </c>
    </row>
    <row r="1393" spans="1:29" ht="25.5" customHeight="1" x14ac:dyDescent="0.35">
      <c r="A1393" s="205"/>
      <c r="B1393" s="207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85"/>
        <v/>
      </c>
      <c r="G1393" s="106"/>
      <c r="H1393" s="96">
        <f t="shared" si="86"/>
        <v>0</v>
      </c>
      <c r="I1393" s="96" t="str">
        <f t="shared" si="87"/>
        <v/>
      </c>
      <c r="J1393" s="96" t="str">
        <f t="shared" si="88"/>
        <v/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V1393" s="110" t="s">
        <v>25</v>
      </c>
      <c r="W1393" s="110" t="s">
        <v>26</v>
      </c>
      <c r="X1393" s="110" t="s">
        <v>27</v>
      </c>
      <c r="Y1393" s="111" t="s">
        <v>28</v>
      </c>
      <c r="Z1393" s="111" t="s">
        <v>29</v>
      </c>
      <c r="AA1393" s="111" t="s">
        <v>25</v>
      </c>
      <c r="AB1393" s="111" t="s">
        <v>30</v>
      </c>
      <c r="AC1393" s="112" t="s">
        <v>31</v>
      </c>
    </row>
    <row r="1394" spans="1:29" ht="25.5" customHeight="1" x14ac:dyDescent="0.35">
      <c r="A1394" s="205"/>
      <c r="B1394" s="207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85"/>
        <v/>
      </c>
      <c r="G1394" s="106"/>
      <c r="H1394" s="96">
        <f t="shared" si="86"/>
        <v>0</v>
      </c>
      <c r="I1394" s="96" t="str">
        <f t="shared" si="87"/>
        <v/>
      </c>
      <c r="J1394" s="96" t="str">
        <f t="shared" si="88"/>
        <v/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V1394" s="110" t="s">
        <v>25</v>
      </c>
      <c r="W1394" s="110" t="s">
        <v>26</v>
      </c>
      <c r="X1394" s="110" t="s">
        <v>27</v>
      </c>
      <c r="Y1394" s="111" t="s">
        <v>28</v>
      </c>
      <c r="Z1394" s="111" t="s">
        <v>29</v>
      </c>
      <c r="AA1394" s="111" t="s">
        <v>25</v>
      </c>
      <c r="AB1394" s="111" t="s">
        <v>30</v>
      </c>
      <c r="AC1394" s="112" t="s">
        <v>31</v>
      </c>
    </row>
    <row r="1395" spans="1:29" ht="25.5" customHeight="1" x14ac:dyDescent="0.35">
      <c r="A1395" s="205"/>
      <c r="B1395" s="207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85"/>
        <v/>
      </c>
      <c r="G1395" s="106"/>
      <c r="H1395" s="96">
        <f t="shared" si="86"/>
        <v>0</v>
      </c>
      <c r="I1395" s="96" t="str">
        <f t="shared" si="87"/>
        <v/>
      </c>
      <c r="J1395" s="96" t="str">
        <f t="shared" si="88"/>
        <v/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V1395" s="110" t="s">
        <v>25</v>
      </c>
      <c r="W1395" s="110" t="s">
        <v>26</v>
      </c>
      <c r="X1395" s="110" t="s">
        <v>27</v>
      </c>
      <c r="Y1395" s="111" t="s">
        <v>28</v>
      </c>
      <c r="Z1395" s="111" t="s">
        <v>29</v>
      </c>
      <c r="AA1395" s="111" t="s">
        <v>25</v>
      </c>
      <c r="AB1395" s="111" t="s">
        <v>30</v>
      </c>
      <c r="AC1395" s="112" t="s">
        <v>31</v>
      </c>
    </row>
    <row r="1396" spans="1:29" ht="25.5" customHeight="1" x14ac:dyDescent="0.35">
      <c r="A1396" s="205"/>
      <c r="B1396" s="207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85"/>
        <v/>
      </c>
      <c r="G1396" s="106"/>
      <c r="H1396" s="96">
        <f t="shared" si="86"/>
        <v>0</v>
      </c>
      <c r="I1396" s="96" t="str">
        <f t="shared" si="87"/>
        <v/>
      </c>
      <c r="J1396" s="96" t="str">
        <f t="shared" si="88"/>
        <v/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V1396" s="110" t="s">
        <v>25</v>
      </c>
      <c r="W1396" s="110" t="s">
        <v>26</v>
      </c>
      <c r="X1396" s="110" t="s">
        <v>27</v>
      </c>
      <c r="Y1396" s="111" t="s">
        <v>28</v>
      </c>
      <c r="Z1396" s="111" t="s">
        <v>29</v>
      </c>
      <c r="AA1396" s="111" t="s">
        <v>25</v>
      </c>
      <c r="AB1396" s="111" t="s">
        <v>30</v>
      </c>
      <c r="AC1396" s="112" t="s">
        <v>31</v>
      </c>
    </row>
    <row r="1397" spans="1:29" ht="25.5" customHeight="1" x14ac:dyDescent="0.35">
      <c r="A1397" s="205"/>
      <c r="B1397" s="207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85"/>
        <v/>
      </c>
      <c r="G1397" s="106"/>
      <c r="H1397" s="96">
        <f t="shared" si="86"/>
        <v>0</v>
      </c>
      <c r="I1397" s="96" t="str">
        <f t="shared" si="87"/>
        <v/>
      </c>
      <c r="J1397" s="96" t="str">
        <f t="shared" si="88"/>
        <v/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V1397" s="110" t="s">
        <v>25</v>
      </c>
      <c r="W1397" s="110" t="s">
        <v>26</v>
      </c>
      <c r="X1397" s="110" t="s">
        <v>27</v>
      </c>
      <c r="Y1397" s="111" t="s">
        <v>28</v>
      </c>
      <c r="Z1397" s="111" t="s">
        <v>29</v>
      </c>
      <c r="AA1397" s="111" t="s">
        <v>25</v>
      </c>
      <c r="AB1397" s="111" t="s">
        <v>30</v>
      </c>
      <c r="AC1397" s="112" t="s">
        <v>31</v>
      </c>
    </row>
    <row r="1398" spans="1:29" ht="25.5" customHeight="1" x14ac:dyDescent="0.35">
      <c r="A1398" s="205"/>
      <c r="B1398" s="207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85"/>
        <v/>
      </c>
      <c r="G1398" s="106"/>
      <c r="H1398" s="96">
        <f t="shared" si="86"/>
        <v>0</v>
      </c>
      <c r="I1398" s="96" t="str">
        <f t="shared" si="87"/>
        <v/>
      </c>
      <c r="J1398" s="96" t="str">
        <f t="shared" si="88"/>
        <v/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V1398" s="110" t="s">
        <v>25</v>
      </c>
      <c r="W1398" s="110" t="s">
        <v>26</v>
      </c>
      <c r="X1398" s="110" t="s">
        <v>27</v>
      </c>
      <c r="Y1398" s="111" t="s">
        <v>28</v>
      </c>
      <c r="Z1398" s="111" t="s">
        <v>29</v>
      </c>
      <c r="AA1398" s="111" t="s">
        <v>25</v>
      </c>
      <c r="AB1398" s="111" t="s">
        <v>30</v>
      </c>
      <c r="AC1398" s="112" t="s">
        <v>31</v>
      </c>
    </row>
    <row r="1399" spans="1:29" ht="25.5" customHeight="1" x14ac:dyDescent="0.35">
      <c r="A1399" s="205"/>
      <c r="B1399" s="207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85"/>
        <v/>
      </c>
      <c r="G1399" s="106"/>
      <c r="H1399" s="96">
        <f t="shared" si="86"/>
        <v>0</v>
      </c>
      <c r="I1399" s="96" t="str">
        <f t="shared" si="87"/>
        <v/>
      </c>
      <c r="J1399" s="96" t="str">
        <f t="shared" si="88"/>
        <v/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V1399" s="110" t="s">
        <v>25</v>
      </c>
      <c r="W1399" s="110" t="s">
        <v>26</v>
      </c>
      <c r="X1399" s="110" t="s">
        <v>27</v>
      </c>
      <c r="Y1399" s="111" t="s">
        <v>28</v>
      </c>
      <c r="Z1399" s="111" t="s">
        <v>29</v>
      </c>
      <c r="AA1399" s="111" t="s">
        <v>25</v>
      </c>
      <c r="AB1399" s="111" t="s">
        <v>30</v>
      </c>
      <c r="AC1399" s="112" t="s">
        <v>31</v>
      </c>
    </row>
    <row r="1400" spans="1:29" ht="25.5" customHeight="1" x14ac:dyDescent="0.35">
      <c r="A1400" s="205"/>
      <c r="B1400" s="207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85"/>
        <v/>
      </c>
      <c r="G1400" s="106"/>
      <c r="H1400" s="96">
        <f t="shared" si="86"/>
        <v>0</v>
      </c>
      <c r="I1400" s="96" t="str">
        <f t="shared" si="87"/>
        <v/>
      </c>
      <c r="J1400" s="96" t="str">
        <f t="shared" si="88"/>
        <v/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V1400" s="110" t="s">
        <v>25</v>
      </c>
      <c r="W1400" s="110" t="s">
        <v>26</v>
      </c>
      <c r="X1400" s="110" t="s">
        <v>27</v>
      </c>
      <c r="Y1400" s="111" t="s">
        <v>28</v>
      </c>
      <c r="Z1400" s="111" t="s">
        <v>29</v>
      </c>
      <c r="AA1400" s="111" t="s">
        <v>25</v>
      </c>
      <c r="AB1400" s="111" t="s">
        <v>30</v>
      </c>
      <c r="AC1400" s="112" t="s">
        <v>31</v>
      </c>
    </row>
    <row r="1401" spans="1:29" ht="25.5" customHeight="1" x14ac:dyDescent="0.35">
      <c r="A1401" s="205"/>
      <c r="B1401" s="207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85"/>
        <v/>
      </c>
      <c r="G1401" s="106"/>
      <c r="H1401" s="96">
        <f t="shared" si="86"/>
        <v>0</v>
      </c>
      <c r="I1401" s="96" t="str">
        <f t="shared" si="87"/>
        <v/>
      </c>
      <c r="J1401" s="96" t="str">
        <f t="shared" si="88"/>
        <v/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V1401" s="110" t="s">
        <v>25</v>
      </c>
      <c r="W1401" s="110" t="s">
        <v>26</v>
      </c>
      <c r="X1401" s="110" t="s">
        <v>27</v>
      </c>
      <c r="Y1401" s="111" t="s">
        <v>28</v>
      </c>
      <c r="Z1401" s="111" t="s">
        <v>29</v>
      </c>
      <c r="AA1401" s="111" t="s">
        <v>25</v>
      </c>
      <c r="AB1401" s="111" t="s">
        <v>30</v>
      </c>
      <c r="AC1401" s="112" t="s">
        <v>31</v>
      </c>
    </row>
    <row r="1402" spans="1:29" ht="25.5" customHeight="1" x14ac:dyDescent="0.35">
      <c r="A1402" s="205"/>
      <c r="B1402" s="207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85"/>
        <v/>
      </c>
      <c r="G1402" s="106"/>
      <c r="H1402" s="96">
        <f t="shared" si="86"/>
        <v>0</v>
      </c>
      <c r="I1402" s="96" t="str">
        <f t="shared" si="87"/>
        <v/>
      </c>
      <c r="J1402" s="96" t="str">
        <f t="shared" si="88"/>
        <v/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V1402" s="110" t="s">
        <v>25</v>
      </c>
      <c r="W1402" s="110" t="s">
        <v>26</v>
      </c>
      <c r="X1402" s="110" t="s">
        <v>27</v>
      </c>
      <c r="Y1402" s="111" t="s">
        <v>28</v>
      </c>
      <c r="Z1402" s="111" t="s">
        <v>29</v>
      </c>
      <c r="AA1402" s="111" t="s">
        <v>25</v>
      </c>
      <c r="AB1402" s="111" t="s">
        <v>30</v>
      </c>
      <c r="AC1402" s="112" t="s">
        <v>31</v>
      </c>
    </row>
    <row r="1403" spans="1:29" ht="25.5" customHeight="1" x14ac:dyDescent="0.35">
      <c r="A1403" s="205"/>
      <c r="B1403" s="207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85"/>
        <v/>
      </c>
      <c r="G1403" s="106"/>
      <c r="H1403" s="96">
        <f t="shared" si="86"/>
        <v>0</v>
      </c>
      <c r="I1403" s="96" t="str">
        <f t="shared" si="87"/>
        <v/>
      </c>
      <c r="J1403" s="96" t="str">
        <f t="shared" si="88"/>
        <v/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V1403" s="110" t="s">
        <v>25</v>
      </c>
      <c r="W1403" s="110" t="s">
        <v>26</v>
      </c>
      <c r="X1403" s="110" t="s">
        <v>27</v>
      </c>
      <c r="Y1403" s="111" t="s">
        <v>28</v>
      </c>
      <c r="Z1403" s="111" t="s">
        <v>29</v>
      </c>
      <c r="AA1403" s="111" t="s">
        <v>25</v>
      </c>
      <c r="AB1403" s="111" t="s">
        <v>30</v>
      </c>
      <c r="AC1403" s="112" t="s">
        <v>31</v>
      </c>
    </row>
    <row r="1404" spans="1:29" ht="25.5" customHeight="1" x14ac:dyDescent="0.35">
      <c r="A1404" s="205"/>
      <c r="B1404" s="207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85"/>
        <v/>
      </c>
      <c r="G1404" s="106"/>
      <c r="H1404" s="96">
        <f t="shared" si="86"/>
        <v>0</v>
      </c>
      <c r="I1404" s="96" t="str">
        <f t="shared" si="87"/>
        <v/>
      </c>
      <c r="J1404" s="96" t="str">
        <f t="shared" si="88"/>
        <v/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V1404" s="110" t="s">
        <v>25</v>
      </c>
      <c r="W1404" s="110" t="s">
        <v>26</v>
      </c>
      <c r="X1404" s="110" t="s">
        <v>27</v>
      </c>
      <c r="Y1404" s="111" t="s">
        <v>28</v>
      </c>
      <c r="Z1404" s="111" t="s">
        <v>29</v>
      </c>
      <c r="AA1404" s="111" t="s">
        <v>25</v>
      </c>
      <c r="AB1404" s="111" t="s">
        <v>30</v>
      </c>
      <c r="AC1404" s="112" t="s">
        <v>31</v>
      </c>
    </row>
    <row r="1405" spans="1:29" ht="25.5" customHeight="1" x14ac:dyDescent="0.35">
      <c r="A1405" s="205"/>
      <c r="B1405" s="207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85"/>
        <v/>
      </c>
      <c r="G1405" s="106"/>
      <c r="H1405" s="96">
        <f t="shared" si="86"/>
        <v>0</v>
      </c>
      <c r="I1405" s="96" t="str">
        <f t="shared" si="87"/>
        <v/>
      </c>
      <c r="J1405" s="96" t="str">
        <f t="shared" si="88"/>
        <v/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V1405" s="110" t="s">
        <v>25</v>
      </c>
      <c r="W1405" s="110" t="s">
        <v>26</v>
      </c>
      <c r="X1405" s="110" t="s">
        <v>27</v>
      </c>
      <c r="Y1405" s="111" t="s">
        <v>28</v>
      </c>
      <c r="Z1405" s="111" t="s">
        <v>29</v>
      </c>
      <c r="AA1405" s="111" t="s">
        <v>25</v>
      </c>
      <c r="AB1405" s="111" t="s">
        <v>30</v>
      </c>
      <c r="AC1405" s="112" t="s">
        <v>31</v>
      </c>
    </row>
    <row r="1406" spans="1:29" ht="25.5" customHeight="1" x14ac:dyDescent="0.35">
      <c r="A1406" s="205"/>
      <c r="B1406" s="207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85"/>
        <v/>
      </c>
      <c r="G1406" s="106"/>
      <c r="H1406" s="96">
        <f t="shared" si="86"/>
        <v>0</v>
      </c>
      <c r="I1406" s="96" t="str">
        <f t="shared" si="87"/>
        <v/>
      </c>
      <c r="J1406" s="96" t="str">
        <f t="shared" si="88"/>
        <v/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V1406" s="110" t="s">
        <v>25</v>
      </c>
      <c r="W1406" s="110" t="s">
        <v>26</v>
      </c>
      <c r="X1406" s="110" t="s">
        <v>27</v>
      </c>
      <c r="Y1406" s="111" t="s">
        <v>28</v>
      </c>
      <c r="Z1406" s="111" t="s">
        <v>29</v>
      </c>
      <c r="AA1406" s="111" t="s">
        <v>25</v>
      </c>
      <c r="AB1406" s="111" t="s">
        <v>30</v>
      </c>
      <c r="AC1406" s="112" t="s">
        <v>31</v>
      </c>
    </row>
    <row r="1407" spans="1:29" ht="25.5" customHeight="1" x14ac:dyDescent="0.35">
      <c r="A1407" s="205"/>
      <c r="B1407" s="207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85"/>
        <v/>
      </c>
      <c r="G1407" s="106"/>
      <c r="H1407" s="96">
        <f t="shared" si="86"/>
        <v>0</v>
      </c>
      <c r="I1407" s="96" t="str">
        <f t="shared" si="87"/>
        <v/>
      </c>
      <c r="J1407" s="96" t="str">
        <f t="shared" si="88"/>
        <v/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V1407" s="110" t="s">
        <v>25</v>
      </c>
      <c r="W1407" s="110" t="s">
        <v>26</v>
      </c>
      <c r="X1407" s="110" t="s">
        <v>27</v>
      </c>
      <c r="Y1407" s="111" t="s">
        <v>28</v>
      </c>
      <c r="Z1407" s="111" t="s">
        <v>29</v>
      </c>
      <c r="AA1407" s="111" t="s">
        <v>25</v>
      </c>
      <c r="AB1407" s="111" t="s">
        <v>30</v>
      </c>
      <c r="AC1407" s="112" t="s">
        <v>31</v>
      </c>
    </row>
    <row r="1408" spans="1:29" ht="25.5" customHeight="1" x14ac:dyDescent="0.35">
      <c r="A1408" s="205"/>
      <c r="B1408" s="207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85"/>
        <v/>
      </c>
      <c r="G1408" s="106"/>
      <c r="H1408" s="96">
        <f t="shared" si="86"/>
        <v>0</v>
      </c>
      <c r="I1408" s="96" t="str">
        <f t="shared" si="87"/>
        <v/>
      </c>
      <c r="J1408" s="96" t="str">
        <f t="shared" si="88"/>
        <v/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V1408" s="110" t="s">
        <v>25</v>
      </c>
      <c r="W1408" s="110" t="s">
        <v>26</v>
      </c>
      <c r="X1408" s="110" t="s">
        <v>27</v>
      </c>
      <c r="Y1408" s="111" t="s">
        <v>28</v>
      </c>
      <c r="Z1408" s="111" t="s">
        <v>29</v>
      </c>
      <c r="AA1408" s="111" t="s">
        <v>25</v>
      </c>
      <c r="AB1408" s="111" t="s">
        <v>30</v>
      </c>
      <c r="AC1408" s="112" t="s">
        <v>31</v>
      </c>
    </row>
    <row r="1409" spans="1:29" ht="25.5" customHeight="1" x14ac:dyDescent="0.35">
      <c r="A1409" s="205"/>
      <c r="B1409" s="207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85"/>
        <v/>
      </c>
      <c r="G1409" s="106"/>
      <c r="H1409" s="96">
        <f t="shared" si="86"/>
        <v>0</v>
      </c>
      <c r="I1409" s="96" t="str">
        <f t="shared" si="87"/>
        <v/>
      </c>
      <c r="J1409" s="96" t="str">
        <f t="shared" si="88"/>
        <v/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V1409" s="110" t="s">
        <v>25</v>
      </c>
      <c r="W1409" s="110" t="s">
        <v>26</v>
      </c>
      <c r="X1409" s="110" t="s">
        <v>27</v>
      </c>
      <c r="Y1409" s="111" t="s">
        <v>28</v>
      </c>
      <c r="Z1409" s="111" t="s">
        <v>29</v>
      </c>
      <c r="AA1409" s="111" t="s">
        <v>25</v>
      </c>
      <c r="AB1409" s="111" t="s">
        <v>30</v>
      </c>
      <c r="AC1409" s="112" t="s">
        <v>31</v>
      </c>
    </row>
    <row r="1410" spans="1:29" ht="25.5" customHeight="1" x14ac:dyDescent="0.35">
      <c r="A1410" s="205"/>
      <c r="B1410" s="207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89">IF(OR(D1410="",E1410=""),"",ROUND(D1410*E1410,2))</f>
        <v/>
      </c>
      <c r="G1410" s="106"/>
      <c r="H1410" s="96">
        <f t="shared" ref="H1410:H1473" si="90">IF(G1410="Sim",IF(OR(F1410="",D1410="",L1410=""),"",IF(L1410="Sim",ROUND(F1410-D1410,2),0)),0)</f>
        <v>0</v>
      </c>
      <c r="I1410" s="96" t="str">
        <f t="shared" ref="I1410:I1473" si="91">IF(G1410="Sim",0,IF(OR(F1410="",L1410=""),"",F1410))</f>
        <v/>
      </c>
      <c r="J1410" s="96" t="str">
        <f t="shared" ref="J1410:J1473" si="92">IF(G1410="Sim",0,IF(OR(F1410="",D1410="",L1410=""),"",IF(L1410="Sim",ROUND(F1410-D1410,2),0)))</f>
        <v/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V1410" s="110" t="s">
        <v>25</v>
      </c>
      <c r="W1410" s="110" t="s">
        <v>26</v>
      </c>
      <c r="X1410" s="110" t="s">
        <v>27</v>
      </c>
      <c r="Y1410" s="111" t="s">
        <v>28</v>
      </c>
      <c r="Z1410" s="111" t="s">
        <v>29</v>
      </c>
      <c r="AA1410" s="111" t="s">
        <v>25</v>
      </c>
      <c r="AB1410" s="111" t="s">
        <v>30</v>
      </c>
      <c r="AC1410" s="112" t="s">
        <v>31</v>
      </c>
    </row>
    <row r="1411" spans="1:29" ht="25.5" customHeight="1" x14ac:dyDescent="0.35">
      <c r="A1411" s="205"/>
      <c r="B1411" s="207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89"/>
        <v/>
      </c>
      <c r="G1411" s="106"/>
      <c r="H1411" s="96">
        <f t="shared" si="90"/>
        <v>0</v>
      </c>
      <c r="I1411" s="96" t="str">
        <f t="shared" si="91"/>
        <v/>
      </c>
      <c r="J1411" s="96" t="str">
        <f t="shared" si="92"/>
        <v/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V1411" s="110" t="s">
        <v>25</v>
      </c>
      <c r="W1411" s="110" t="s">
        <v>26</v>
      </c>
      <c r="X1411" s="110" t="s">
        <v>27</v>
      </c>
      <c r="Y1411" s="111" t="s">
        <v>28</v>
      </c>
      <c r="Z1411" s="111" t="s">
        <v>29</v>
      </c>
      <c r="AA1411" s="111" t="s">
        <v>25</v>
      </c>
      <c r="AB1411" s="111" t="s">
        <v>30</v>
      </c>
      <c r="AC1411" s="112" t="s">
        <v>31</v>
      </c>
    </row>
    <row r="1412" spans="1:29" ht="25.5" customHeight="1" x14ac:dyDescent="0.35">
      <c r="A1412" s="205"/>
      <c r="B1412" s="207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89"/>
        <v/>
      </c>
      <c r="G1412" s="106"/>
      <c r="H1412" s="96">
        <f t="shared" si="90"/>
        <v>0</v>
      </c>
      <c r="I1412" s="96" t="str">
        <f t="shared" si="91"/>
        <v/>
      </c>
      <c r="J1412" s="96" t="str">
        <f t="shared" si="92"/>
        <v/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V1412" s="110" t="s">
        <v>25</v>
      </c>
      <c r="W1412" s="110" t="s">
        <v>26</v>
      </c>
      <c r="X1412" s="110" t="s">
        <v>27</v>
      </c>
      <c r="Y1412" s="111" t="s">
        <v>28</v>
      </c>
      <c r="Z1412" s="111" t="s">
        <v>29</v>
      </c>
      <c r="AA1412" s="111" t="s">
        <v>25</v>
      </c>
      <c r="AB1412" s="111" t="s">
        <v>30</v>
      </c>
      <c r="AC1412" s="112" t="s">
        <v>31</v>
      </c>
    </row>
    <row r="1413" spans="1:29" ht="25.5" customHeight="1" x14ac:dyDescent="0.35">
      <c r="A1413" s="205"/>
      <c r="B1413" s="207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89"/>
        <v/>
      </c>
      <c r="G1413" s="106"/>
      <c r="H1413" s="96">
        <f t="shared" si="90"/>
        <v>0</v>
      </c>
      <c r="I1413" s="96" t="str">
        <f t="shared" si="91"/>
        <v/>
      </c>
      <c r="J1413" s="96" t="str">
        <f t="shared" si="92"/>
        <v/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V1413" s="110" t="s">
        <v>25</v>
      </c>
      <c r="W1413" s="110" t="s">
        <v>26</v>
      </c>
      <c r="X1413" s="110" t="s">
        <v>27</v>
      </c>
      <c r="Y1413" s="111" t="s">
        <v>28</v>
      </c>
      <c r="Z1413" s="111" t="s">
        <v>29</v>
      </c>
      <c r="AA1413" s="111" t="s">
        <v>25</v>
      </c>
      <c r="AB1413" s="111" t="s">
        <v>30</v>
      </c>
      <c r="AC1413" s="112" t="s">
        <v>31</v>
      </c>
    </row>
    <row r="1414" spans="1:29" ht="25.5" customHeight="1" x14ac:dyDescent="0.35">
      <c r="A1414" s="205"/>
      <c r="B1414" s="207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89"/>
        <v/>
      </c>
      <c r="G1414" s="106"/>
      <c r="H1414" s="96">
        <f t="shared" si="90"/>
        <v>0</v>
      </c>
      <c r="I1414" s="96" t="str">
        <f t="shared" si="91"/>
        <v/>
      </c>
      <c r="J1414" s="96" t="str">
        <f t="shared" si="92"/>
        <v/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V1414" s="110" t="s">
        <v>25</v>
      </c>
      <c r="W1414" s="110" t="s">
        <v>26</v>
      </c>
      <c r="X1414" s="110" t="s">
        <v>27</v>
      </c>
      <c r="Y1414" s="111" t="s">
        <v>28</v>
      </c>
      <c r="Z1414" s="111" t="s">
        <v>29</v>
      </c>
      <c r="AA1414" s="111" t="s">
        <v>25</v>
      </c>
      <c r="AB1414" s="111" t="s">
        <v>30</v>
      </c>
      <c r="AC1414" s="112" t="s">
        <v>31</v>
      </c>
    </row>
    <row r="1415" spans="1:29" ht="25.5" customHeight="1" x14ac:dyDescent="0.35">
      <c r="A1415" s="205"/>
      <c r="B1415" s="207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89"/>
        <v/>
      </c>
      <c r="G1415" s="106"/>
      <c r="H1415" s="96">
        <f t="shared" si="90"/>
        <v>0</v>
      </c>
      <c r="I1415" s="96" t="str">
        <f t="shared" si="91"/>
        <v/>
      </c>
      <c r="J1415" s="96" t="str">
        <f t="shared" si="92"/>
        <v/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V1415" s="110" t="s">
        <v>25</v>
      </c>
      <c r="W1415" s="110" t="s">
        <v>26</v>
      </c>
      <c r="X1415" s="110" t="s">
        <v>27</v>
      </c>
      <c r="Y1415" s="111" t="s">
        <v>28</v>
      </c>
      <c r="Z1415" s="111" t="s">
        <v>29</v>
      </c>
      <c r="AA1415" s="111" t="s">
        <v>25</v>
      </c>
      <c r="AB1415" s="111" t="s">
        <v>30</v>
      </c>
      <c r="AC1415" s="112" t="s">
        <v>31</v>
      </c>
    </row>
    <row r="1416" spans="1:29" ht="25.5" customHeight="1" x14ac:dyDescent="0.35">
      <c r="A1416" s="205"/>
      <c r="B1416" s="207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89"/>
        <v/>
      </c>
      <c r="G1416" s="106"/>
      <c r="H1416" s="96">
        <f t="shared" si="90"/>
        <v>0</v>
      </c>
      <c r="I1416" s="96" t="str">
        <f t="shared" si="91"/>
        <v/>
      </c>
      <c r="J1416" s="96" t="str">
        <f t="shared" si="92"/>
        <v/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V1416" s="110" t="s">
        <v>25</v>
      </c>
      <c r="W1416" s="110" t="s">
        <v>26</v>
      </c>
      <c r="X1416" s="110" t="s">
        <v>27</v>
      </c>
      <c r="Y1416" s="111" t="s">
        <v>28</v>
      </c>
      <c r="Z1416" s="111" t="s">
        <v>29</v>
      </c>
      <c r="AA1416" s="111" t="s">
        <v>25</v>
      </c>
      <c r="AB1416" s="111" t="s">
        <v>30</v>
      </c>
      <c r="AC1416" s="112" t="s">
        <v>31</v>
      </c>
    </row>
    <row r="1417" spans="1:29" ht="25.5" customHeight="1" x14ac:dyDescent="0.35">
      <c r="A1417" s="205"/>
      <c r="B1417" s="207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89"/>
        <v/>
      </c>
      <c r="G1417" s="106"/>
      <c r="H1417" s="96">
        <f t="shared" si="90"/>
        <v>0</v>
      </c>
      <c r="I1417" s="96" t="str">
        <f t="shared" si="91"/>
        <v/>
      </c>
      <c r="J1417" s="96" t="str">
        <f t="shared" si="92"/>
        <v/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V1417" s="110" t="s">
        <v>25</v>
      </c>
      <c r="W1417" s="110" t="s">
        <v>26</v>
      </c>
      <c r="X1417" s="110" t="s">
        <v>27</v>
      </c>
      <c r="Y1417" s="111" t="s">
        <v>28</v>
      </c>
      <c r="Z1417" s="111" t="s">
        <v>29</v>
      </c>
      <c r="AA1417" s="111" t="s">
        <v>25</v>
      </c>
      <c r="AB1417" s="111" t="s">
        <v>30</v>
      </c>
      <c r="AC1417" s="112" t="s">
        <v>31</v>
      </c>
    </row>
    <row r="1418" spans="1:29" ht="25.5" customHeight="1" x14ac:dyDescent="0.35">
      <c r="A1418" s="205"/>
      <c r="B1418" s="207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89"/>
        <v/>
      </c>
      <c r="G1418" s="106"/>
      <c r="H1418" s="96">
        <f t="shared" si="90"/>
        <v>0</v>
      </c>
      <c r="I1418" s="96" t="str">
        <f t="shared" si="91"/>
        <v/>
      </c>
      <c r="J1418" s="96" t="str">
        <f t="shared" si="92"/>
        <v/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V1418" s="110" t="s">
        <v>25</v>
      </c>
      <c r="W1418" s="110" t="s">
        <v>26</v>
      </c>
      <c r="X1418" s="110" t="s">
        <v>27</v>
      </c>
      <c r="Y1418" s="111" t="s">
        <v>28</v>
      </c>
      <c r="Z1418" s="111" t="s">
        <v>29</v>
      </c>
      <c r="AA1418" s="111" t="s">
        <v>25</v>
      </c>
      <c r="AB1418" s="111" t="s">
        <v>30</v>
      </c>
      <c r="AC1418" s="112" t="s">
        <v>31</v>
      </c>
    </row>
    <row r="1419" spans="1:29" ht="25.5" customHeight="1" x14ac:dyDescent="0.35">
      <c r="A1419" s="205"/>
      <c r="B1419" s="207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89"/>
        <v/>
      </c>
      <c r="G1419" s="106"/>
      <c r="H1419" s="96">
        <f t="shared" si="90"/>
        <v>0</v>
      </c>
      <c r="I1419" s="96" t="str">
        <f t="shared" si="91"/>
        <v/>
      </c>
      <c r="J1419" s="96" t="str">
        <f t="shared" si="92"/>
        <v/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V1419" s="110" t="s">
        <v>25</v>
      </c>
      <c r="W1419" s="110" t="s">
        <v>26</v>
      </c>
      <c r="X1419" s="110" t="s">
        <v>27</v>
      </c>
      <c r="Y1419" s="111" t="s">
        <v>28</v>
      </c>
      <c r="Z1419" s="111" t="s">
        <v>29</v>
      </c>
      <c r="AA1419" s="111" t="s">
        <v>25</v>
      </c>
      <c r="AB1419" s="111" t="s">
        <v>30</v>
      </c>
      <c r="AC1419" s="112" t="s">
        <v>31</v>
      </c>
    </row>
    <row r="1420" spans="1:29" ht="25.5" customHeight="1" x14ac:dyDescent="0.35">
      <c r="A1420" s="205"/>
      <c r="B1420" s="207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89"/>
        <v/>
      </c>
      <c r="G1420" s="106"/>
      <c r="H1420" s="96">
        <f t="shared" si="90"/>
        <v>0</v>
      </c>
      <c r="I1420" s="96" t="str">
        <f t="shared" si="91"/>
        <v/>
      </c>
      <c r="J1420" s="96" t="str">
        <f t="shared" si="92"/>
        <v/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V1420" s="110" t="s">
        <v>25</v>
      </c>
      <c r="W1420" s="110" t="s">
        <v>26</v>
      </c>
      <c r="X1420" s="110" t="s">
        <v>27</v>
      </c>
      <c r="Y1420" s="111" t="s">
        <v>28</v>
      </c>
      <c r="Z1420" s="111" t="s">
        <v>29</v>
      </c>
      <c r="AA1420" s="111" t="s">
        <v>25</v>
      </c>
      <c r="AB1420" s="111" t="s">
        <v>30</v>
      </c>
      <c r="AC1420" s="112" t="s">
        <v>31</v>
      </c>
    </row>
    <row r="1421" spans="1:29" ht="25.5" customHeight="1" x14ac:dyDescent="0.35">
      <c r="A1421" s="205"/>
      <c r="B1421" s="207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89"/>
        <v/>
      </c>
      <c r="G1421" s="106"/>
      <c r="H1421" s="96">
        <f t="shared" si="90"/>
        <v>0</v>
      </c>
      <c r="I1421" s="96" t="str">
        <f t="shared" si="91"/>
        <v/>
      </c>
      <c r="J1421" s="96" t="str">
        <f t="shared" si="92"/>
        <v/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V1421" s="110" t="s">
        <v>25</v>
      </c>
      <c r="W1421" s="110" t="s">
        <v>26</v>
      </c>
      <c r="X1421" s="110" t="s">
        <v>27</v>
      </c>
      <c r="Y1421" s="111" t="s">
        <v>28</v>
      </c>
      <c r="Z1421" s="111" t="s">
        <v>29</v>
      </c>
      <c r="AA1421" s="111" t="s">
        <v>25</v>
      </c>
      <c r="AB1421" s="111" t="s">
        <v>30</v>
      </c>
      <c r="AC1421" s="112" t="s">
        <v>31</v>
      </c>
    </row>
    <row r="1422" spans="1:29" ht="25.5" customHeight="1" x14ac:dyDescent="0.35">
      <c r="A1422" s="205"/>
      <c r="B1422" s="207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89"/>
        <v/>
      </c>
      <c r="G1422" s="106"/>
      <c r="H1422" s="96">
        <f t="shared" si="90"/>
        <v>0</v>
      </c>
      <c r="I1422" s="96" t="str">
        <f t="shared" si="91"/>
        <v/>
      </c>
      <c r="J1422" s="96" t="str">
        <f t="shared" si="92"/>
        <v/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V1422" s="110" t="s">
        <v>25</v>
      </c>
      <c r="W1422" s="110" t="s">
        <v>26</v>
      </c>
      <c r="X1422" s="110" t="s">
        <v>27</v>
      </c>
      <c r="Y1422" s="111" t="s">
        <v>28</v>
      </c>
      <c r="Z1422" s="111" t="s">
        <v>29</v>
      </c>
      <c r="AA1422" s="111" t="s">
        <v>25</v>
      </c>
      <c r="AB1422" s="111" t="s">
        <v>30</v>
      </c>
      <c r="AC1422" s="112" t="s">
        <v>31</v>
      </c>
    </row>
    <row r="1423" spans="1:29" ht="25.5" customHeight="1" x14ac:dyDescent="0.35">
      <c r="A1423" s="205"/>
      <c r="B1423" s="207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89"/>
        <v/>
      </c>
      <c r="G1423" s="106"/>
      <c r="H1423" s="96">
        <f t="shared" si="90"/>
        <v>0</v>
      </c>
      <c r="I1423" s="96" t="str">
        <f t="shared" si="91"/>
        <v/>
      </c>
      <c r="J1423" s="96" t="str">
        <f t="shared" si="92"/>
        <v/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V1423" s="110" t="s">
        <v>25</v>
      </c>
      <c r="W1423" s="110" t="s">
        <v>26</v>
      </c>
      <c r="X1423" s="110" t="s">
        <v>27</v>
      </c>
      <c r="Y1423" s="111" t="s">
        <v>28</v>
      </c>
      <c r="Z1423" s="111" t="s">
        <v>29</v>
      </c>
      <c r="AA1423" s="111" t="s">
        <v>25</v>
      </c>
      <c r="AB1423" s="111" t="s">
        <v>30</v>
      </c>
      <c r="AC1423" s="112" t="s">
        <v>31</v>
      </c>
    </row>
    <row r="1424" spans="1:29" ht="25.5" customHeight="1" x14ac:dyDescent="0.35">
      <c r="A1424" s="205"/>
      <c r="B1424" s="207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89"/>
        <v/>
      </c>
      <c r="G1424" s="106"/>
      <c r="H1424" s="96">
        <f t="shared" si="90"/>
        <v>0</v>
      </c>
      <c r="I1424" s="96" t="str">
        <f t="shared" si="91"/>
        <v/>
      </c>
      <c r="J1424" s="96" t="str">
        <f t="shared" si="92"/>
        <v/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V1424" s="110" t="s">
        <v>25</v>
      </c>
      <c r="W1424" s="110" t="s">
        <v>26</v>
      </c>
      <c r="X1424" s="110" t="s">
        <v>27</v>
      </c>
      <c r="Y1424" s="111" t="s">
        <v>28</v>
      </c>
      <c r="Z1424" s="111" t="s">
        <v>29</v>
      </c>
      <c r="AA1424" s="111" t="s">
        <v>25</v>
      </c>
      <c r="AB1424" s="111" t="s">
        <v>30</v>
      </c>
      <c r="AC1424" s="112" t="s">
        <v>31</v>
      </c>
    </row>
    <row r="1425" spans="1:29" ht="25.5" customHeight="1" x14ac:dyDescent="0.35">
      <c r="A1425" s="205"/>
      <c r="B1425" s="207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89"/>
        <v/>
      </c>
      <c r="G1425" s="106"/>
      <c r="H1425" s="96">
        <f t="shared" si="90"/>
        <v>0</v>
      </c>
      <c r="I1425" s="96" t="str">
        <f t="shared" si="91"/>
        <v/>
      </c>
      <c r="J1425" s="96" t="str">
        <f t="shared" si="92"/>
        <v/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V1425" s="110" t="s">
        <v>25</v>
      </c>
      <c r="W1425" s="110" t="s">
        <v>26</v>
      </c>
      <c r="X1425" s="110" t="s">
        <v>27</v>
      </c>
      <c r="Y1425" s="111" t="s">
        <v>28</v>
      </c>
      <c r="Z1425" s="111" t="s">
        <v>29</v>
      </c>
      <c r="AA1425" s="111" t="s">
        <v>25</v>
      </c>
      <c r="AB1425" s="111" t="s">
        <v>30</v>
      </c>
      <c r="AC1425" s="112" t="s">
        <v>31</v>
      </c>
    </row>
    <row r="1426" spans="1:29" ht="25.5" customHeight="1" x14ac:dyDescent="0.35">
      <c r="A1426" s="205"/>
      <c r="B1426" s="207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89"/>
        <v/>
      </c>
      <c r="G1426" s="106"/>
      <c r="H1426" s="96">
        <f t="shared" si="90"/>
        <v>0</v>
      </c>
      <c r="I1426" s="96" t="str">
        <f t="shared" si="91"/>
        <v/>
      </c>
      <c r="J1426" s="96" t="str">
        <f t="shared" si="92"/>
        <v/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V1426" s="110" t="s">
        <v>25</v>
      </c>
      <c r="W1426" s="110" t="s">
        <v>26</v>
      </c>
      <c r="X1426" s="110" t="s">
        <v>27</v>
      </c>
      <c r="Y1426" s="111" t="s">
        <v>28</v>
      </c>
      <c r="Z1426" s="111" t="s">
        <v>29</v>
      </c>
      <c r="AA1426" s="111" t="s">
        <v>25</v>
      </c>
      <c r="AB1426" s="111" t="s">
        <v>30</v>
      </c>
      <c r="AC1426" s="112" t="s">
        <v>31</v>
      </c>
    </row>
    <row r="1427" spans="1:29" ht="25.5" customHeight="1" x14ac:dyDescent="0.35">
      <c r="A1427" s="205"/>
      <c r="B1427" s="207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89"/>
        <v/>
      </c>
      <c r="G1427" s="106"/>
      <c r="H1427" s="96">
        <f t="shared" si="90"/>
        <v>0</v>
      </c>
      <c r="I1427" s="96" t="str">
        <f t="shared" si="91"/>
        <v/>
      </c>
      <c r="J1427" s="96" t="str">
        <f t="shared" si="92"/>
        <v/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V1427" s="110" t="s">
        <v>25</v>
      </c>
      <c r="W1427" s="110" t="s">
        <v>26</v>
      </c>
      <c r="X1427" s="110" t="s">
        <v>27</v>
      </c>
      <c r="Y1427" s="111" t="s">
        <v>28</v>
      </c>
      <c r="Z1427" s="111" t="s">
        <v>29</v>
      </c>
      <c r="AA1427" s="111" t="s">
        <v>25</v>
      </c>
      <c r="AB1427" s="111" t="s">
        <v>30</v>
      </c>
      <c r="AC1427" s="112" t="s">
        <v>31</v>
      </c>
    </row>
    <row r="1428" spans="1:29" ht="25.5" customHeight="1" x14ac:dyDescent="0.35">
      <c r="A1428" s="205"/>
      <c r="B1428" s="207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89"/>
        <v/>
      </c>
      <c r="G1428" s="106"/>
      <c r="H1428" s="96">
        <f t="shared" si="90"/>
        <v>0</v>
      </c>
      <c r="I1428" s="96" t="str">
        <f t="shared" si="91"/>
        <v/>
      </c>
      <c r="J1428" s="96" t="str">
        <f t="shared" si="92"/>
        <v/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V1428" s="110" t="s">
        <v>25</v>
      </c>
      <c r="W1428" s="110" t="s">
        <v>26</v>
      </c>
      <c r="X1428" s="110" t="s">
        <v>27</v>
      </c>
      <c r="Y1428" s="111" t="s">
        <v>28</v>
      </c>
      <c r="Z1428" s="111" t="s">
        <v>29</v>
      </c>
      <c r="AA1428" s="111" t="s">
        <v>25</v>
      </c>
      <c r="AB1428" s="111" t="s">
        <v>30</v>
      </c>
      <c r="AC1428" s="112" t="s">
        <v>31</v>
      </c>
    </row>
    <row r="1429" spans="1:29" ht="25.5" customHeight="1" x14ac:dyDescent="0.35">
      <c r="A1429" s="205"/>
      <c r="B1429" s="207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89"/>
        <v/>
      </c>
      <c r="G1429" s="106"/>
      <c r="H1429" s="96">
        <f t="shared" si="90"/>
        <v>0</v>
      </c>
      <c r="I1429" s="96" t="str">
        <f t="shared" si="91"/>
        <v/>
      </c>
      <c r="J1429" s="96" t="str">
        <f t="shared" si="92"/>
        <v/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V1429" s="110" t="s">
        <v>25</v>
      </c>
      <c r="W1429" s="110" t="s">
        <v>26</v>
      </c>
      <c r="X1429" s="110" t="s">
        <v>27</v>
      </c>
      <c r="Y1429" s="111" t="s">
        <v>28</v>
      </c>
      <c r="Z1429" s="111" t="s">
        <v>29</v>
      </c>
      <c r="AA1429" s="111" t="s">
        <v>25</v>
      </c>
      <c r="AB1429" s="111" t="s">
        <v>30</v>
      </c>
      <c r="AC1429" s="112" t="s">
        <v>31</v>
      </c>
    </row>
    <row r="1430" spans="1:29" ht="25.5" customHeight="1" x14ac:dyDescent="0.35">
      <c r="A1430" s="205"/>
      <c r="B1430" s="207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89"/>
        <v/>
      </c>
      <c r="G1430" s="106"/>
      <c r="H1430" s="96">
        <f t="shared" si="90"/>
        <v>0</v>
      </c>
      <c r="I1430" s="96" t="str">
        <f t="shared" si="91"/>
        <v/>
      </c>
      <c r="J1430" s="96" t="str">
        <f t="shared" si="92"/>
        <v/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V1430" s="110" t="s">
        <v>25</v>
      </c>
      <c r="W1430" s="110" t="s">
        <v>26</v>
      </c>
      <c r="X1430" s="110" t="s">
        <v>27</v>
      </c>
      <c r="Y1430" s="111" t="s">
        <v>28</v>
      </c>
      <c r="Z1430" s="111" t="s">
        <v>29</v>
      </c>
      <c r="AA1430" s="111" t="s">
        <v>25</v>
      </c>
      <c r="AB1430" s="111" t="s">
        <v>30</v>
      </c>
      <c r="AC1430" s="112" t="s">
        <v>31</v>
      </c>
    </row>
    <row r="1431" spans="1:29" ht="25.5" customHeight="1" x14ac:dyDescent="0.35">
      <c r="A1431" s="205"/>
      <c r="B1431" s="207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89"/>
        <v/>
      </c>
      <c r="G1431" s="106"/>
      <c r="H1431" s="96">
        <f t="shared" si="90"/>
        <v>0</v>
      </c>
      <c r="I1431" s="96" t="str">
        <f t="shared" si="91"/>
        <v/>
      </c>
      <c r="J1431" s="96" t="str">
        <f t="shared" si="92"/>
        <v/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V1431" s="110" t="s">
        <v>25</v>
      </c>
      <c r="W1431" s="110" t="s">
        <v>26</v>
      </c>
      <c r="X1431" s="110" t="s">
        <v>27</v>
      </c>
      <c r="Y1431" s="111" t="s">
        <v>28</v>
      </c>
      <c r="Z1431" s="111" t="s">
        <v>29</v>
      </c>
      <c r="AA1431" s="111" t="s">
        <v>25</v>
      </c>
      <c r="AB1431" s="111" t="s">
        <v>30</v>
      </c>
      <c r="AC1431" s="112" t="s">
        <v>31</v>
      </c>
    </row>
    <row r="1432" spans="1:29" ht="25.5" customHeight="1" x14ac:dyDescent="0.35">
      <c r="A1432" s="205"/>
      <c r="B1432" s="207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89"/>
        <v/>
      </c>
      <c r="G1432" s="106"/>
      <c r="H1432" s="96">
        <f t="shared" si="90"/>
        <v>0</v>
      </c>
      <c r="I1432" s="96" t="str">
        <f t="shared" si="91"/>
        <v/>
      </c>
      <c r="J1432" s="96" t="str">
        <f t="shared" si="92"/>
        <v/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V1432" s="110" t="s">
        <v>25</v>
      </c>
      <c r="W1432" s="110" t="s">
        <v>26</v>
      </c>
      <c r="X1432" s="110" t="s">
        <v>27</v>
      </c>
      <c r="Y1432" s="111" t="s">
        <v>28</v>
      </c>
      <c r="Z1432" s="111" t="s">
        <v>29</v>
      </c>
      <c r="AA1432" s="111" t="s">
        <v>25</v>
      </c>
      <c r="AB1432" s="111" t="s">
        <v>30</v>
      </c>
      <c r="AC1432" s="112" t="s">
        <v>31</v>
      </c>
    </row>
    <row r="1433" spans="1:29" ht="25.5" customHeight="1" x14ac:dyDescent="0.35">
      <c r="A1433" s="205"/>
      <c r="B1433" s="207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89"/>
        <v/>
      </c>
      <c r="G1433" s="106"/>
      <c r="H1433" s="96">
        <f t="shared" si="90"/>
        <v>0</v>
      </c>
      <c r="I1433" s="96" t="str">
        <f t="shared" si="91"/>
        <v/>
      </c>
      <c r="J1433" s="96" t="str">
        <f t="shared" si="92"/>
        <v/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V1433" s="110" t="s">
        <v>25</v>
      </c>
      <c r="W1433" s="110" t="s">
        <v>26</v>
      </c>
      <c r="X1433" s="110" t="s">
        <v>27</v>
      </c>
      <c r="Y1433" s="111" t="s">
        <v>28</v>
      </c>
      <c r="Z1433" s="111" t="s">
        <v>29</v>
      </c>
      <c r="AA1433" s="111" t="s">
        <v>25</v>
      </c>
      <c r="AB1433" s="111" t="s">
        <v>30</v>
      </c>
      <c r="AC1433" s="112" t="s">
        <v>31</v>
      </c>
    </row>
    <row r="1434" spans="1:29" ht="25.5" customHeight="1" x14ac:dyDescent="0.35">
      <c r="A1434" s="205"/>
      <c r="B1434" s="207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89"/>
        <v/>
      </c>
      <c r="G1434" s="106"/>
      <c r="H1434" s="96">
        <f t="shared" si="90"/>
        <v>0</v>
      </c>
      <c r="I1434" s="96" t="str">
        <f t="shared" si="91"/>
        <v/>
      </c>
      <c r="J1434" s="96" t="str">
        <f t="shared" si="92"/>
        <v/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V1434" s="110" t="s">
        <v>25</v>
      </c>
      <c r="W1434" s="110" t="s">
        <v>26</v>
      </c>
      <c r="X1434" s="110" t="s">
        <v>27</v>
      </c>
      <c r="Y1434" s="111" t="s">
        <v>28</v>
      </c>
      <c r="Z1434" s="111" t="s">
        <v>29</v>
      </c>
      <c r="AA1434" s="111" t="s">
        <v>25</v>
      </c>
      <c r="AB1434" s="111" t="s">
        <v>30</v>
      </c>
      <c r="AC1434" s="112" t="s">
        <v>31</v>
      </c>
    </row>
    <row r="1435" spans="1:29" ht="25.5" customHeight="1" x14ac:dyDescent="0.35">
      <c r="A1435" s="205"/>
      <c r="B1435" s="207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89"/>
        <v/>
      </c>
      <c r="G1435" s="106"/>
      <c r="H1435" s="96">
        <f t="shared" si="90"/>
        <v>0</v>
      </c>
      <c r="I1435" s="96" t="str">
        <f t="shared" si="91"/>
        <v/>
      </c>
      <c r="J1435" s="96" t="str">
        <f t="shared" si="92"/>
        <v/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V1435" s="110" t="s">
        <v>25</v>
      </c>
      <c r="W1435" s="110" t="s">
        <v>26</v>
      </c>
      <c r="X1435" s="110" t="s">
        <v>27</v>
      </c>
      <c r="Y1435" s="111" t="s">
        <v>28</v>
      </c>
      <c r="Z1435" s="111" t="s">
        <v>29</v>
      </c>
      <c r="AA1435" s="111" t="s">
        <v>25</v>
      </c>
      <c r="AB1435" s="111" t="s">
        <v>30</v>
      </c>
      <c r="AC1435" s="112" t="s">
        <v>31</v>
      </c>
    </row>
    <row r="1436" spans="1:29" ht="25.5" customHeight="1" x14ac:dyDescent="0.35">
      <c r="A1436" s="205"/>
      <c r="B1436" s="207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89"/>
        <v/>
      </c>
      <c r="G1436" s="106"/>
      <c r="H1436" s="96">
        <f t="shared" si="90"/>
        <v>0</v>
      </c>
      <c r="I1436" s="96" t="str">
        <f t="shared" si="91"/>
        <v/>
      </c>
      <c r="J1436" s="96" t="str">
        <f t="shared" si="92"/>
        <v/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V1436" s="110" t="s">
        <v>25</v>
      </c>
      <c r="W1436" s="110" t="s">
        <v>26</v>
      </c>
      <c r="X1436" s="110" t="s">
        <v>27</v>
      </c>
      <c r="Y1436" s="111" t="s">
        <v>28</v>
      </c>
      <c r="Z1436" s="111" t="s">
        <v>29</v>
      </c>
      <c r="AA1436" s="111" t="s">
        <v>25</v>
      </c>
      <c r="AB1436" s="111" t="s">
        <v>30</v>
      </c>
      <c r="AC1436" s="112" t="s">
        <v>31</v>
      </c>
    </row>
    <row r="1437" spans="1:29" ht="25.5" customHeight="1" x14ac:dyDescent="0.35">
      <c r="A1437" s="205"/>
      <c r="B1437" s="207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89"/>
        <v/>
      </c>
      <c r="G1437" s="106"/>
      <c r="H1437" s="96">
        <f t="shared" si="90"/>
        <v>0</v>
      </c>
      <c r="I1437" s="96" t="str">
        <f t="shared" si="91"/>
        <v/>
      </c>
      <c r="J1437" s="96" t="str">
        <f t="shared" si="92"/>
        <v/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V1437" s="110" t="s">
        <v>25</v>
      </c>
      <c r="W1437" s="110" t="s">
        <v>26</v>
      </c>
      <c r="X1437" s="110" t="s">
        <v>27</v>
      </c>
      <c r="Y1437" s="111" t="s">
        <v>28</v>
      </c>
      <c r="Z1437" s="111" t="s">
        <v>29</v>
      </c>
      <c r="AA1437" s="111" t="s">
        <v>25</v>
      </c>
      <c r="AB1437" s="111" t="s">
        <v>30</v>
      </c>
      <c r="AC1437" s="112" t="s">
        <v>31</v>
      </c>
    </row>
    <row r="1438" spans="1:29" ht="25.5" customHeight="1" x14ac:dyDescent="0.35">
      <c r="A1438" s="205"/>
      <c r="B1438" s="207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89"/>
        <v/>
      </c>
      <c r="G1438" s="106"/>
      <c r="H1438" s="96">
        <f t="shared" si="90"/>
        <v>0</v>
      </c>
      <c r="I1438" s="96" t="str">
        <f t="shared" si="91"/>
        <v/>
      </c>
      <c r="J1438" s="96" t="str">
        <f t="shared" si="92"/>
        <v/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V1438" s="110" t="s">
        <v>25</v>
      </c>
      <c r="W1438" s="110" t="s">
        <v>26</v>
      </c>
      <c r="X1438" s="110" t="s">
        <v>27</v>
      </c>
      <c r="Y1438" s="111" t="s">
        <v>28</v>
      </c>
      <c r="Z1438" s="111" t="s">
        <v>29</v>
      </c>
      <c r="AA1438" s="111" t="s">
        <v>25</v>
      </c>
      <c r="AB1438" s="111" t="s">
        <v>30</v>
      </c>
      <c r="AC1438" s="112" t="s">
        <v>31</v>
      </c>
    </row>
    <row r="1439" spans="1:29" ht="25.5" customHeight="1" x14ac:dyDescent="0.35">
      <c r="A1439" s="205"/>
      <c r="B1439" s="207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89"/>
        <v/>
      </c>
      <c r="G1439" s="106"/>
      <c r="H1439" s="96">
        <f t="shared" si="90"/>
        <v>0</v>
      </c>
      <c r="I1439" s="96" t="str">
        <f t="shared" si="91"/>
        <v/>
      </c>
      <c r="J1439" s="96" t="str">
        <f t="shared" si="92"/>
        <v/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V1439" s="110" t="s">
        <v>25</v>
      </c>
      <c r="W1439" s="110" t="s">
        <v>26</v>
      </c>
      <c r="X1439" s="110" t="s">
        <v>27</v>
      </c>
      <c r="Y1439" s="111" t="s">
        <v>28</v>
      </c>
      <c r="Z1439" s="111" t="s">
        <v>29</v>
      </c>
      <c r="AA1439" s="111" t="s">
        <v>25</v>
      </c>
      <c r="AB1439" s="111" t="s">
        <v>30</v>
      </c>
      <c r="AC1439" s="112" t="s">
        <v>31</v>
      </c>
    </row>
    <row r="1440" spans="1:29" ht="25.5" customHeight="1" x14ac:dyDescent="0.35">
      <c r="A1440" s="205"/>
      <c r="B1440" s="207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89"/>
        <v/>
      </c>
      <c r="G1440" s="106"/>
      <c r="H1440" s="96">
        <f t="shared" si="90"/>
        <v>0</v>
      </c>
      <c r="I1440" s="96" t="str">
        <f t="shared" si="91"/>
        <v/>
      </c>
      <c r="J1440" s="96" t="str">
        <f t="shared" si="92"/>
        <v/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V1440" s="110" t="s">
        <v>25</v>
      </c>
      <c r="W1440" s="110" t="s">
        <v>26</v>
      </c>
      <c r="X1440" s="110" t="s">
        <v>27</v>
      </c>
      <c r="Y1440" s="111" t="s">
        <v>28</v>
      </c>
      <c r="Z1440" s="111" t="s">
        <v>29</v>
      </c>
      <c r="AA1440" s="111" t="s">
        <v>25</v>
      </c>
      <c r="AB1440" s="111" t="s">
        <v>30</v>
      </c>
      <c r="AC1440" s="112" t="s">
        <v>31</v>
      </c>
    </row>
    <row r="1441" spans="1:29" ht="25.5" customHeight="1" x14ac:dyDescent="0.35">
      <c r="A1441" s="205"/>
      <c r="B1441" s="207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89"/>
        <v/>
      </c>
      <c r="G1441" s="106"/>
      <c r="H1441" s="96">
        <f t="shared" si="90"/>
        <v>0</v>
      </c>
      <c r="I1441" s="96" t="str">
        <f t="shared" si="91"/>
        <v/>
      </c>
      <c r="J1441" s="96" t="str">
        <f t="shared" si="92"/>
        <v/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V1441" s="110" t="s">
        <v>25</v>
      </c>
      <c r="W1441" s="110" t="s">
        <v>26</v>
      </c>
      <c r="X1441" s="110" t="s">
        <v>27</v>
      </c>
      <c r="Y1441" s="111" t="s">
        <v>28</v>
      </c>
      <c r="Z1441" s="111" t="s">
        <v>29</v>
      </c>
      <c r="AA1441" s="111" t="s">
        <v>25</v>
      </c>
      <c r="AB1441" s="111" t="s">
        <v>30</v>
      </c>
      <c r="AC1441" s="112" t="s">
        <v>31</v>
      </c>
    </row>
    <row r="1442" spans="1:29" ht="25.5" customHeight="1" x14ac:dyDescent="0.35">
      <c r="A1442" s="205"/>
      <c r="B1442" s="207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89"/>
        <v/>
      </c>
      <c r="G1442" s="106"/>
      <c r="H1442" s="96">
        <f t="shared" si="90"/>
        <v>0</v>
      </c>
      <c r="I1442" s="96" t="str">
        <f t="shared" si="91"/>
        <v/>
      </c>
      <c r="J1442" s="96" t="str">
        <f t="shared" si="92"/>
        <v/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V1442" s="110" t="s">
        <v>25</v>
      </c>
      <c r="W1442" s="110" t="s">
        <v>26</v>
      </c>
      <c r="X1442" s="110" t="s">
        <v>27</v>
      </c>
      <c r="Y1442" s="111" t="s">
        <v>28</v>
      </c>
      <c r="Z1442" s="111" t="s">
        <v>29</v>
      </c>
      <c r="AA1442" s="111" t="s">
        <v>25</v>
      </c>
      <c r="AB1442" s="111" t="s">
        <v>30</v>
      </c>
      <c r="AC1442" s="112" t="s">
        <v>31</v>
      </c>
    </row>
    <row r="1443" spans="1:29" ht="25.5" customHeight="1" x14ac:dyDescent="0.35">
      <c r="A1443" s="205"/>
      <c r="B1443" s="207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89"/>
        <v/>
      </c>
      <c r="G1443" s="106"/>
      <c r="H1443" s="96">
        <f t="shared" si="90"/>
        <v>0</v>
      </c>
      <c r="I1443" s="96" t="str">
        <f t="shared" si="91"/>
        <v/>
      </c>
      <c r="J1443" s="96" t="str">
        <f t="shared" si="92"/>
        <v/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V1443" s="110" t="s">
        <v>25</v>
      </c>
      <c r="W1443" s="110" t="s">
        <v>26</v>
      </c>
      <c r="X1443" s="110" t="s">
        <v>27</v>
      </c>
      <c r="Y1443" s="111" t="s">
        <v>28</v>
      </c>
      <c r="Z1443" s="111" t="s">
        <v>29</v>
      </c>
      <c r="AA1443" s="111" t="s">
        <v>25</v>
      </c>
      <c r="AB1443" s="111" t="s">
        <v>30</v>
      </c>
      <c r="AC1443" s="112" t="s">
        <v>31</v>
      </c>
    </row>
    <row r="1444" spans="1:29" ht="25.5" customHeight="1" x14ac:dyDescent="0.35">
      <c r="A1444" s="205"/>
      <c r="B1444" s="207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89"/>
        <v/>
      </c>
      <c r="G1444" s="106"/>
      <c r="H1444" s="96">
        <f t="shared" si="90"/>
        <v>0</v>
      </c>
      <c r="I1444" s="96" t="str">
        <f t="shared" si="91"/>
        <v/>
      </c>
      <c r="J1444" s="96" t="str">
        <f t="shared" si="92"/>
        <v/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V1444" s="110" t="s">
        <v>25</v>
      </c>
      <c r="W1444" s="110" t="s">
        <v>26</v>
      </c>
      <c r="X1444" s="110" t="s">
        <v>27</v>
      </c>
      <c r="Y1444" s="111" t="s">
        <v>28</v>
      </c>
      <c r="Z1444" s="111" t="s">
        <v>29</v>
      </c>
      <c r="AA1444" s="111" t="s">
        <v>25</v>
      </c>
      <c r="AB1444" s="111" t="s">
        <v>30</v>
      </c>
      <c r="AC1444" s="112" t="s">
        <v>31</v>
      </c>
    </row>
    <row r="1445" spans="1:29" ht="25.5" customHeight="1" x14ac:dyDescent="0.35">
      <c r="A1445" s="205"/>
      <c r="B1445" s="207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89"/>
        <v/>
      </c>
      <c r="G1445" s="106"/>
      <c r="H1445" s="96">
        <f t="shared" si="90"/>
        <v>0</v>
      </c>
      <c r="I1445" s="96" t="str">
        <f t="shared" si="91"/>
        <v/>
      </c>
      <c r="J1445" s="96" t="str">
        <f t="shared" si="92"/>
        <v/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V1445" s="110" t="s">
        <v>25</v>
      </c>
      <c r="W1445" s="110" t="s">
        <v>26</v>
      </c>
      <c r="X1445" s="110" t="s">
        <v>27</v>
      </c>
      <c r="Y1445" s="111" t="s">
        <v>28</v>
      </c>
      <c r="Z1445" s="111" t="s">
        <v>29</v>
      </c>
      <c r="AA1445" s="111" t="s">
        <v>25</v>
      </c>
      <c r="AB1445" s="111" t="s">
        <v>30</v>
      </c>
      <c r="AC1445" s="112" t="s">
        <v>31</v>
      </c>
    </row>
    <row r="1446" spans="1:29" ht="25.5" customHeight="1" x14ac:dyDescent="0.35">
      <c r="A1446" s="205"/>
      <c r="B1446" s="207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89"/>
        <v/>
      </c>
      <c r="G1446" s="106"/>
      <c r="H1446" s="96">
        <f t="shared" si="90"/>
        <v>0</v>
      </c>
      <c r="I1446" s="96" t="str">
        <f t="shared" si="91"/>
        <v/>
      </c>
      <c r="J1446" s="96" t="str">
        <f t="shared" si="92"/>
        <v/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V1446" s="110" t="s">
        <v>25</v>
      </c>
      <c r="W1446" s="110" t="s">
        <v>26</v>
      </c>
      <c r="X1446" s="110" t="s">
        <v>27</v>
      </c>
      <c r="Y1446" s="111" t="s">
        <v>28</v>
      </c>
      <c r="Z1446" s="111" t="s">
        <v>29</v>
      </c>
      <c r="AA1446" s="111" t="s">
        <v>25</v>
      </c>
      <c r="AB1446" s="111" t="s">
        <v>30</v>
      </c>
      <c r="AC1446" s="112" t="s">
        <v>31</v>
      </c>
    </row>
    <row r="1447" spans="1:29" ht="25.5" customHeight="1" x14ac:dyDescent="0.35">
      <c r="A1447" s="205"/>
      <c r="B1447" s="207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89"/>
        <v/>
      </c>
      <c r="G1447" s="106"/>
      <c r="H1447" s="96">
        <f t="shared" si="90"/>
        <v>0</v>
      </c>
      <c r="I1447" s="96" t="str">
        <f t="shared" si="91"/>
        <v/>
      </c>
      <c r="J1447" s="96" t="str">
        <f t="shared" si="92"/>
        <v/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V1447" s="110" t="s">
        <v>25</v>
      </c>
      <c r="W1447" s="110" t="s">
        <v>26</v>
      </c>
      <c r="X1447" s="110" t="s">
        <v>27</v>
      </c>
      <c r="Y1447" s="111" t="s">
        <v>28</v>
      </c>
      <c r="Z1447" s="111" t="s">
        <v>29</v>
      </c>
      <c r="AA1447" s="111" t="s">
        <v>25</v>
      </c>
      <c r="AB1447" s="111" t="s">
        <v>30</v>
      </c>
      <c r="AC1447" s="112" t="s">
        <v>31</v>
      </c>
    </row>
    <row r="1448" spans="1:29" ht="25.5" customHeight="1" x14ac:dyDescent="0.35">
      <c r="A1448" s="205"/>
      <c r="B1448" s="207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89"/>
        <v/>
      </c>
      <c r="G1448" s="106"/>
      <c r="H1448" s="96">
        <f t="shared" si="90"/>
        <v>0</v>
      </c>
      <c r="I1448" s="96" t="str">
        <f t="shared" si="91"/>
        <v/>
      </c>
      <c r="J1448" s="96" t="str">
        <f t="shared" si="92"/>
        <v/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V1448" s="110" t="s">
        <v>25</v>
      </c>
      <c r="W1448" s="110" t="s">
        <v>26</v>
      </c>
      <c r="X1448" s="110" t="s">
        <v>27</v>
      </c>
      <c r="Y1448" s="111" t="s">
        <v>28</v>
      </c>
      <c r="Z1448" s="111" t="s">
        <v>29</v>
      </c>
      <c r="AA1448" s="111" t="s">
        <v>25</v>
      </c>
      <c r="AB1448" s="111" t="s">
        <v>30</v>
      </c>
      <c r="AC1448" s="112" t="s">
        <v>31</v>
      </c>
    </row>
    <row r="1449" spans="1:29" ht="25.5" customHeight="1" x14ac:dyDescent="0.35">
      <c r="A1449" s="205"/>
      <c r="B1449" s="207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89"/>
        <v/>
      </c>
      <c r="G1449" s="106"/>
      <c r="H1449" s="96">
        <f t="shared" si="90"/>
        <v>0</v>
      </c>
      <c r="I1449" s="96" t="str">
        <f t="shared" si="91"/>
        <v/>
      </c>
      <c r="J1449" s="96" t="str">
        <f t="shared" si="92"/>
        <v/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V1449" s="110" t="s">
        <v>25</v>
      </c>
      <c r="W1449" s="110" t="s">
        <v>26</v>
      </c>
      <c r="X1449" s="110" t="s">
        <v>27</v>
      </c>
      <c r="Y1449" s="111" t="s">
        <v>28</v>
      </c>
      <c r="Z1449" s="111" t="s">
        <v>29</v>
      </c>
      <c r="AA1449" s="111" t="s">
        <v>25</v>
      </c>
      <c r="AB1449" s="111" t="s">
        <v>30</v>
      </c>
      <c r="AC1449" s="112" t="s">
        <v>31</v>
      </c>
    </row>
    <row r="1450" spans="1:29" ht="25.5" customHeight="1" x14ac:dyDescent="0.35">
      <c r="A1450" s="205"/>
      <c r="B1450" s="207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89"/>
        <v/>
      </c>
      <c r="G1450" s="106"/>
      <c r="H1450" s="96">
        <f t="shared" si="90"/>
        <v>0</v>
      </c>
      <c r="I1450" s="96" t="str">
        <f t="shared" si="91"/>
        <v/>
      </c>
      <c r="J1450" s="96" t="str">
        <f t="shared" si="92"/>
        <v/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V1450" s="110" t="s">
        <v>25</v>
      </c>
      <c r="W1450" s="110" t="s">
        <v>26</v>
      </c>
      <c r="X1450" s="110" t="s">
        <v>27</v>
      </c>
      <c r="Y1450" s="111" t="s">
        <v>28</v>
      </c>
      <c r="Z1450" s="111" t="s">
        <v>29</v>
      </c>
      <c r="AA1450" s="111" t="s">
        <v>25</v>
      </c>
      <c r="AB1450" s="111" t="s">
        <v>30</v>
      </c>
      <c r="AC1450" s="112" t="s">
        <v>31</v>
      </c>
    </row>
    <row r="1451" spans="1:29" ht="25.5" customHeight="1" x14ac:dyDescent="0.35">
      <c r="A1451" s="205"/>
      <c r="B1451" s="207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89"/>
        <v/>
      </c>
      <c r="G1451" s="106"/>
      <c r="H1451" s="96">
        <f t="shared" si="90"/>
        <v>0</v>
      </c>
      <c r="I1451" s="96" t="str">
        <f t="shared" si="91"/>
        <v/>
      </c>
      <c r="J1451" s="96" t="str">
        <f t="shared" si="92"/>
        <v/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V1451" s="110" t="s">
        <v>25</v>
      </c>
      <c r="W1451" s="110" t="s">
        <v>26</v>
      </c>
      <c r="X1451" s="110" t="s">
        <v>27</v>
      </c>
      <c r="Y1451" s="111" t="s">
        <v>28</v>
      </c>
      <c r="Z1451" s="111" t="s">
        <v>29</v>
      </c>
      <c r="AA1451" s="111" t="s">
        <v>25</v>
      </c>
      <c r="AB1451" s="111" t="s">
        <v>30</v>
      </c>
      <c r="AC1451" s="112" t="s">
        <v>31</v>
      </c>
    </row>
    <row r="1452" spans="1:29" ht="25.5" customHeight="1" x14ac:dyDescent="0.35">
      <c r="A1452" s="205"/>
      <c r="B1452" s="207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89"/>
        <v/>
      </c>
      <c r="G1452" s="106"/>
      <c r="H1452" s="96">
        <f t="shared" si="90"/>
        <v>0</v>
      </c>
      <c r="I1452" s="96" t="str">
        <f t="shared" si="91"/>
        <v/>
      </c>
      <c r="J1452" s="96" t="str">
        <f t="shared" si="92"/>
        <v/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V1452" s="110" t="s">
        <v>25</v>
      </c>
      <c r="W1452" s="110" t="s">
        <v>26</v>
      </c>
      <c r="X1452" s="110" t="s">
        <v>27</v>
      </c>
      <c r="Y1452" s="111" t="s">
        <v>28</v>
      </c>
      <c r="Z1452" s="111" t="s">
        <v>29</v>
      </c>
      <c r="AA1452" s="111" t="s">
        <v>25</v>
      </c>
      <c r="AB1452" s="111" t="s">
        <v>30</v>
      </c>
      <c r="AC1452" s="112" t="s">
        <v>31</v>
      </c>
    </row>
    <row r="1453" spans="1:29" ht="25.5" customHeight="1" x14ac:dyDescent="0.35">
      <c r="A1453" s="205"/>
      <c r="B1453" s="207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89"/>
        <v/>
      </c>
      <c r="G1453" s="106"/>
      <c r="H1453" s="96">
        <f t="shared" si="90"/>
        <v>0</v>
      </c>
      <c r="I1453" s="96" t="str">
        <f t="shared" si="91"/>
        <v/>
      </c>
      <c r="J1453" s="96" t="str">
        <f t="shared" si="92"/>
        <v/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V1453" s="110" t="s">
        <v>25</v>
      </c>
      <c r="W1453" s="110" t="s">
        <v>26</v>
      </c>
      <c r="X1453" s="110" t="s">
        <v>27</v>
      </c>
      <c r="Y1453" s="111" t="s">
        <v>28</v>
      </c>
      <c r="Z1453" s="111" t="s">
        <v>29</v>
      </c>
      <c r="AA1453" s="111" t="s">
        <v>25</v>
      </c>
      <c r="AB1453" s="111" t="s">
        <v>30</v>
      </c>
      <c r="AC1453" s="112" t="s">
        <v>31</v>
      </c>
    </row>
    <row r="1454" spans="1:29" ht="25.5" customHeight="1" x14ac:dyDescent="0.35">
      <c r="A1454" s="205"/>
      <c r="B1454" s="207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89"/>
        <v/>
      </c>
      <c r="G1454" s="106"/>
      <c r="H1454" s="96">
        <f t="shared" si="90"/>
        <v>0</v>
      </c>
      <c r="I1454" s="96" t="str">
        <f t="shared" si="91"/>
        <v/>
      </c>
      <c r="J1454" s="96" t="str">
        <f t="shared" si="92"/>
        <v/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V1454" s="110" t="s">
        <v>25</v>
      </c>
      <c r="W1454" s="110" t="s">
        <v>26</v>
      </c>
      <c r="X1454" s="110" t="s">
        <v>27</v>
      </c>
      <c r="Y1454" s="111" t="s">
        <v>28</v>
      </c>
      <c r="Z1454" s="111" t="s">
        <v>29</v>
      </c>
      <c r="AA1454" s="111" t="s">
        <v>25</v>
      </c>
      <c r="AB1454" s="111" t="s">
        <v>30</v>
      </c>
      <c r="AC1454" s="112" t="s">
        <v>31</v>
      </c>
    </row>
    <row r="1455" spans="1:29" ht="25.5" customHeight="1" x14ac:dyDescent="0.35">
      <c r="A1455" s="205"/>
      <c r="B1455" s="207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89"/>
        <v/>
      </c>
      <c r="G1455" s="106"/>
      <c r="H1455" s="96">
        <f t="shared" si="90"/>
        <v>0</v>
      </c>
      <c r="I1455" s="96" t="str">
        <f t="shared" si="91"/>
        <v/>
      </c>
      <c r="J1455" s="96" t="str">
        <f t="shared" si="92"/>
        <v/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V1455" s="110" t="s">
        <v>25</v>
      </c>
      <c r="W1455" s="110" t="s">
        <v>26</v>
      </c>
      <c r="X1455" s="110" t="s">
        <v>27</v>
      </c>
      <c r="Y1455" s="111" t="s">
        <v>28</v>
      </c>
      <c r="Z1455" s="111" t="s">
        <v>29</v>
      </c>
      <c r="AA1455" s="111" t="s">
        <v>25</v>
      </c>
      <c r="AB1455" s="111" t="s">
        <v>30</v>
      </c>
      <c r="AC1455" s="112" t="s">
        <v>31</v>
      </c>
    </row>
    <row r="1456" spans="1:29" ht="25.5" customHeight="1" x14ac:dyDescent="0.35">
      <c r="A1456" s="205"/>
      <c r="B1456" s="207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89"/>
        <v/>
      </c>
      <c r="G1456" s="106"/>
      <c r="H1456" s="96">
        <f t="shared" si="90"/>
        <v>0</v>
      </c>
      <c r="I1456" s="96" t="str">
        <f t="shared" si="91"/>
        <v/>
      </c>
      <c r="J1456" s="96" t="str">
        <f t="shared" si="92"/>
        <v/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V1456" s="110" t="s">
        <v>25</v>
      </c>
      <c r="W1456" s="110" t="s">
        <v>26</v>
      </c>
      <c r="X1456" s="110" t="s">
        <v>27</v>
      </c>
      <c r="Y1456" s="111" t="s">
        <v>28</v>
      </c>
      <c r="Z1456" s="111" t="s">
        <v>29</v>
      </c>
      <c r="AA1456" s="111" t="s">
        <v>25</v>
      </c>
      <c r="AB1456" s="111" t="s">
        <v>30</v>
      </c>
      <c r="AC1456" s="112" t="s">
        <v>31</v>
      </c>
    </row>
    <row r="1457" spans="1:29" ht="25.5" customHeight="1" x14ac:dyDescent="0.35">
      <c r="A1457" s="205"/>
      <c r="B1457" s="207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89"/>
        <v/>
      </c>
      <c r="G1457" s="106"/>
      <c r="H1457" s="96">
        <f t="shared" si="90"/>
        <v>0</v>
      </c>
      <c r="I1457" s="96" t="str">
        <f t="shared" si="91"/>
        <v/>
      </c>
      <c r="J1457" s="96" t="str">
        <f t="shared" si="92"/>
        <v/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V1457" s="110" t="s">
        <v>25</v>
      </c>
      <c r="W1457" s="110" t="s">
        <v>26</v>
      </c>
      <c r="X1457" s="110" t="s">
        <v>27</v>
      </c>
      <c r="Y1457" s="111" t="s">
        <v>28</v>
      </c>
      <c r="Z1457" s="111" t="s">
        <v>29</v>
      </c>
      <c r="AA1457" s="111" t="s">
        <v>25</v>
      </c>
      <c r="AB1457" s="111" t="s">
        <v>30</v>
      </c>
      <c r="AC1457" s="112" t="s">
        <v>31</v>
      </c>
    </row>
    <row r="1458" spans="1:29" ht="25.5" customHeight="1" x14ac:dyDescent="0.35">
      <c r="A1458" s="205"/>
      <c r="B1458" s="207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89"/>
        <v/>
      </c>
      <c r="G1458" s="106"/>
      <c r="H1458" s="96">
        <f t="shared" si="90"/>
        <v>0</v>
      </c>
      <c r="I1458" s="96" t="str">
        <f t="shared" si="91"/>
        <v/>
      </c>
      <c r="J1458" s="96" t="str">
        <f t="shared" si="92"/>
        <v/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V1458" s="110" t="s">
        <v>25</v>
      </c>
      <c r="W1458" s="110" t="s">
        <v>26</v>
      </c>
      <c r="X1458" s="110" t="s">
        <v>27</v>
      </c>
      <c r="Y1458" s="111" t="s">
        <v>28</v>
      </c>
      <c r="Z1458" s="111" t="s">
        <v>29</v>
      </c>
      <c r="AA1458" s="111" t="s">
        <v>25</v>
      </c>
      <c r="AB1458" s="111" t="s">
        <v>30</v>
      </c>
      <c r="AC1458" s="112" t="s">
        <v>31</v>
      </c>
    </row>
    <row r="1459" spans="1:29" ht="25.5" customHeight="1" x14ac:dyDescent="0.35">
      <c r="A1459" s="205"/>
      <c r="B1459" s="207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89"/>
        <v/>
      </c>
      <c r="G1459" s="106"/>
      <c r="H1459" s="96">
        <f t="shared" si="90"/>
        <v>0</v>
      </c>
      <c r="I1459" s="96" t="str">
        <f t="shared" si="91"/>
        <v/>
      </c>
      <c r="J1459" s="96" t="str">
        <f t="shared" si="92"/>
        <v/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V1459" s="110" t="s">
        <v>25</v>
      </c>
      <c r="W1459" s="110" t="s">
        <v>26</v>
      </c>
      <c r="X1459" s="110" t="s">
        <v>27</v>
      </c>
      <c r="Y1459" s="111" t="s">
        <v>28</v>
      </c>
      <c r="Z1459" s="111" t="s">
        <v>29</v>
      </c>
      <c r="AA1459" s="111" t="s">
        <v>25</v>
      </c>
      <c r="AB1459" s="111" t="s">
        <v>30</v>
      </c>
      <c r="AC1459" s="112" t="s">
        <v>31</v>
      </c>
    </row>
    <row r="1460" spans="1:29" ht="25.5" customHeight="1" x14ac:dyDescent="0.35">
      <c r="A1460" s="205"/>
      <c r="B1460" s="207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89"/>
        <v/>
      </c>
      <c r="G1460" s="106"/>
      <c r="H1460" s="96">
        <f t="shared" si="90"/>
        <v>0</v>
      </c>
      <c r="I1460" s="96" t="str">
        <f t="shared" si="91"/>
        <v/>
      </c>
      <c r="J1460" s="96" t="str">
        <f t="shared" si="92"/>
        <v/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V1460" s="110" t="s">
        <v>25</v>
      </c>
      <c r="W1460" s="110" t="s">
        <v>26</v>
      </c>
      <c r="X1460" s="110" t="s">
        <v>27</v>
      </c>
      <c r="Y1460" s="111" t="s">
        <v>28</v>
      </c>
      <c r="Z1460" s="111" t="s">
        <v>29</v>
      </c>
      <c r="AA1460" s="111" t="s">
        <v>25</v>
      </c>
      <c r="AB1460" s="111" t="s">
        <v>30</v>
      </c>
      <c r="AC1460" s="112" t="s">
        <v>31</v>
      </c>
    </row>
    <row r="1461" spans="1:29" ht="25.5" customHeight="1" x14ac:dyDescent="0.35">
      <c r="A1461" s="205"/>
      <c r="B1461" s="207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89"/>
        <v/>
      </c>
      <c r="G1461" s="106"/>
      <c r="H1461" s="96">
        <f t="shared" si="90"/>
        <v>0</v>
      </c>
      <c r="I1461" s="96" t="str">
        <f t="shared" si="91"/>
        <v/>
      </c>
      <c r="J1461" s="96" t="str">
        <f t="shared" si="92"/>
        <v/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V1461" s="110" t="s">
        <v>25</v>
      </c>
      <c r="W1461" s="110" t="s">
        <v>26</v>
      </c>
      <c r="X1461" s="110" t="s">
        <v>27</v>
      </c>
      <c r="Y1461" s="111" t="s">
        <v>28</v>
      </c>
      <c r="Z1461" s="111" t="s">
        <v>29</v>
      </c>
      <c r="AA1461" s="111" t="s">
        <v>25</v>
      </c>
      <c r="AB1461" s="111" t="s">
        <v>30</v>
      </c>
      <c r="AC1461" s="112" t="s">
        <v>31</v>
      </c>
    </row>
    <row r="1462" spans="1:29" ht="25.5" customHeight="1" x14ac:dyDescent="0.35">
      <c r="A1462" s="205"/>
      <c r="B1462" s="207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89"/>
        <v/>
      </c>
      <c r="G1462" s="106"/>
      <c r="H1462" s="96">
        <f t="shared" si="90"/>
        <v>0</v>
      </c>
      <c r="I1462" s="96" t="str">
        <f t="shared" si="91"/>
        <v/>
      </c>
      <c r="J1462" s="96" t="str">
        <f t="shared" si="92"/>
        <v/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V1462" s="110" t="s">
        <v>25</v>
      </c>
      <c r="W1462" s="110" t="s">
        <v>26</v>
      </c>
      <c r="X1462" s="110" t="s">
        <v>27</v>
      </c>
      <c r="Y1462" s="111" t="s">
        <v>28</v>
      </c>
      <c r="Z1462" s="111" t="s">
        <v>29</v>
      </c>
      <c r="AA1462" s="111" t="s">
        <v>25</v>
      </c>
      <c r="AB1462" s="111" t="s">
        <v>30</v>
      </c>
      <c r="AC1462" s="112" t="s">
        <v>31</v>
      </c>
    </row>
    <row r="1463" spans="1:29" ht="25.5" customHeight="1" x14ac:dyDescent="0.35">
      <c r="A1463" s="205"/>
      <c r="B1463" s="207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89"/>
        <v/>
      </c>
      <c r="G1463" s="106"/>
      <c r="H1463" s="96">
        <f t="shared" si="90"/>
        <v>0</v>
      </c>
      <c r="I1463" s="96" t="str">
        <f t="shared" si="91"/>
        <v/>
      </c>
      <c r="J1463" s="96" t="str">
        <f t="shared" si="92"/>
        <v/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V1463" s="110" t="s">
        <v>25</v>
      </c>
      <c r="W1463" s="110" t="s">
        <v>26</v>
      </c>
      <c r="X1463" s="110" t="s">
        <v>27</v>
      </c>
      <c r="Y1463" s="111" t="s">
        <v>28</v>
      </c>
      <c r="Z1463" s="111" t="s">
        <v>29</v>
      </c>
      <c r="AA1463" s="111" t="s">
        <v>25</v>
      </c>
      <c r="AB1463" s="111" t="s">
        <v>30</v>
      </c>
      <c r="AC1463" s="112" t="s">
        <v>31</v>
      </c>
    </row>
    <row r="1464" spans="1:29" ht="25.5" customHeight="1" x14ac:dyDescent="0.35">
      <c r="A1464" s="205"/>
      <c r="B1464" s="207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89"/>
        <v/>
      </c>
      <c r="G1464" s="106"/>
      <c r="H1464" s="96">
        <f t="shared" si="90"/>
        <v>0</v>
      </c>
      <c r="I1464" s="96" t="str">
        <f t="shared" si="91"/>
        <v/>
      </c>
      <c r="J1464" s="96" t="str">
        <f t="shared" si="92"/>
        <v/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V1464" s="110" t="s">
        <v>25</v>
      </c>
      <c r="W1464" s="110" t="s">
        <v>26</v>
      </c>
      <c r="X1464" s="110" t="s">
        <v>27</v>
      </c>
      <c r="Y1464" s="111" t="s">
        <v>28</v>
      </c>
      <c r="Z1464" s="111" t="s">
        <v>29</v>
      </c>
      <c r="AA1464" s="111" t="s">
        <v>25</v>
      </c>
      <c r="AB1464" s="111" t="s">
        <v>30</v>
      </c>
      <c r="AC1464" s="112" t="s">
        <v>31</v>
      </c>
    </row>
    <row r="1465" spans="1:29" ht="25.5" customHeight="1" x14ac:dyDescent="0.35">
      <c r="A1465" s="205"/>
      <c r="B1465" s="207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89"/>
        <v/>
      </c>
      <c r="G1465" s="106"/>
      <c r="H1465" s="96">
        <f t="shared" si="90"/>
        <v>0</v>
      </c>
      <c r="I1465" s="96" t="str">
        <f t="shared" si="91"/>
        <v/>
      </c>
      <c r="J1465" s="96" t="str">
        <f t="shared" si="92"/>
        <v/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V1465" s="110" t="s">
        <v>25</v>
      </c>
      <c r="W1465" s="110" t="s">
        <v>26</v>
      </c>
      <c r="X1465" s="110" t="s">
        <v>27</v>
      </c>
      <c r="Y1465" s="111" t="s">
        <v>28</v>
      </c>
      <c r="Z1465" s="111" t="s">
        <v>29</v>
      </c>
      <c r="AA1465" s="111" t="s">
        <v>25</v>
      </c>
      <c r="AB1465" s="111" t="s">
        <v>30</v>
      </c>
      <c r="AC1465" s="112" t="s">
        <v>31</v>
      </c>
    </row>
    <row r="1466" spans="1:29" ht="25.5" customHeight="1" x14ac:dyDescent="0.35">
      <c r="A1466" s="205"/>
      <c r="B1466" s="207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89"/>
        <v/>
      </c>
      <c r="G1466" s="106"/>
      <c r="H1466" s="96">
        <f t="shared" si="90"/>
        <v>0</v>
      </c>
      <c r="I1466" s="96" t="str">
        <f t="shared" si="91"/>
        <v/>
      </c>
      <c r="J1466" s="96" t="str">
        <f t="shared" si="92"/>
        <v/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V1466" s="110" t="s">
        <v>25</v>
      </c>
      <c r="W1466" s="110" t="s">
        <v>26</v>
      </c>
      <c r="X1466" s="110" t="s">
        <v>27</v>
      </c>
      <c r="Y1466" s="111" t="s">
        <v>28</v>
      </c>
      <c r="Z1466" s="111" t="s">
        <v>29</v>
      </c>
      <c r="AA1466" s="111" t="s">
        <v>25</v>
      </c>
      <c r="AB1466" s="111" t="s">
        <v>30</v>
      </c>
      <c r="AC1466" s="112" t="s">
        <v>31</v>
      </c>
    </row>
    <row r="1467" spans="1:29" ht="25.5" customHeight="1" x14ac:dyDescent="0.35">
      <c r="A1467" s="205"/>
      <c r="B1467" s="207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89"/>
        <v/>
      </c>
      <c r="G1467" s="106"/>
      <c r="H1467" s="96">
        <f t="shared" si="90"/>
        <v>0</v>
      </c>
      <c r="I1467" s="96" t="str">
        <f t="shared" si="91"/>
        <v/>
      </c>
      <c r="J1467" s="96" t="str">
        <f t="shared" si="92"/>
        <v/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V1467" s="110" t="s">
        <v>25</v>
      </c>
      <c r="W1467" s="110" t="s">
        <v>26</v>
      </c>
      <c r="X1467" s="110" t="s">
        <v>27</v>
      </c>
      <c r="Y1467" s="111" t="s">
        <v>28</v>
      </c>
      <c r="Z1467" s="111" t="s">
        <v>29</v>
      </c>
      <c r="AA1467" s="111" t="s">
        <v>25</v>
      </c>
      <c r="AB1467" s="111" t="s">
        <v>30</v>
      </c>
      <c r="AC1467" s="112" t="s">
        <v>31</v>
      </c>
    </row>
    <row r="1468" spans="1:29" ht="25.5" customHeight="1" x14ac:dyDescent="0.35">
      <c r="A1468" s="205"/>
      <c r="B1468" s="207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89"/>
        <v/>
      </c>
      <c r="G1468" s="106"/>
      <c r="H1468" s="96">
        <f t="shared" si="90"/>
        <v>0</v>
      </c>
      <c r="I1468" s="96" t="str">
        <f t="shared" si="91"/>
        <v/>
      </c>
      <c r="J1468" s="96" t="str">
        <f t="shared" si="92"/>
        <v/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V1468" s="110" t="s">
        <v>25</v>
      </c>
      <c r="W1468" s="110" t="s">
        <v>26</v>
      </c>
      <c r="X1468" s="110" t="s">
        <v>27</v>
      </c>
      <c r="Y1468" s="111" t="s">
        <v>28</v>
      </c>
      <c r="Z1468" s="111" t="s">
        <v>29</v>
      </c>
      <c r="AA1468" s="111" t="s">
        <v>25</v>
      </c>
      <c r="AB1468" s="111" t="s">
        <v>30</v>
      </c>
      <c r="AC1468" s="112" t="s">
        <v>31</v>
      </c>
    </row>
    <row r="1469" spans="1:29" ht="25.5" customHeight="1" x14ac:dyDescent="0.35">
      <c r="A1469" s="205"/>
      <c r="B1469" s="207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89"/>
        <v/>
      </c>
      <c r="G1469" s="106"/>
      <c r="H1469" s="96">
        <f t="shared" si="90"/>
        <v>0</v>
      </c>
      <c r="I1469" s="96" t="str">
        <f t="shared" si="91"/>
        <v/>
      </c>
      <c r="J1469" s="96" t="str">
        <f t="shared" si="92"/>
        <v/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V1469" s="110" t="s">
        <v>25</v>
      </c>
      <c r="W1469" s="110" t="s">
        <v>26</v>
      </c>
      <c r="X1469" s="110" t="s">
        <v>27</v>
      </c>
      <c r="Y1469" s="111" t="s">
        <v>28</v>
      </c>
      <c r="Z1469" s="111" t="s">
        <v>29</v>
      </c>
      <c r="AA1469" s="111" t="s">
        <v>25</v>
      </c>
      <c r="AB1469" s="111" t="s">
        <v>30</v>
      </c>
      <c r="AC1469" s="112" t="s">
        <v>31</v>
      </c>
    </row>
    <row r="1470" spans="1:29" ht="25.5" customHeight="1" x14ac:dyDescent="0.35">
      <c r="A1470" s="205"/>
      <c r="B1470" s="207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89"/>
        <v/>
      </c>
      <c r="G1470" s="106"/>
      <c r="H1470" s="96">
        <f t="shared" si="90"/>
        <v>0</v>
      </c>
      <c r="I1470" s="96" t="str">
        <f t="shared" si="91"/>
        <v/>
      </c>
      <c r="J1470" s="96" t="str">
        <f t="shared" si="92"/>
        <v/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V1470" s="110" t="s">
        <v>25</v>
      </c>
      <c r="W1470" s="110" t="s">
        <v>26</v>
      </c>
      <c r="X1470" s="110" t="s">
        <v>27</v>
      </c>
      <c r="Y1470" s="111" t="s">
        <v>28</v>
      </c>
      <c r="Z1470" s="111" t="s">
        <v>29</v>
      </c>
      <c r="AA1470" s="111" t="s">
        <v>25</v>
      </c>
      <c r="AB1470" s="111" t="s">
        <v>30</v>
      </c>
      <c r="AC1470" s="112" t="s">
        <v>31</v>
      </c>
    </row>
    <row r="1471" spans="1:29" ht="25.5" customHeight="1" x14ac:dyDescent="0.35">
      <c r="A1471" s="205"/>
      <c r="B1471" s="207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89"/>
        <v/>
      </c>
      <c r="G1471" s="106"/>
      <c r="H1471" s="96">
        <f t="shared" si="90"/>
        <v>0</v>
      </c>
      <c r="I1471" s="96" t="str">
        <f t="shared" si="91"/>
        <v/>
      </c>
      <c r="J1471" s="96" t="str">
        <f t="shared" si="92"/>
        <v/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V1471" s="110" t="s">
        <v>25</v>
      </c>
      <c r="W1471" s="110" t="s">
        <v>26</v>
      </c>
      <c r="X1471" s="110" t="s">
        <v>27</v>
      </c>
      <c r="Y1471" s="111" t="s">
        <v>28</v>
      </c>
      <c r="Z1471" s="111" t="s">
        <v>29</v>
      </c>
      <c r="AA1471" s="111" t="s">
        <v>25</v>
      </c>
      <c r="AB1471" s="111" t="s">
        <v>30</v>
      </c>
      <c r="AC1471" s="112" t="s">
        <v>31</v>
      </c>
    </row>
    <row r="1472" spans="1:29" ht="25.5" customHeight="1" x14ac:dyDescent="0.35">
      <c r="A1472" s="205"/>
      <c r="B1472" s="207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89"/>
        <v/>
      </c>
      <c r="G1472" s="106"/>
      <c r="H1472" s="96">
        <f t="shared" si="90"/>
        <v>0</v>
      </c>
      <c r="I1472" s="96" t="str">
        <f t="shared" si="91"/>
        <v/>
      </c>
      <c r="J1472" s="96" t="str">
        <f t="shared" si="92"/>
        <v/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V1472" s="110" t="s">
        <v>25</v>
      </c>
      <c r="W1472" s="110" t="s">
        <v>26</v>
      </c>
      <c r="X1472" s="110" t="s">
        <v>27</v>
      </c>
      <c r="Y1472" s="111" t="s">
        <v>28</v>
      </c>
      <c r="Z1472" s="111" t="s">
        <v>29</v>
      </c>
      <c r="AA1472" s="111" t="s">
        <v>25</v>
      </c>
      <c r="AB1472" s="111" t="s">
        <v>30</v>
      </c>
      <c r="AC1472" s="112" t="s">
        <v>31</v>
      </c>
    </row>
    <row r="1473" spans="1:29" ht="25.5" customHeight="1" x14ac:dyDescent="0.35">
      <c r="A1473" s="205"/>
      <c r="B1473" s="207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89"/>
        <v/>
      </c>
      <c r="G1473" s="106"/>
      <c r="H1473" s="96">
        <f t="shared" si="90"/>
        <v>0</v>
      </c>
      <c r="I1473" s="96" t="str">
        <f t="shared" si="91"/>
        <v/>
      </c>
      <c r="J1473" s="96" t="str">
        <f t="shared" si="92"/>
        <v/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V1473" s="110" t="s">
        <v>25</v>
      </c>
      <c r="W1473" s="110" t="s">
        <v>26</v>
      </c>
      <c r="X1473" s="110" t="s">
        <v>27</v>
      </c>
      <c r="Y1473" s="111" t="s">
        <v>28</v>
      </c>
      <c r="Z1473" s="111" t="s">
        <v>29</v>
      </c>
      <c r="AA1473" s="111" t="s">
        <v>25</v>
      </c>
      <c r="AB1473" s="111" t="s">
        <v>30</v>
      </c>
      <c r="AC1473" s="112" t="s">
        <v>31</v>
      </c>
    </row>
    <row r="1474" spans="1:29" ht="25.5" customHeight="1" x14ac:dyDescent="0.35">
      <c r="A1474" s="205"/>
      <c r="B1474" s="207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93">IF(OR(D1474="",E1474=""),"",ROUND(D1474*E1474,2))</f>
        <v/>
      </c>
      <c r="G1474" s="106"/>
      <c r="H1474" s="96">
        <f t="shared" ref="H1474:H1537" si="94">IF(G1474="Sim",IF(OR(F1474="",D1474="",L1474=""),"",IF(L1474="Sim",ROUND(F1474-D1474,2),0)),0)</f>
        <v>0</v>
      </c>
      <c r="I1474" s="96" t="str">
        <f t="shared" ref="I1474:I1537" si="95">IF(G1474="Sim",0,IF(OR(F1474="",L1474=""),"",F1474))</f>
        <v/>
      </c>
      <c r="J1474" s="96" t="str">
        <f t="shared" ref="J1474:J1537" si="96">IF(G1474="Sim",0,IF(OR(F1474="",D1474="",L1474=""),"",IF(L1474="Sim",ROUND(F1474-D1474,2),0)))</f>
        <v/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V1474" s="110" t="s">
        <v>25</v>
      </c>
      <c r="W1474" s="110" t="s">
        <v>26</v>
      </c>
      <c r="X1474" s="110" t="s">
        <v>27</v>
      </c>
      <c r="Y1474" s="111" t="s">
        <v>28</v>
      </c>
      <c r="Z1474" s="111" t="s">
        <v>29</v>
      </c>
      <c r="AA1474" s="111" t="s">
        <v>25</v>
      </c>
      <c r="AB1474" s="111" t="s">
        <v>30</v>
      </c>
      <c r="AC1474" s="112" t="s">
        <v>31</v>
      </c>
    </row>
    <row r="1475" spans="1:29" ht="25.5" customHeight="1" x14ac:dyDescent="0.35">
      <c r="A1475" s="205"/>
      <c r="B1475" s="207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93"/>
        <v/>
      </c>
      <c r="G1475" s="106"/>
      <c r="H1475" s="96">
        <f t="shared" si="94"/>
        <v>0</v>
      </c>
      <c r="I1475" s="96" t="str">
        <f t="shared" si="95"/>
        <v/>
      </c>
      <c r="J1475" s="96" t="str">
        <f t="shared" si="96"/>
        <v/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V1475" s="110" t="s">
        <v>25</v>
      </c>
      <c r="W1475" s="110" t="s">
        <v>26</v>
      </c>
      <c r="X1475" s="110" t="s">
        <v>27</v>
      </c>
      <c r="Y1475" s="111" t="s">
        <v>28</v>
      </c>
      <c r="Z1475" s="111" t="s">
        <v>29</v>
      </c>
      <c r="AA1475" s="111" t="s">
        <v>25</v>
      </c>
      <c r="AB1475" s="111" t="s">
        <v>30</v>
      </c>
      <c r="AC1475" s="112" t="s">
        <v>31</v>
      </c>
    </row>
    <row r="1476" spans="1:29" ht="25.5" customHeight="1" x14ac:dyDescent="0.35">
      <c r="A1476" s="205"/>
      <c r="B1476" s="207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93"/>
        <v/>
      </c>
      <c r="G1476" s="106"/>
      <c r="H1476" s="96">
        <f t="shared" si="94"/>
        <v>0</v>
      </c>
      <c r="I1476" s="96" t="str">
        <f t="shared" si="95"/>
        <v/>
      </c>
      <c r="J1476" s="96" t="str">
        <f t="shared" si="96"/>
        <v/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V1476" s="110" t="s">
        <v>25</v>
      </c>
      <c r="W1476" s="110" t="s">
        <v>26</v>
      </c>
      <c r="X1476" s="110" t="s">
        <v>27</v>
      </c>
      <c r="Y1476" s="111" t="s">
        <v>28</v>
      </c>
      <c r="Z1476" s="111" t="s">
        <v>29</v>
      </c>
      <c r="AA1476" s="111" t="s">
        <v>25</v>
      </c>
      <c r="AB1476" s="111" t="s">
        <v>30</v>
      </c>
      <c r="AC1476" s="112" t="s">
        <v>31</v>
      </c>
    </row>
    <row r="1477" spans="1:29" ht="25.5" customHeight="1" x14ac:dyDescent="0.35">
      <c r="A1477" s="205"/>
      <c r="B1477" s="207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93"/>
        <v/>
      </c>
      <c r="G1477" s="106"/>
      <c r="H1477" s="96">
        <f t="shared" si="94"/>
        <v>0</v>
      </c>
      <c r="I1477" s="96" t="str">
        <f t="shared" si="95"/>
        <v/>
      </c>
      <c r="J1477" s="96" t="str">
        <f t="shared" si="96"/>
        <v/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V1477" s="110" t="s">
        <v>25</v>
      </c>
      <c r="W1477" s="110" t="s">
        <v>26</v>
      </c>
      <c r="X1477" s="110" t="s">
        <v>27</v>
      </c>
      <c r="Y1477" s="111" t="s">
        <v>28</v>
      </c>
      <c r="Z1477" s="111" t="s">
        <v>29</v>
      </c>
      <c r="AA1477" s="111" t="s">
        <v>25</v>
      </c>
      <c r="AB1477" s="111" t="s">
        <v>30</v>
      </c>
      <c r="AC1477" s="112" t="s">
        <v>31</v>
      </c>
    </row>
    <row r="1478" spans="1:29" ht="25.5" customHeight="1" x14ac:dyDescent="0.35">
      <c r="A1478" s="205"/>
      <c r="B1478" s="207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93"/>
        <v/>
      </c>
      <c r="G1478" s="106"/>
      <c r="H1478" s="96">
        <f t="shared" si="94"/>
        <v>0</v>
      </c>
      <c r="I1478" s="96" t="str">
        <f t="shared" si="95"/>
        <v/>
      </c>
      <c r="J1478" s="96" t="str">
        <f t="shared" si="96"/>
        <v/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V1478" s="110" t="s">
        <v>25</v>
      </c>
      <c r="W1478" s="110" t="s">
        <v>26</v>
      </c>
      <c r="X1478" s="110" t="s">
        <v>27</v>
      </c>
      <c r="Y1478" s="111" t="s">
        <v>28</v>
      </c>
      <c r="Z1478" s="111" t="s">
        <v>29</v>
      </c>
      <c r="AA1478" s="111" t="s">
        <v>25</v>
      </c>
      <c r="AB1478" s="111" t="s">
        <v>30</v>
      </c>
      <c r="AC1478" s="112" t="s">
        <v>31</v>
      </c>
    </row>
    <row r="1479" spans="1:29" ht="25.5" customHeight="1" x14ac:dyDescent="0.35">
      <c r="A1479" s="205"/>
      <c r="B1479" s="207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93"/>
        <v/>
      </c>
      <c r="G1479" s="106"/>
      <c r="H1479" s="96">
        <f t="shared" si="94"/>
        <v>0</v>
      </c>
      <c r="I1479" s="96" t="str">
        <f t="shared" si="95"/>
        <v/>
      </c>
      <c r="J1479" s="96" t="str">
        <f t="shared" si="96"/>
        <v/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V1479" s="110" t="s">
        <v>25</v>
      </c>
      <c r="W1479" s="110" t="s">
        <v>26</v>
      </c>
      <c r="X1479" s="110" t="s">
        <v>27</v>
      </c>
      <c r="Y1479" s="111" t="s">
        <v>28</v>
      </c>
      <c r="Z1479" s="111" t="s">
        <v>29</v>
      </c>
      <c r="AA1479" s="111" t="s">
        <v>25</v>
      </c>
      <c r="AB1479" s="111" t="s">
        <v>30</v>
      </c>
      <c r="AC1479" s="112" t="s">
        <v>31</v>
      </c>
    </row>
    <row r="1480" spans="1:29" ht="25.5" customHeight="1" x14ac:dyDescent="0.35">
      <c r="A1480" s="205"/>
      <c r="B1480" s="207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93"/>
        <v/>
      </c>
      <c r="G1480" s="106"/>
      <c r="H1480" s="96">
        <f t="shared" si="94"/>
        <v>0</v>
      </c>
      <c r="I1480" s="96" t="str">
        <f t="shared" si="95"/>
        <v/>
      </c>
      <c r="J1480" s="96" t="str">
        <f t="shared" si="96"/>
        <v/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V1480" s="110" t="s">
        <v>25</v>
      </c>
      <c r="W1480" s="110" t="s">
        <v>26</v>
      </c>
      <c r="X1480" s="110" t="s">
        <v>27</v>
      </c>
      <c r="Y1480" s="111" t="s">
        <v>28</v>
      </c>
      <c r="Z1480" s="111" t="s">
        <v>29</v>
      </c>
      <c r="AA1480" s="111" t="s">
        <v>25</v>
      </c>
      <c r="AB1480" s="111" t="s">
        <v>30</v>
      </c>
      <c r="AC1480" s="112" t="s">
        <v>31</v>
      </c>
    </row>
    <row r="1481" spans="1:29" ht="25.5" customHeight="1" x14ac:dyDescent="0.35">
      <c r="A1481" s="205"/>
      <c r="B1481" s="207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93"/>
        <v/>
      </c>
      <c r="G1481" s="106"/>
      <c r="H1481" s="96">
        <f t="shared" si="94"/>
        <v>0</v>
      </c>
      <c r="I1481" s="96" t="str">
        <f t="shared" si="95"/>
        <v/>
      </c>
      <c r="J1481" s="96" t="str">
        <f t="shared" si="96"/>
        <v/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V1481" s="110" t="s">
        <v>25</v>
      </c>
      <c r="W1481" s="110" t="s">
        <v>26</v>
      </c>
      <c r="X1481" s="110" t="s">
        <v>27</v>
      </c>
      <c r="Y1481" s="111" t="s">
        <v>28</v>
      </c>
      <c r="Z1481" s="111" t="s">
        <v>29</v>
      </c>
      <c r="AA1481" s="111" t="s">
        <v>25</v>
      </c>
      <c r="AB1481" s="111" t="s">
        <v>30</v>
      </c>
      <c r="AC1481" s="112" t="s">
        <v>31</v>
      </c>
    </row>
    <row r="1482" spans="1:29" ht="25.5" customHeight="1" x14ac:dyDescent="0.35">
      <c r="A1482" s="205"/>
      <c r="B1482" s="207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93"/>
        <v/>
      </c>
      <c r="G1482" s="106"/>
      <c r="H1482" s="96">
        <f t="shared" si="94"/>
        <v>0</v>
      </c>
      <c r="I1482" s="96" t="str">
        <f t="shared" si="95"/>
        <v/>
      </c>
      <c r="J1482" s="96" t="str">
        <f t="shared" si="96"/>
        <v/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V1482" s="110" t="s">
        <v>25</v>
      </c>
      <c r="W1482" s="110" t="s">
        <v>26</v>
      </c>
      <c r="X1482" s="110" t="s">
        <v>27</v>
      </c>
      <c r="Y1482" s="111" t="s">
        <v>28</v>
      </c>
      <c r="Z1482" s="111" t="s">
        <v>29</v>
      </c>
      <c r="AA1482" s="111" t="s">
        <v>25</v>
      </c>
      <c r="AB1482" s="111" t="s">
        <v>30</v>
      </c>
      <c r="AC1482" s="112" t="s">
        <v>31</v>
      </c>
    </row>
    <row r="1483" spans="1:29" ht="25.5" customHeight="1" x14ac:dyDescent="0.35">
      <c r="A1483" s="205"/>
      <c r="B1483" s="207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93"/>
        <v/>
      </c>
      <c r="G1483" s="106"/>
      <c r="H1483" s="96">
        <f t="shared" si="94"/>
        <v>0</v>
      </c>
      <c r="I1483" s="96" t="str">
        <f t="shared" si="95"/>
        <v/>
      </c>
      <c r="J1483" s="96" t="str">
        <f t="shared" si="96"/>
        <v/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V1483" s="110" t="s">
        <v>25</v>
      </c>
      <c r="W1483" s="110" t="s">
        <v>26</v>
      </c>
      <c r="X1483" s="110" t="s">
        <v>27</v>
      </c>
      <c r="Y1483" s="111" t="s">
        <v>28</v>
      </c>
      <c r="Z1483" s="111" t="s">
        <v>29</v>
      </c>
      <c r="AA1483" s="111" t="s">
        <v>25</v>
      </c>
      <c r="AB1483" s="111" t="s">
        <v>30</v>
      </c>
      <c r="AC1483" s="112" t="s">
        <v>31</v>
      </c>
    </row>
    <row r="1484" spans="1:29" ht="25.5" customHeight="1" x14ac:dyDescent="0.35">
      <c r="A1484" s="205"/>
      <c r="B1484" s="207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93"/>
        <v/>
      </c>
      <c r="G1484" s="106"/>
      <c r="H1484" s="96">
        <f t="shared" si="94"/>
        <v>0</v>
      </c>
      <c r="I1484" s="96" t="str">
        <f t="shared" si="95"/>
        <v/>
      </c>
      <c r="J1484" s="96" t="str">
        <f t="shared" si="96"/>
        <v/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V1484" s="110" t="s">
        <v>25</v>
      </c>
      <c r="W1484" s="110" t="s">
        <v>26</v>
      </c>
      <c r="X1484" s="110" t="s">
        <v>27</v>
      </c>
      <c r="Y1484" s="111" t="s">
        <v>28</v>
      </c>
      <c r="Z1484" s="111" t="s">
        <v>29</v>
      </c>
      <c r="AA1484" s="111" t="s">
        <v>25</v>
      </c>
      <c r="AB1484" s="111" t="s">
        <v>30</v>
      </c>
      <c r="AC1484" s="112" t="s">
        <v>31</v>
      </c>
    </row>
    <row r="1485" spans="1:29" ht="25.5" customHeight="1" x14ac:dyDescent="0.35">
      <c r="A1485" s="205"/>
      <c r="B1485" s="207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93"/>
        <v/>
      </c>
      <c r="G1485" s="106"/>
      <c r="H1485" s="96">
        <f t="shared" si="94"/>
        <v>0</v>
      </c>
      <c r="I1485" s="96" t="str">
        <f t="shared" si="95"/>
        <v/>
      </c>
      <c r="J1485" s="96" t="str">
        <f t="shared" si="96"/>
        <v/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V1485" s="110" t="s">
        <v>25</v>
      </c>
      <c r="W1485" s="110" t="s">
        <v>26</v>
      </c>
      <c r="X1485" s="110" t="s">
        <v>27</v>
      </c>
      <c r="Y1485" s="111" t="s">
        <v>28</v>
      </c>
      <c r="Z1485" s="111" t="s">
        <v>29</v>
      </c>
      <c r="AA1485" s="111" t="s">
        <v>25</v>
      </c>
      <c r="AB1485" s="111" t="s">
        <v>30</v>
      </c>
      <c r="AC1485" s="112" t="s">
        <v>31</v>
      </c>
    </row>
    <row r="1486" spans="1:29" ht="25.5" customHeight="1" x14ac:dyDescent="0.35">
      <c r="A1486" s="205"/>
      <c r="B1486" s="207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93"/>
        <v/>
      </c>
      <c r="G1486" s="106"/>
      <c r="H1486" s="96">
        <f t="shared" si="94"/>
        <v>0</v>
      </c>
      <c r="I1486" s="96" t="str">
        <f t="shared" si="95"/>
        <v/>
      </c>
      <c r="J1486" s="96" t="str">
        <f t="shared" si="96"/>
        <v/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V1486" s="110" t="s">
        <v>25</v>
      </c>
      <c r="W1486" s="110" t="s">
        <v>26</v>
      </c>
      <c r="X1486" s="110" t="s">
        <v>27</v>
      </c>
      <c r="Y1486" s="111" t="s">
        <v>28</v>
      </c>
      <c r="Z1486" s="111" t="s">
        <v>29</v>
      </c>
      <c r="AA1486" s="111" t="s">
        <v>25</v>
      </c>
      <c r="AB1486" s="111" t="s">
        <v>30</v>
      </c>
      <c r="AC1486" s="112" t="s">
        <v>31</v>
      </c>
    </row>
    <row r="1487" spans="1:29" ht="25.5" customHeight="1" x14ac:dyDescent="0.35">
      <c r="A1487" s="205"/>
      <c r="B1487" s="207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93"/>
        <v/>
      </c>
      <c r="G1487" s="106"/>
      <c r="H1487" s="96">
        <f t="shared" si="94"/>
        <v>0</v>
      </c>
      <c r="I1487" s="96" t="str">
        <f t="shared" si="95"/>
        <v/>
      </c>
      <c r="J1487" s="96" t="str">
        <f t="shared" si="96"/>
        <v/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V1487" s="110" t="s">
        <v>25</v>
      </c>
      <c r="W1487" s="110" t="s">
        <v>26</v>
      </c>
      <c r="X1487" s="110" t="s">
        <v>27</v>
      </c>
      <c r="Y1487" s="111" t="s">
        <v>28</v>
      </c>
      <c r="Z1487" s="111" t="s">
        <v>29</v>
      </c>
      <c r="AA1487" s="111" t="s">
        <v>25</v>
      </c>
      <c r="AB1487" s="111" t="s">
        <v>30</v>
      </c>
      <c r="AC1487" s="112" t="s">
        <v>31</v>
      </c>
    </row>
    <row r="1488" spans="1:29" ht="25.5" customHeight="1" x14ac:dyDescent="0.35">
      <c r="A1488" s="205"/>
      <c r="B1488" s="207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93"/>
        <v/>
      </c>
      <c r="G1488" s="106"/>
      <c r="H1488" s="96">
        <f t="shared" si="94"/>
        <v>0</v>
      </c>
      <c r="I1488" s="96" t="str">
        <f t="shared" si="95"/>
        <v/>
      </c>
      <c r="J1488" s="96" t="str">
        <f t="shared" si="96"/>
        <v/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V1488" s="110" t="s">
        <v>25</v>
      </c>
      <c r="W1488" s="110" t="s">
        <v>26</v>
      </c>
      <c r="X1488" s="110" t="s">
        <v>27</v>
      </c>
      <c r="Y1488" s="111" t="s">
        <v>28</v>
      </c>
      <c r="Z1488" s="111" t="s">
        <v>29</v>
      </c>
      <c r="AA1488" s="111" t="s">
        <v>25</v>
      </c>
      <c r="AB1488" s="111" t="s">
        <v>30</v>
      </c>
      <c r="AC1488" s="112" t="s">
        <v>31</v>
      </c>
    </row>
    <row r="1489" spans="1:29" ht="25.5" customHeight="1" x14ac:dyDescent="0.35">
      <c r="A1489" s="205"/>
      <c r="B1489" s="207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93"/>
        <v/>
      </c>
      <c r="G1489" s="106"/>
      <c r="H1489" s="96">
        <f t="shared" si="94"/>
        <v>0</v>
      </c>
      <c r="I1489" s="96" t="str">
        <f t="shared" si="95"/>
        <v/>
      </c>
      <c r="J1489" s="96" t="str">
        <f t="shared" si="96"/>
        <v/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V1489" s="110" t="s">
        <v>25</v>
      </c>
      <c r="W1489" s="110" t="s">
        <v>26</v>
      </c>
      <c r="X1489" s="110" t="s">
        <v>27</v>
      </c>
      <c r="Y1489" s="111" t="s">
        <v>28</v>
      </c>
      <c r="Z1489" s="111" t="s">
        <v>29</v>
      </c>
      <c r="AA1489" s="111" t="s">
        <v>25</v>
      </c>
      <c r="AB1489" s="111" t="s">
        <v>30</v>
      </c>
      <c r="AC1489" s="112" t="s">
        <v>31</v>
      </c>
    </row>
    <row r="1490" spans="1:29" ht="25.5" customHeight="1" x14ac:dyDescent="0.35">
      <c r="A1490" s="205"/>
      <c r="B1490" s="207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93"/>
        <v/>
      </c>
      <c r="G1490" s="106"/>
      <c r="H1490" s="96">
        <f t="shared" si="94"/>
        <v>0</v>
      </c>
      <c r="I1490" s="96" t="str">
        <f t="shared" si="95"/>
        <v/>
      </c>
      <c r="J1490" s="96" t="str">
        <f t="shared" si="96"/>
        <v/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V1490" s="110" t="s">
        <v>25</v>
      </c>
      <c r="W1490" s="110" t="s">
        <v>26</v>
      </c>
      <c r="X1490" s="110" t="s">
        <v>27</v>
      </c>
      <c r="Y1490" s="111" t="s">
        <v>28</v>
      </c>
      <c r="Z1490" s="111" t="s">
        <v>29</v>
      </c>
      <c r="AA1490" s="111" t="s">
        <v>25</v>
      </c>
      <c r="AB1490" s="111" t="s">
        <v>30</v>
      </c>
      <c r="AC1490" s="112" t="s">
        <v>31</v>
      </c>
    </row>
    <row r="1491" spans="1:29" ht="25.5" customHeight="1" x14ac:dyDescent="0.35">
      <c r="A1491" s="205"/>
      <c r="B1491" s="207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93"/>
        <v/>
      </c>
      <c r="G1491" s="106"/>
      <c r="H1491" s="96">
        <f t="shared" si="94"/>
        <v>0</v>
      </c>
      <c r="I1491" s="96" t="str">
        <f t="shared" si="95"/>
        <v/>
      </c>
      <c r="J1491" s="96" t="str">
        <f t="shared" si="96"/>
        <v/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V1491" s="110" t="s">
        <v>25</v>
      </c>
      <c r="W1491" s="110" t="s">
        <v>26</v>
      </c>
      <c r="X1491" s="110" t="s">
        <v>27</v>
      </c>
      <c r="Y1491" s="111" t="s">
        <v>28</v>
      </c>
      <c r="Z1491" s="111" t="s">
        <v>29</v>
      </c>
      <c r="AA1491" s="111" t="s">
        <v>25</v>
      </c>
      <c r="AB1491" s="111" t="s">
        <v>30</v>
      </c>
      <c r="AC1491" s="112" t="s">
        <v>31</v>
      </c>
    </row>
    <row r="1492" spans="1:29" ht="25.5" customHeight="1" x14ac:dyDescent="0.35">
      <c r="A1492" s="205"/>
      <c r="B1492" s="207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93"/>
        <v/>
      </c>
      <c r="G1492" s="106"/>
      <c r="H1492" s="96">
        <f t="shared" si="94"/>
        <v>0</v>
      </c>
      <c r="I1492" s="96" t="str">
        <f t="shared" si="95"/>
        <v/>
      </c>
      <c r="J1492" s="96" t="str">
        <f t="shared" si="96"/>
        <v/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V1492" s="110" t="s">
        <v>25</v>
      </c>
      <c r="W1492" s="110" t="s">
        <v>26</v>
      </c>
      <c r="X1492" s="110" t="s">
        <v>27</v>
      </c>
      <c r="Y1492" s="111" t="s">
        <v>28</v>
      </c>
      <c r="Z1492" s="111" t="s">
        <v>29</v>
      </c>
      <c r="AA1492" s="111" t="s">
        <v>25</v>
      </c>
      <c r="AB1492" s="111" t="s">
        <v>30</v>
      </c>
      <c r="AC1492" s="112" t="s">
        <v>31</v>
      </c>
    </row>
    <row r="1493" spans="1:29" ht="25.5" customHeight="1" x14ac:dyDescent="0.35">
      <c r="A1493" s="205"/>
      <c r="B1493" s="207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93"/>
        <v/>
      </c>
      <c r="G1493" s="106"/>
      <c r="H1493" s="96">
        <f t="shared" si="94"/>
        <v>0</v>
      </c>
      <c r="I1493" s="96" t="str">
        <f t="shared" si="95"/>
        <v/>
      </c>
      <c r="J1493" s="96" t="str">
        <f t="shared" si="96"/>
        <v/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V1493" s="110" t="s">
        <v>25</v>
      </c>
      <c r="W1493" s="110" t="s">
        <v>26</v>
      </c>
      <c r="X1493" s="110" t="s">
        <v>27</v>
      </c>
      <c r="Y1493" s="111" t="s">
        <v>28</v>
      </c>
      <c r="Z1493" s="111" t="s">
        <v>29</v>
      </c>
      <c r="AA1493" s="111" t="s">
        <v>25</v>
      </c>
      <c r="AB1493" s="111" t="s">
        <v>30</v>
      </c>
      <c r="AC1493" s="112" t="s">
        <v>31</v>
      </c>
    </row>
    <row r="1494" spans="1:29" ht="25.5" customHeight="1" x14ac:dyDescent="0.35">
      <c r="A1494" s="205"/>
      <c r="B1494" s="207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93"/>
        <v/>
      </c>
      <c r="G1494" s="106"/>
      <c r="H1494" s="96">
        <f t="shared" si="94"/>
        <v>0</v>
      </c>
      <c r="I1494" s="96" t="str">
        <f t="shared" si="95"/>
        <v/>
      </c>
      <c r="J1494" s="96" t="str">
        <f t="shared" si="96"/>
        <v/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V1494" s="110" t="s">
        <v>25</v>
      </c>
      <c r="W1494" s="110" t="s">
        <v>26</v>
      </c>
      <c r="X1494" s="110" t="s">
        <v>27</v>
      </c>
      <c r="Y1494" s="111" t="s">
        <v>28</v>
      </c>
      <c r="Z1494" s="111" t="s">
        <v>29</v>
      </c>
      <c r="AA1494" s="111" t="s">
        <v>25</v>
      </c>
      <c r="AB1494" s="111" t="s">
        <v>30</v>
      </c>
      <c r="AC1494" s="112" t="s">
        <v>31</v>
      </c>
    </row>
    <row r="1495" spans="1:29" ht="25.5" customHeight="1" x14ac:dyDescent="0.35">
      <c r="A1495" s="205"/>
      <c r="B1495" s="207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93"/>
        <v/>
      </c>
      <c r="G1495" s="106"/>
      <c r="H1495" s="96">
        <f t="shared" si="94"/>
        <v>0</v>
      </c>
      <c r="I1495" s="96" t="str">
        <f t="shared" si="95"/>
        <v/>
      </c>
      <c r="J1495" s="96" t="str">
        <f t="shared" si="96"/>
        <v/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V1495" s="110" t="s">
        <v>25</v>
      </c>
      <c r="W1495" s="110" t="s">
        <v>26</v>
      </c>
      <c r="X1495" s="110" t="s">
        <v>27</v>
      </c>
      <c r="Y1495" s="111" t="s">
        <v>28</v>
      </c>
      <c r="Z1495" s="111" t="s">
        <v>29</v>
      </c>
      <c r="AA1495" s="111" t="s">
        <v>25</v>
      </c>
      <c r="AB1495" s="111" t="s">
        <v>30</v>
      </c>
      <c r="AC1495" s="112" t="s">
        <v>31</v>
      </c>
    </row>
    <row r="1496" spans="1:29" ht="25.5" customHeight="1" x14ac:dyDescent="0.35">
      <c r="A1496" s="205"/>
      <c r="B1496" s="207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93"/>
        <v/>
      </c>
      <c r="G1496" s="106"/>
      <c r="H1496" s="96">
        <f t="shared" si="94"/>
        <v>0</v>
      </c>
      <c r="I1496" s="96" t="str">
        <f t="shared" si="95"/>
        <v/>
      </c>
      <c r="J1496" s="96" t="str">
        <f t="shared" si="96"/>
        <v/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V1496" s="110" t="s">
        <v>25</v>
      </c>
      <c r="W1496" s="110" t="s">
        <v>26</v>
      </c>
      <c r="X1496" s="110" t="s">
        <v>27</v>
      </c>
      <c r="Y1496" s="111" t="s">
        <v>28</v>
      </c>
      <c r="Z1496" s="111" t="s">
        <v>29</v>
      </c>
      <c r="AA1496" s="111" t="s">
        <v>25</v>
      </c>
      <c r="AB1496" s="111" t="s">
        <v>30</v>
      </c>
      <c r="AC1496" s="112" t="s">
        <v>31</v>
      </c>
    </row>
    <row r="1497" spans="1:29" ht="25.5" customHeight="1" x14ac:dyDescent="0.35">
      <c r="A1497" s="205"/>
      <c r="B1497" s="207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93"/>
        <v/>
      </c>
      <c r="G1497" s="106"/>
      <c r="H1497" s="96">
        <f t="shared" si="94"/>
        <v>0</v>
      </c>
      <c r="I1497" s="96" t="str">
        <f t="shared" si="95"/>
        <v/>
      </c>
      <c r="J1497" s="96" t="str">
        <f t="shared" si="96"/>
        <v/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V1497" s="110" t="s">
        <v>25</v>
      </c>
      <c r="W1497" s="110" t="s">
        <v>26</v>
      </c>
      <c r="X1497" s="110" t="s">
        <v>27</v>
      </c>
      <c r="Y1497" s="111" t="s">
        <v>28</v>
      </c>
      <c r="Z1497" s="111" t="s">
        <v>29</v>
      </c>
      <c r="AA1497" s="111" t="s">
        <v>25</v>
      </c>
      <c r="AB1497" s="111" t="s">
        <v>30</v>
      </c>
      <c r="AC1497" s="112" t="s">
        <v>31</v>
      </c>
    </row>
    <row r="1498" spans="1:29" ht="25.5" customHeight="1" x14ac:dyDescent="0.35">
      <c r="A1498" s="205"/>
      <c r="B1498" s="207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93"/>
        <v/>
      </c>
      <c r="G1498" s="106"/>
      <c r="H1498" s="96">
        <f t="shared" si="94"/>
        <v>0</v>
      </c>
      <c r="I1498" s="96" t="str">
        <f t="shared" si="95"/>
        <v/>
      </c>
      <c r="J1498" s="96" t="str">
        <f t="shared" si="96"/>
        <v/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V1498" s="110" t="s">
        <v>25</v>
      </c>
      <c r="W1498" s="110" t="s">
        <v>26</v>
      </c>
      <c r="X1498" s="110" t="s">
        <v>27</v>
      </c>
      <c r="Y1498" s="111" t="s">
        <v>28</v>
      </c>
      <c r="Z1498" s="111" t="s">
        <v>29</v>
      </c>
      <c r="AA1498" s="111" t="s">
        <v>25</v>
      </c>
      <c r="AB1498" s="111" t="s">
        <v>30</v>
      </c>
      <c r="AC1498" s="112" t="s">
        <v>31</v>
      </c>
    </row>
    <row r="1499" spans="1:29" ht="25.5" customHeight="1" x14ac:dyDescent="0.35">
      <c r="A1499" s="205"/>
      <c r="B1499" s="207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93"/>
        <v/>
      </c>
      <c r="G1499" s="106"/>
      <c r="H1499" s="96">
        <f t="shared" si="94"/>
        <v>0</v>
      </c>
      <c r="I1499" s="96" t="str">
        <f t="shared" si="95"/>
        <v/>
      </c>
      <c r="J1499" s="96" t="str">
        <f t="shared" si="96"/>
        <v/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V1499" s="110" t="s">
        <v>25</v>
      </c>
      <c r="W1499" s="110" t="s">
        <v>26</v>
      </c>
      <c r="X1499" s="110" t="s">
        <v>27</v>
      </c>
      <c r="Y1499" s="111" t="s">
        <v>28</v>
      </c>
      <c r="Z1499" s="111" t="s">
        <v>29</v>
      </c>
      <c r="AA1499" s="111" t="s">
        <v>25</v>
      </c>
      <c r="AB1499" s="111" t="s">
        <v>30</v>
      </c>
      <c r="AC1499" s="112" t="s">
        <v>31</v>
      </c>
    </row>
    <row r="1500" spans="1:29" ht="25.5" customHeight="1" x14ac:dyDescent="0.35">
      <c r="A1500" s="205"/>
      <c r="B1500" s="207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93"/>
        <v/>
      </c>
      <c r="G1500" s="106"/>
      <c r="H1500" s="96">
        <f t="shared" si="94"/>
        <v>0</v>
      </c>
      <c r="I1500" s="96" t="str">
        <f t="shared" si="95"/>
        <v/>
      </c>
      <c r="J1500" s="96" t="str">
        <f t="shared" si="96"/>
        <v/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V1500" s="110" t="s">
        <v>25</v>
      </c>
      <c r="W1500" s="110" t="s">
        <v>26</v>
      </c>
      <c r="X1500" s="110" t="s">
        <v>27</v>
      </c>
      <c r="Y1500" s="111" t="s">
        <v>28</v>
      </c>
      <c r="Z1500" s="111" t="s">
        <v>29</v>
      </c>
      <c r="AA1500" s="111" t="s">
        <v>25</v>
      </c>
      <c r="AB1500" s="111" t="s">
        <v>30</v>
      </c>
      <c r="AC1500" s="112" t="s">
        <v>31</v>
      </c>
    </row>
    <row r="1501" spans="1:29" ht="25.5" customHeight="1" x14ac:dyDescent="0.35">
      <c r="A1501" s="205"/>
      <c r="B1501" s="207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93"/>
        <v/>
      </c>
      <c r="G1501" s="106"/>
      <c r="H1501" s="96">
        <f t="shared" si="94"/>
        <v>0</v>
      </c>
      <c r="I1501" s="96" t="str">
        <f t="shared" si="95"/>
        <v/>
      </c>
      <c r="J1501" s="96" t="str">
        <f t="shared" si="96"/>
        <v/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V1501" s="110" t="s">
        <v>25</v>
      </c>
      <c r="W1501" s="110" t="s">
        <v>26</v>
      </c>
      <c r="X1501" s="110" t="s">
        <v>27</v>
      </c>
      <c r="Y1501" s="111" t="s">
        <v>28</v>
      </c>
      <c r="Z1501" s="111" t="s">
        <v>29</v>
      </c>
      <c r="AA1501" s="111" t="s">
        <v>25</v>
      </c>
      <c r="AB1501" s="111" t="s">
        <v>30</v>
      </c>
      <c r="AC1501" s="112" t="s">
        <v>31</v>
      </c>
    </row>
    <row r="1502" spans="1:29" ht="25.5" customHeight="1" x14ac:dyDescent="0.35">
      <c r="A1502" s="205"/>
      <c r="B1502" s="207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93"/>
        <v/>
      </c>
      <c r="G1502" s="106"/>
      <c r="H1502" s="96">
        <f t="shared" si="94"/>
        <v>0</v>
      </c>
      <c r="I1502" s="96" t="str">
        <f t="shared" si="95"/>
        <v/>
      </c>
      <c r="J1502" s="96" t="str">
        <f t="shared" si="96"/>
        <v/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V1502" s="110" t="s">
        <v>25</v>
      </c>
      <c r="W1502" s="110" t="s">
        <v>26</v>
      </c>
      <c r="X1502" s="110" t="s">
        <v>27</v>
      </c>
      <c r="Y1502" s="111" t="s">
        <v>28</v>
      </c>
      <c r="Z1502" s="111" t="s">
        <v>29</v>
      </c>
      <c r="AA1502" s="111" t="s">
        <v>25</v>
      </c>
      <c r="AB1502" s="111" t="s">
        <v>30</v>
      </c>
      <c r="AC1502" s="112" t="s">
        <v>31</v>
      </c>
    </row>
    <row r="1503" spans="1:29" ht="25.5" customHeight="1" x14ac:dyDescent="0.35">
      <c r="A1503" s="205"/>
      <c r="B1503" s="207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93"/>
        <v/>
      </c>
      <c r="G1503" s="106"/>
      <c r="H1503" s="96">
        <f t="shared" si="94"/>
        <v>0</v>
      </c>
      <c r="I1503" s="96" t="str">
        <f t="shared" si="95"/>
        <v/>
      </c>
      <c r="J1503" s="96" t="str">
        <f t="shared" si="96"/>
        <v/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V1503" s="110" t="s">
        <v>25</v>
      </c>
      <c r="W1503" s="110" t="s">
        <v>26</v>
      </c>
      <c r="X1503" s="110" t="s">
        <v>27</v>
      </c>
      <c r="Y1503" s="111" t="s">
        <v>28</v>
      </c>
      <c r="Z1503" s="111" t="s">
        <v>29</v>
      </c>
      <c r="AA1503" s="111" t="s">
        <v>25</v>
      </c>
      <c r="AB1503" s="111" t="s">
        <v>30</v>
      </c>
      <c r="AC1503" s="112" t="s">
        <v>31</v>
      </c>
    </row>
    <row r="1504" spans="1:29" ht="25.5" customHeight="1" x14ac:dyDescent="0.35">
      <c r="A1504" s="205"/>
      <c r="B1504" s="207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93"/>
        <v/>
      </c>
      <c r="G1504" s="106"/>
      <c r="H1504" s="96">
        <f t="shared" si="94"/>
        <v>0</v>
      </c>
      <c r="I1504" s="96" t="str">
        <f t="shared" si="95"/>
        <v/>
      </c>
      <c r="J1504" s="96" t="str">
        <f t="shared" si="96"/>
        <v/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V1504" s="110" t="s">
        <v>25</v>
      </c>
      <c r="W1504" s="110" t="s">
        <v>26</v>
      </c>
      <c r="X1504" s="110" t="s">
        <v>27</v>
      </c>
      <c r="Y1504" s="111" t="s">
        <v>28</v>
      </c>
      <c r="Z1504" s="111" t="s">
        <v>29</v>
      </c>
      <c r="AA1504" s="111" t="s">
        <v>25</v>
      </c>
      <c r="AB1504" s="111" t="s">
        <v>30</v>
      </c>
      <c r="AC1504" s="112" t="s">
        <v>31</v>
      </c>
    </row>
    <row r="1505" spans="1:29" ht="25.5" customHeight="1" x14ac:dyDescent="0.35">
      <c r="A1505" s="205"/>
      <c r="B1505" s="207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93"/>
        <v/>
      </c>
      <c r="G1505" s="106"/>
      <c r="H1505" s="96">
        <f t="shared" si="94"/>
        <v>0</v>
      </c>
      <c r="I1505" s="96" t="str">
        <f t="shared" si="95"/>
        <v/>
      </c>
      <c r="J1505" s="96" t="str">
        <f t="shared" si="96"/>
        <v/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V1505" s="110" t="s">
        <v>25</v>
      </c>
      <c r="W1505" s="110" t="s">
        <v>26</v>
      </c>
      <c r="X1505" s="110" t="s">
        <v>27</v>
      </c>
      <c r="Y1505" s="111" t="s">
        <v>28</v>
      </c>
      <c r="Z1505" s="111" t="s">
        <v>29</v>
      </c>
      <c r="AA1505" s="111" t="s">
        <v>25</v>
      </c>
      <c r="AB1505" s="111" t="s">
        <v>30</v>
      </c>
      <c r="AC1505" s="112" t="s">
        <v>31</v>
      </c>
    </row>
    <row r="1506" spans="1:29" ht="25.5" customHeight="1" x14ac:dyDescent="0.35">
      <c r="A1506" s="205"/>
      <c r="B1506" s="207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93"/>
        <v/>
      </c>
      <c r="G1506" s="106"/>
      <c r="H1506" s="96">
        <f t="shared" si="94"/>
        <v>0</v>
      </c>
      <c r="I1506" s="96" t="str">
        <f t="shared" si="95"/>
        <v/>
      </c>
      <c r="J1506" s="96" t="str">
        <f t="shared" si="96"/>
        <v/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V1506" s="110" t="s">
        <v>25</v>
      </c>
      <c r="W1506" s="110" t="s">
        <v>26</v>
      </c>
      <c r="X1506" s="110" t="s">
        <v>27</v>
      </c>
      <c r="Y1506" s="111" t="s">
        <v>28</v>
      </c>
      <c r="Z1506" s="111" t="s">
        <v>29</v>
      </c>
      <c r="AA1506" s="111" t="s">
        <v>25</v>
      </c>
      <c r="AB1506" s="111" t="s">
        <v>30</v>
      </c>
      <c r="AC1506" s="112" t="s">
        <v>31</v>
      </c>
    </row>
    <row r="1507" spans="1:29" ht="25.5" customHeight="1" x14ac:dyDescent="0.35">
      <c r="A1507" s="205"/>
      <c r="B1507" s="207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93"/>
        <v/>
      </c>
      <c r="G1507" s="106"/>
      <c r="H1507" s="96">
        <f t="shared" si="94"/>
        <v>0</v>
      </c>
      <c r="I1507" s="96" t="str">
        <f t="shared" si="95"/>
        <v/>
      </c>
      <c r="J1507" s="96" t="str">
        <f t="shared" si="96"/>
        <v/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V1507" s="110" t="s">
        <v>25</v>
      </c>
      <c r="W1507" s="110" t="s">
        <v>26</v>
      </c>
      <c r="X1507" s="110" t="s">
        <v>27</v>
      </c>
      <c r="Y1507" s="111" t="s">
        <v>28</v>
      </c>
      <c r="Z1507" s="111" t="s">
        <v>29</v>
      </c>
      <c r="AA1507" s="111" t="s">
        <v>25</v>
      </c>
      <c r="AB1507" s="111" t="s">
        <v>30</v>
      </c>
      <c r="AC1507" s="112" t="s">
        <v>31</v>
      </c>
    </row>
    <row r="1508" spans="1:29" ht="25.5" customHeight="1" x14ac:dyDescent="0.35">
      <c r="A1508" s="205"/>
      <c r="B1508" s="207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93"/>
        <v/>
      </c>
      <c r="G1508" s="106"/>
      <c r="H1508" s="96">
        <f t="shared" si="94"/>
        <v>0</v>
      </c>
      <c r="I1508" s="96" t="str">
        <f t="shared" si="95"/>
        <v/>
      </c>
      <c r="J1508" s="96" t="str">
        <f t="shared" si="96"/>
        <v/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V1508" s="110" t="s">
        <v>25</v>
      </c>
      <c r="W1508" s="110" t="s">
        <v>26</v>
      </c>
      <c r="X1508" s="110" t="s">
        <v>27</v>
      </c>
      <c r="Y1508" s="111" t="s">
        <v>28</v>
      </c>
      <c r="Z1508" s="111" t="s">
        <v>29</v>
      </c>
      <c r="AA1508" s="111" t="s">
        <v>25</v>
      </c>
      <c r="AB1508" s="111" t="s">
        <v>30</v>
      </c>
      <c r="AC1508" s="112" t="s">
        <v>31</v>
      </c>
    </row>
    <row r="1509" spans="1:29" ht="25.5" customHeight="1" x14ac:dyDescent="0.35">
      <c r="A1509" s="205"/>
      <c r="B1509" s="207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93"/>
        <v/>
      </c>
      <c r="G1509" s="106"/>
      <c r="H1509" s="96">
        <f t="shared" si="94"/>
        <v>0</v>
      </c>
      <c r="I1509" s="96" t="str">
        <f t="shared" si="95"/>
        <v/>
      </c>
      <c r="J1509" s="96" t="str">
        <f t="shared" si="96"/>
        <v/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V1509" s="110" t="s">
        <v>25</v>
      </c>
      <c r="W1509" s="110" t="s">
        <v>26</v>
      </c>
      <c r="X1509" s="110" t="s">
        <v>27</v>
      </c>
      <c r="Y1509" s="111" t="s">
        <v>28</v>
      </c>
      <c r="Z1509" s="111" t="s">
        <v>29</v>
      </c>
      <c r="AA1509" s="111" t="s">
        <v>25</v>
      </c>
      <c r="AB1509" s="111" t="s">
        <v>30</v>
      </c>
      <c r="AC1509" s="112" t="s">
        <v>31</v>
      </c>
    </row>
    <row r="1510" spans="1:29" ht="25.5" customHeight="1" x14ac:dyDescent="0.35">
      <c r="A1510" s="205"/>
      <c r="B1510" s="207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93"/>
        <v/>
      </c>
      <c r="G1510" s="106"/>
      <c r="H1510" s="96">
        <f t="shared" si="94"/>
        <v>0</v>
      </c>
      <c r="I1510" s="96" t="str">
        <f t="shared" si="95"/>
        <v/>
      </c>
      <c r="J1510" s="96" t="str">
        <f t="shared" si="96"/>
        <v/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V1510" s="110" t="s">
        <v>25</v>
      </c>
      <c r="W1510" s="110" t="s">
        <v>26</v>
      </c>
      <c r="X1510" s="110" t="s">
        <v>27</v>
      </c>
      <c r="Y1510" s="111" t="s">
        <v>28</v>
      </c>
      <c r="Z1510" s="111" t="s">
        <v>29</v>
      </c>
      <c r="AA1510" s="111" t="s">
        <v>25</v>
      </c>
      <c r="AB1510" s="111" t="s">
        <v>30</v>
      </c>
      <c r="AC1510" s="112" t="s">
        <v>31</v>
      </c>
    </row>
    <row r="1511" spans="1:29" ht="25.5" customHeight="1" x14ac:dyDescent="0.35">
      <c r="A1511" s="205"/>
      <c r="B1511" s="207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93"/>
        <v/>
      </c>
      <c r="G1511" s="106"/>
      <c r="H1511" s="96">
        <f t="shared" si="94"/>
        <v>0</v>
      </c>
      <c r="I1511" s="96" t="str">
        <f t="shared" si="95"/>
        <v/>
      </c>
      <c r="J1511" s="96" t="str">
        <f t="shared" si="96"/>
        <v/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V1511" s="110" t="s">
        <v>25</v>
      </c>
      <c r="W1511" s="110" t="s">
        <v>26</v>
      </c>
      <c r="X1511" s="110" t="s">
        <v>27</v>
      </c>
      <c r="Y1511" s="111" t="s">
        <v>28</v>
      </c>
      <c r="Z1511" s="111" t="s">
        <v>29</v>
      </c>
      <c r="AA1511" s="111" t="s">
        <v>25</v>
      </c>
      <c r="AB1511" s="111" t="s">
        <v>30</v>
      </c>
      <c r="AC1511" s="112" t="s">
        <v>31</v>
      </c>
    </row>
    <row r="1512" spans="1:29" ht="25.5" customHeight="1" x14ac:dyDescent="0.35">
      <c r="A1512" s="205"/>
      <c r="B1512" s="207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93"/>
        <v/>
      </c>
      <c r="G1512" s="106"/>
      <c r="H1512" s="96">
        <f t="shared" si="94"/>
        <v>0</v>
      </c>
      <c r="I1512" s="96" t="str">
        <f t="shared" si="95"/>
        <v/>
      </c>
      <c r="J1512" s="96" t="str">
        <f t="shared" si="96"/>
        <v/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V1512" s="110" t="s">
        <v>25</v>
      </c>
      <c r="W1512" s="110" t="s">
        <v>26</v>
      </c>
      <c r="X1512" s="110" t="s">
        <v>27</v>
      </c>
      <c r="Y1512" s="111" t="s">
        <v>28</v>
      </c>
      <c r="Z1512" s="111" t="s">
        <v>29</v>
      </c>
      <c r="AA1512" s="111" t="s">
        <v>25</v>
      </c>
      <c r="AB1512" s="111" t="s">
        <v>30</v>
      </c>
      <c r="AC1512" s="112" t="s">
        <v>31</v>
      </c>
    </row>
    <row r="1513" spans="1:29" ht="25.5" customHeight="1" x14ac:dyDescent="0.35">
      <c r="A1513" s="205"/>
      <c r="B1513" s="207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93"/>
        <v/>
      </c>
      <c r="G1513" s="106"/>
      <c r="H1513" s="96">
        <f t="shared" si="94"/>
        <v>0</v>
      </c>
      <c r="I1513" s="96" t="str">
        <f t="shared" si="95"/>
        <v/>
      </c>
      <c r="J1513" s="96" t="str">
        <f t="shared" si="96"/>
        <v/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V1513" s="110" t="s">
        <v>25</v>
      </c>
      <c r="W1513" s="110" t="s">
        <v>26</v>
      </c>
      <c r="X1513" s="110" t="s">
        <v>27</v>
      </c>
      <c r="Y1513" s="111" t="s">
        <v>28</v>
      </c>
      <c r="Z1513" s="111" t="s">
        <v>29</v>
      </c>
      <c r="AA1513" s="111" t="s">
        <v>25</v>
      </c>
      <c r="AB1513" s="111" t="s">
        <v>30</v>
      </c>
      <c r="AC1513" s="112" t="s">
        <v>31</v>
      </c>
    </row>
    <row r="1514" spans="1:29" ht="25.5" customHeight="1" x14ac:dyDescent="0.35">
      <c r="A1514" s="205"/>
      <c r="B1514" s="207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93"/>
        <v/>
      </c>
      <c r="G1514" s="106"/>
      <c r="H1514" s="96">
        <f t="shared" si="94"/>
        <v>0</v>
      </c>
      <c r="I1514" s="96" t="str">
        <f t="shared" si="95"/>
        <v/>
      </c>
      <c r="J1514" s="96" t="str">
        <f t="shared" si="96"/>
        <v/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V1514" s="110" t="s">
        <v>25</v>
      </c>
      <c r="W1514" s="110" t="s">
        <v>26</v>
      </c>
      <c r="X1514" s="110" t="s">
        <v>27</v>
      </c>
      <c r="Y1514" s="111" t="s">
        <v>28</v>
      </c>
      <c r="Z1514" s="111" t="s">
        <v>29</v>
      </c>
      <c r="AA1514" s="111" t="s">
        <v>25</v>
      </c>
      <c r="AB1514" s="111" t="s">
        <v>30</v>
      </c>
      <c r="AC1514" s="112" t="s">
        <v>31</v>
      </c>
    </row>
    <row r="1515" spans="1:29" ht="25.5" customHeight="1" x14ac:dyDescent="0.35">
      <c r="A1515" s="205"/>
      <c r="B1515" s="207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93"/>
        <v/>
      </c>
      <c r="G1515" s="106"/>
      <c r="H1515" s="96">
        <f t="shared" si="94"/>
        <v>0</v>
      </c>
      <c r="I1515" s="96" t="str">
        <f t="shared" si="95"/>
        <v/>
      </c>
      <c r="J1515" s="96" t="str">
        <f t="shared" si="96"/>
        <v/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V1515" s="110" t="s">
        <v>25</v>
      </c>
      <c r="W1515" s="110" t="s">
        <v>26</v>
      </c>
      <c r="X1515" s="110" t="s">
        <v>27</v>
      </c>
      <c r="Y1515" s="111" t="s">
        <v>28</v>
      </c>
      <c r="Z1515" s="111" t="s">
        <v>29</v>
      </c>
      <c r="AA1515" s="111" t="s">
        <v>25</v>
      </c>
      <c r="AB1515" s="111" t="s">
        <v>30</v>
      </c>
      <c r="AC1515" s="112" t="s">
        <v>31</v>
      </c>
    </row>
    <row r="1516" spans="1:29" ht="25.5" customHeight="1" x14ac:dyDescent="0.35">
      <c r="A1516" s="205"/>
      <c r="B1516" s="207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93"/>
        <v/>
      </c>
      <c r="G1516" s="106"/>
      <c r="H1516" s="96">
        <f t="shared" si="94"/>
        <v>0</v>
      </c>
      <c r="I1516" s="96" t="str">
        <f t="shared" si="95"/>
        <v/>
      </c>
      <c r="J1516" s="96" t="str">
        <f t="shared" si="96"/>
        <v/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V1516" s="110" t="s">
        <v>25</v>
      </c>
      <c r="W1516" s="110" t="s">
        <v>26</v>
      </c>
      <c r="X1516" s="110" t="s">
        <v>27</v>
      </c>
      <c r="Y1516" s="111" t="s">
        <v>28</v>
      </c>
      <c r="Z1516" s="111" t="s">
        <v>29</v>
      </c>
      <c r="AA1516" s="111" t="s">
        <v>25</v>
      </c>
      <c r="AB1516" s="111" t="s">
        <v>30</v>
      </c>
      <c r="AC1516" s="112" t="s">
        <v>31</v>
      </c>
    </row>
    <row r="1517" spans="1:29" ht="25.5" customHeight="1" x14ac:dyDescent="0.35">
      <c r="A1517" s="205"/>
      <c r="B1517" s="207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93"/>
        <v/>
      </c>
      <c r="G1517" s="106"/>
      <c r="H1517" s="96">
        <f t="shared" si="94"/>
        <v>0</v>
      </c>
      <c r="I1517" s="96" t="str">
        <f t="shared" si="95"/>
        <v/>
      </c>
      <c r="J1517" s="96" t="str">
        <f t="shared" si="96"/>
        <v/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V1517" s="110" t="s">
        <v>25</v>
      </c>
      <c r="W1517" s="110" t="s">
        <v>26</v>
      </c>
      <c r="X1517" s="110" t="s">
        <v>27</v>
      </c>
      <c r="Y1517" s="111" t="s">
        <v>28</v>
      </c>
      <c r="Z1517" s="111" t="s">
        <v>29</v>
      </c>
      <c r="AA1517" s="111" t="s">
        <v>25</v>
      </c>
      <c r="AB1517" s="111" t="s">
        <v>30</v>
      </c>
      <c r="AC1517" s="112" t="s">
        <v>31</v>
      </c>
    </row>
    <row r="1518" spans="1:29" ht="25.5" customHeight="1" x14ac:dyDescent="0.35">
      <c r="A1518" s="205"/>
      <c r="B1518" s="207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93"/>
        <v/>
      </c>
      <c r="G1518" s="106"/>
      <c r="H1518" s="96">
        <f t="shared" si="94"/>
        <v>0</v>
      </c>
      <c r="I1518" s="96" t="str">
        <f t="shared" si="95"/>
        <v/>
      </c>
      <c r="J1518" s="96" t="str">
        <f t="shared" si="96"/>
        <v/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V1518" s="110" t="s">
        <v>25</v>
      </c>
      <c r="W1518" s="110" t="s">
        <v>26</v>
      </c>
      <c r="X1518" s="110" t="s">
        <v>27</v>
      </c>
      <c r="Y1518" s="111" t="s">
        <v>28</v>
      </c>
      <c r="Z1518" s="111" t="s">
        <v>29</v>
      </c>
      <c r="AA1518" s="111" t="s">
        <v>25</v>
      </c>
      <c r="AB1518" s="111" t="s">
        <v>30</v>
      </c>
      <c r="AC1518" s="112" t="s">
        <v>31</v>
      </c>
    </row>
    <row r="1519" spans="1:29" ht="25.5" customHeight="1" x14ac:dyDescent="0.35">
      <c r="A1519" s="205"/>
      <c r="B1519" s="207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93"/>
        <v/>
      </c>
      <c r="G1519" s="106"/>
      <c r="H1519" s="96">
        <f t="shared" si="94"/>
        <v>0</v>
      </c>
      <c r="I1519" s="96" t="str">
        <f t="shared" si="95"/>
        <v/>
      </c>
      <c r="J1519" s="96" t="str">
        <f t="shared" si="96"/>
        <v/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V1519" s="110" t="s">
        <v>25</v>
      </c>
      <c r="W1519" s="110" t="s">
        <v>26</v>
      </c>
      <c r="X1519" s="110" t="s">
        <v>27</v>
      </c>
      <c r="Y1519" s="111" t="s">
        <v>28</v>
      </c>
      <c r="Z1519" s="111" t="s">
        <v>29</v>
      </c>
      <c r="AA1519" s="111" t="s">
        <v>25</v>
      </c>
      <c r="AB1519" s="111" t="s">
        <v>30</v>
      </c>
      <c r="AC1519" s="112" t="s">
        <v>31</v>
      </c>
    </row>
    <row r="1520" spans="1:29" ht="25.5" customHeight="1" x14ac:dyDescent="0.35">
      <c r="A1520" s="205"/>
      <c r="B1520" s="207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93"/>
        <v/>
      </c>
      <c r="G1520" s="106"/>
      <c r="H1520" s="96">
        <f t="shared" si="94"/>
        <v>0</v>
      </c>
      <c r="I1520" s="96" t="str">
        <f t="shared" si="95"/>
        <v/>
      </c>
      <c r="J1520" s="96" t="str">
        <f t="shared" si="96"/>
        <v/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V1520" s="110" t="s">
        <v>25</v>
      </c>
      <c r="W1520" s="110" t="s">
        <v>26</v>
      </c>
      <c r="X1520" s="110" t="s">
        <v>27</v>
      </c>
      <c r="Y1520" s="111" t="s">
        <v>28</v>
      </c>
      <c r="Z1520" s="111" t="s">
        <v>29</v>
      </c>
      <c r="AA1520" s="111" t="s">
        <v>25</v>
      </c>
      <c r="AB1520" s="111" t="s">
        <v>30</v>
      </c>
      <c r="AC1520" s="112" t="s">
        <v>31</v>
      </c>
    </row>
    <row r="1521" spans="1:29" ht="25.5" customHeight="1" x14ac:dyDescent="0.35">
      <c r="A1521" s="205"/>
      <c r="B1521" s="207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93"/>
        <v/>
      </c>
      <c r="G1521" s="106"/>
      <c r="H1521" s="96">
        <f t="shared" si="94"/>
        <v>0</v>
      </c>
      <c r="I1521" s="96" t="str">
        <f t="shared" si="95"/>
        <v/>
      </c>
      <c r="J1521" s="96" t="str">
        <f t="shared" si="96"/>
        <v/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V1521" s="110" t="s">
        <v>25</v>
      </c>
      <c r="W1521" s="110" t="s">
        <v>26</v>
      </c>
      <c r="X1521" s="110" t="s">
        <v>27</v>
      </c>
      <c r="Y1521" s="111" t="s">
        <v>28</v>
      </c>
      <c r="Z1521" s="111" t="s">
        <v>29</v>
      </c>
      <c r="AA1521" s="111" t="s">
        <v>25</v>
      </c>
      <c r="AB1521" s="111" t="s">
        <v>30</v>
      </c>
      <c r="AC1521" s="112" t="s">
        <v>31</v>
      </c>
    </row>
    <row r="1522" spans="1:29" ht="25.5" customHeight="1" x14ac:dyDescent="0.35">
      <c r="A1522" s="205"/>
      <c r="B1522" s="207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93"/>
        <v/>
      </c>
      <c r="G1522" s="106"/>
      <c r="H1522" s="96">
        <f t="shared" si="94"/>
        <v>0</v>
      </c>
      <c r="I1522" s="96" t="str">
        <f t="shared" si="95"/>
        <v/>
      </c>
      <c r="J1522" s="96" t="str">
        <f t="shared" si="96"/>
        <v/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V1522" s="110" t="s">
        <v>25</v>
      </c>
      <c r="W1522" s="110" t="s">
        <v>26</v>
      </c>
      <c r="X1522" s="110" t="s">
        <v>27</v>
      </c>
      <c r="Y1522" s="111" t="s">
        <v>28</v>
      </c>
      <c r="Z1522" s="111" t="s">
        <v>29</v>
      </c>
      <c r="AA1522" s="111" t="s">
        <v>25</v>
      </c>
      <c r="AB1522" s="111" t="s">
        <v>30</v>
      </c>
      <c r="AC1522" s="112" t="s">
        <v>31</v>
      </c>
    </row>
    <row r="1523" spans="1:29" ht="25.5" customHeight="1" x14ac:dyDescent="0.35">
      <c r="A1523" s="205"/>
      <c r="B1523" s="207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93"/>
        <v/>
      </c>
      <c r="G1523" s="106"/>
      <c r="H1523" s="96">
        <f t="shared" si="94"/>
        <v>0</v>
      </c>
      <c r="I1523" s="96" t="str">
        <f t="shared" si="95"/>
        <v/>
      </c>
      <c r="J1523" s="96" t="str">
        <f t="shared" si="96"/>
        <v/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V1523" s="110" t="s">
        <v>25</v>
      </c>
      <c r="W1523" s="110" t="s">
        <v>26</v>
      </c>
      <c r="X1523" s="110" t="s">
        <v>27</v>
      </c>
      <c r="Y1523" s="111" t="s">
        <v>28</v>
      </c>
      <c r="Z1523" s="111" t="s">
        <v>29</v>
      </c>
      <c r="AA1523" s="111" t="s">
        <v>25</v>
      </c>
      <c r="AB1523" s="111" t="s">
        <v>30</v>
      </c>
      <c r="AC1523" s="112" t="s">
        <v>31</v>
      </c>
    </row>
    <row r="1524" spans="1:29" ht="25.5" customHeight="1" x14ac:dyDescent="0.35">
      <c r="A1524" s="205"/>
      <c r="B1524" s="207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93"/>
        <v/>
      </c>
      <c r="G1524" s="106"/>
      <c r="H1524" s="96">
        <f t="shared" si="94"/>
        <v>0</v>
      </c>
      <c r="I1524" s="96" t="str">
        <f t="shared" si="95"/>
        <v/>
      </c>
      <c r="J1524" s="96" t="str">
        <f t="shared" si="96"/>
        <v/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V1524" s="110" t="s">
        <v>25</v>
      </c>
      <c r="W1524" s="110" t="s">
        <v>26</v>
      </c>
      <c r="X1524" s="110" t="s">
        <v>27</v>
      </c>
      <c r="Y1524" s="111" t="s">
        <v>28</v>
      </c>
      <c r="Z1524" s="111" t="s">
        <v>29</v>
      </c>
      <c r="AA1524" s="111" t="s">
        <v>25</v>
      </c>
      <c r="AB1524" s="111" t="s">
        <v>30</v>
      </c>
      <c r="AC1524" s="112" t="s">
        <v>31</v>
      </c>
    </row>
    <row r="1525" spans="1:29" ht="25.5" customHeight="1" x14ac:dyDescent="0.35">
      <c r="A1525" s="205"/>
      <c r="B1525" s="207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93"/>
        <v/>
      </c>
      <c r="G1525" s="106"/>
      <c r="H1525" s="96">
        <f t="shared" si="94"/>
        <v>0</v>
      </c>
      <c r="I1525" s="96" t="str">
        <f t="shared" si="95"/>
        <v/>
      </c>
      <c r="J1525" s="96" t="str">
        <f t="shared" si="96"/>
        <v/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V1525" s="110" t="s">
        <v>25</v>
      </c>
      <c r="W1525" s="110" t="s">
        <v>26</v>
      </c>
      <c r="X1525" s="110" t="s">
        <v>27</v>
      </c>
      <c r="Y1525" s="111" t="s">
        <v>28</v>
      </c>
      <c r="Z1525" s="111" t="s">
        <v>29</v>
      </c>
      <c r="AA1525" s="111" t="s">
        <v>25</v>
      </c>
      <c r="AB1525" s="111" t="s">
        <v>30</v>
      </c>
      <c r="AC1525" s="112" t="s">
        <v>31</v>
      </c>
    </row>
    <row r="1526" spans="1:29" ht="25.5" customHeight="1" x14ac:dyDescent="0.35">
      <c r="A1526" s="205"/>
      <c r="B1526" s="207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93"/>
        <v/>
      </c>
      <c r="G1526" s="106"/>
      <c r="H1526" s="96">
        <f t="shared" si="94"/>
        <v>0</v>
      </c>
      <c r="I1526" s="96" t="str">
        <f t="shared" si="95"/>
        <v/>
      </c>
      <c r="J1526" s="96" t="str">
        <f t="shared" si="96"/>
        <v/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V1526" s="110" t="s">
        <v>25</v>
      </c>
      <c r="W1526" s="110" t="s">
        <v>26</v>
      </c>
      <c r="X1526" s="110" t="s">
        <v>27</v>
      </c>
      <c r="Y1526" s="111" t="s">
        <v>28</v>
      </c>
      <c r="Z1526" s="111" t="s">
        <v>29</v>
      </c>
      <c r="AA1526" s="111" t="s">
        <v>25</v>
      </c>
      <c r="AB1526" s="111" t="s">
        <v>30</v>
      </c>
      <c r="AC1526" s="112" t="s">
        <v>31</v>
      </c>
    </row>
    <row r="1527" spans="1:29" ht="25.5" customHeight="1" x14ac:dyDescent="0.35">
      <c r="A1527" s="205"/>
      <c r="B1527" s="207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93"/>
        <v/>
      </c>
      <c r="G1527" s="106"/>
      <c r="H1527" s="96">
        <f t="shared" si="94"/>
        <v>0</v>
      </c>
      <c r="I1527" s="96" t="str">
        <f t="shared" si="95"/>
        <v/>
      </c>
      <c r="J1527" s="96" t="str">
        <f t="shared" si="96"/>
        <v/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V1527" s="110" t="s">
        <v>25</v>
      </c>
      <c r="W1527" s="110" t="s">
        <v>26</v>
      </c>
      <c r="X1527" s="110" t="s">
        <v>27</v>
      </c>
      <c r="Y1527" s="111" t="s">
        <v>28</v>
      </c>
      <c r="Z1527" s="111" t="s">
        <v>29</v>
      </c>
      <c r="AA1527" s="111" t="s">
        <v>25</v>
      </c>
      <c r="AB1527" s="111" t="s">
        <v>30</v>
      </c>
      <c r="AC1527" s="112" t="s">
        <v>31</v>
      </c>
    </row>
    <row r="1528" spans="1:29" ht="25.5" customHeight="1" x14ac:dyDescent="0.35">
      <c r="A1528" s="205"/>
      <c r="B1528" s="207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93"/>
        <v/>
      </c>
      <c r="G1528" s="106"/>
      <c r="H1528" s="96">
        <f t="shared" si="94"/>
        <v>0</v>
      </c>
      <c r="I1528" s="96" t="str">
        <f t="shared" si="95"/>
        <v/>
      </c>
      <c r="J1528" s="96" t="str">
        <f t="shared" si="96"/>
        <v/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V1528" s="110" t="s">
        <v>25</v>
      </c>
      <c r="W1528" s="110" t="s">
        <v>26</v>
      </c>
      <c r="X1528" s="110" t="s">
        <v>27</v>
      </c>
      <c r="Y1528" s="111" t="s">
        <v>28</v>
      </c>
      <c r="Z1528" s="111" t="s">
        <v>29</v>
      </c>
      <c r="AA1528" s="111" t="s">
        <v>25</v>
      </c>
      <c r="AB1528" s="111" t="s">
        <v>30</v>
      </c>
      <c r="AC1528" s="112" t="s">
        <v>31</v>
      </c>
    </row>
    <row r="1529" spans="1:29" ht="25.5" customHeight="1" x14ac:dyDescent="0.35">
      <c r="A1529" s="205"/>
      <c r="B1529" s="207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93"/>
        <v/>
      </c>
      <c r="G1529" s="106"/>
      <c r="H1529" s="96">
        <f t="shared" si="94"/>
        <v>0</v>
      </c>
      <c r="I1529" s="96" t="str">
        <f t="shared" si="95"/>
        <v/>
      </c>
      <c r="J1529" s="96" t="str">
        <f t="shared" si="96"/>
        <v/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V1529" s="110" t="s">
        <v>25</v>
      </c>
      <c r="W1529" s="110" t="s">
        <v>26</v>
      </c>
      <c r="X1529" s="110" t="s">
        <v>27</v>
      </c>
      <c r="Y1529" s="111" t="s">
        <v>28</v>
      </c>
      <c r="Z1529" s="111" t="s">
        <v>29</v>
      </c>
      <c r="AA1529" s="111" t="s">
        <v>25</v>
      </c>
      <c r="AB1529" s="111" t="s">
        <v>30</v>
      </c>
      <c r="AC1529" s="112" t="s">
        <v>31</v>
      </c>
    </row>
    <row r="1530" spans="1:29" ht="25.5" customHeight="1" x14ac:dyDescent="0.35">
      <c r="A1530" s="205"/>
      <c r="B1530" s="207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93"/>
        <v/>
      </c>
      <c r="G1530" s="106"/>
      <c r="H1530" s="96">
        <f t="shared" si="94"/>
        <v>0</v>
      </c>
      <c r="I1530" s="96" t="str">
        <f t="shared" si="95"/>
        <v/>
      </c>
      <c r="J1530" s="96" t="str">
        <f t="shared" si="96"/>
        <v/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V1530" s="110" t="s">
        <v>25</v>
      </c>
      <c r="W1530" s="110" t="s">
        <v>26</v>
      </c>
      <c r="X1530" s="110" t="s">
        <v>27</v>
      </c>
      <c r="Y1530" s="111" t="s">
        <v>28</v>
      </c>
      <c r="Z1530" s="111" t="s">
        <v>29</v>
      </c>
      <c r="AA1530" s="111" t="s">
        <v>25</v>
      </c>
      <c r="AB1530" s="111" t="s">
        <v>30</v>
      </c>
      <c r="AC1530" s="112" t="s">
        <v>31</v>
      </c>
    </row>
    <row r="1531" spans="1:29" ht="25.5" customHeight="1" x14ac:dyDescent="0.35">
      <c r="A1531" s="205"/>
      <c r="B1531" s="207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93"/>
        <v/>
      </c>
      <c r="G1531" s="106"/>
      <c r="H1531" s="96">
        <f t="shared" si="94"/>
        <v>0</v>
      </c>
      <c r="I1531" s="96" t="str">
        <f t="shared" si="95"/>
        <v/>
      </c>
      <c r="J1531" s="96" t="str">
        <f t="shared" si="96"/>
        <v/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V1531" s="110" t="s">
        <v>25</v>
      </c>
      <c r="W1531" s="110" t="s">
        <v>26</v>
      </c>
      <c r="X1531" s="110" t="s">
        <v>27</v>
      </c>
      <c r="Y1531" s="111" t="s">
        <v>28</v>
      </c>
      <c r="Z1531" s="111" t="s">
        <v>29</v>
      </c>
      <c r="AA1531" s="111" t="s">
        <v>25</v>
      </c>
      <c r="AB1531" s="111" t="s">
        <v>30</v>
      </c>
      <c r="AC1531" s="112" t="s">
        <v>31</v>
      </c>
    </row>
    <row r="1532" spans="1:29" ht="25.5" customHeight="1" x14ac:dyDescent="0.35">
      <c r="A1532" s="205"/>
      <c r="B1532" s="207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93"/>
        <v/>
      </c>
      <c r="G1532" s="106"/>
      <c r="H1532" s="96">
        <f t="shared" si="94"/>
        <v>0</v>
      </c>
      <c r="I1532" s="96" t="str">
        <f t="shared" si="95"/>
        <v/>
      </c>
      <c r="J1532" s="96" t="str">
        <f t="shared" si="96"/>
        <v/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V1532" s="110" t="s">
        <v>25</v>
      </c>
      <c r="W1532" s="110" t="s">
        <v>26</v>
      </c>
      <c r="X1532" s="110" t="s">
        <v>27</v>
      </c>
      <c r="Y1532" s="111" t="s">
        <v>28</v>
      </c>
      <c r="Z1532" s="111" t="s">
        <v>29</v>
      </c>
      <c r="AA1532" s="111" t="s">
        <v>25</v>
      </c>
      <c r="AB1532" s="111" t="s">
        <v>30</v>
      </c>
      <c r="AC1532" s="112" t="s">
        <v>31</v>
      </c>
    </row>
    <row r="1533" spans="1:29" ht="25.5" customHeight="1" x14ac:dyDescent="0.35">
      <c r="A1533" s="205"/>
      <c r="B1533" s="207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93"/>
        <v/>
      </c>
      <c r="G1533" s="106"/>
      <c r="H1533" s="96">
        <f t="shared" si="94"/>
        <v>0</v>
      </c>
      <c r="I1533" s="96" t="str">
        <f t="shared" si="95"/>
        <v/>
      </c>
      <c r="J1533" s="96" t="str">
        <f t="shared" si="96"/>
        <v/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V1533" s="110" t="s">
        <v>25</v>
      </c>
      <c r="W1533" s="110" t="s">
        <v>26</v>
      </c>
      <c r="X1533" s="110" t="s">
        <v>27</v>
      </c>
      <c r="Y1533" s="111" t="s">
        <v>28</v>
      </c>
      <c r="Z1533" s="111" t="s">
        <v>29</v>
      </c>
      <c r="AA1533" s="111" t="s">
        <v>25</v>
      </c>
      <c r="AB1533" s="111" t="s">
        <v>30</v>
      </c>
      <c r="AC1533" s="112" t="s">
        <v>31</v>
      </c>
    </row>
    <row r="1534" spans="1:29" ht="25.5" customHeight="1" x14ac:dyDescent="0.35">
      <c r="A1534" s="205"/>
      <c r="B1534" s="207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93"/>
        <v/>
      </c>
      <c r="G1534" s="106"/>
      <c r="H1534" s="96">
        <f t="shared" si="94"/>
        <v>0</v>
      </c>
      <c r="I1534" s="96" t="str">
        <f t="shared" si="95"/>
        <v/>
      </c>
      <c r="J1534" s="96" t="str">
        <f t="shared" si="96"/>
        <v/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V1534" s="110" t="s">
        <v>25</v>
      </c>
      <c r="W1534" s="110" t="s">
        <v>26</v>
      </c>
      <c r="X1534" s="110" t="s">
        <v>27</v>
      </c>
      <c r="Y1534" s="111" t="s">
        <v>28</v>
      </c>
      <c r="Z1534" s="111" t="s">
        <v>29</v>
      </c>
      <c r="AA1534" s="111" t="s">
        <v>25</v>
      </c>
      <c r="AB1534" s="111" t="s">
        <v>30</v>
      </c>
      <c r="AC1534" s="112" t="s">
        <v>31</v>
      </c>
    </row>
    <row r="1535" spans="1:29" ht="25.5" customHeight="1" x14ac:dyDescent="0.35">
      <c r="A1535" s="205"/>
      <c r="B1535" s="207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93"/>
        <v/>
      </c>
      <c r="G1535" s="106"/>
      <c r="H1535" s="96">
        <f t="shared" si="94"/>
        <v>0</v>
      </c>
      <c r="I1535" s="96" t="str">
        <f t="shared" si="95"/>
        <v/>
      </c>
      <c r="J1535" s="96" t="str">
        <f t="shared" si="96"/>
        <v/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V1535" s="110" t="s">
        <v>25</v>
      </c>
      <c r="W1535" s="110" t="s">
        <v>26</v>
      </c>
      <c r="X1535" s="110" t="s">
        <v>27</v>
      </c>
      <c r="Y1535" s="111" t="s">
        <v>28</v>
      </c>
      <c r="Z1535" s="111" t="s">
        <v>29</v>
      </c>
      <c r="AA1535" s="111" t="s">
        <v>25</v>
      </c>
      <c r="AB1535" s="111" t="s">
        <v>30</v>
      </c>
      <c r="AC1535" s="112" t="s">
        <v>31</v>
      </c>
    </row>
    <row r="1536" spans="1:29" ht="25.5" customHeight="1" x14ac:dyDescent="0.35">
      <c r="A1536" s="205"/>
      <c r="B1536" s="207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93"/>
        <v/>
      </c>
      <c r="G1536" s="106"/>
      <c r="H1536" s="96">
        <f t="shared" si="94"/>
        <v>0</v>
      </c>
      <c r="I1536" s="96" t="str">
        <f t="shared" si="95"/>
        <v/>
      </c>
      <c r="J1536" s="96" t="str">
        <f t="shared" si="96"/>
        <v/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V1536" s="110" t="s">
        <v>25</v>
      </c>
      <c r="W1536" s="110" t="s">
        <v>26</v>
      </c>
      <c r="X1536" s="110" t="s">
        <v>27</v>
      </c>
      <c r="Y1536" s="111" t="s">
        <v>28</v>
      </c>
      <c r="Z1536" s="111" t="s">
        <v>29</v>
      </c>
      <c r="AA1536" s="111" t="s">
        <v>25</v>
      </c>
      <c r="AB1536" s="111" t="s">
        <v>30</v>
      </c>
      <c r="AC1536" s="112" t="s">
        <v>31</v>
      </c>
    </row>
    <row r="1537" spans="1:29" ht="25.5" customHeight="1" x14ac:dyDescent="0.35">
      <c r="A1537" s="205"/>
      <c r="B1537" s="207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93"/>
        <v/>
      </c>
      <c r="G1537" s="106"/>
      <c r="H1537" s="96">
        <f t="shared" si="94"/>
        <v>0</v>
      </c>
      <c r="I1537" s="96" t="str">
        <f t="shared" si="95"/>
        <v/>
      </c>
      <c r="J1537" s="96" t="str">
        <f t="shared" si="96"/>
        <v/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V1537" s="110" t="s">
        <v>25</v>
      </c>
      <c r="W1537" s="110" t="s">
        <v>26</v>
      </c>
      <c r="X1537" s="110" t="s">
        <v>27</v>
      </c>
      <c r="Y1537" s="111" t="s">
        <v>28</v>
      </c>
      <c r="Z1537" s="111" t="s">
        <v>29</v>
      </c>
      <c r="AA1537" s="111" t="s">
        <v>25</v>
      </c>
      <c r="AB1537" s="111" t="s">
        <v>30</v>
      </c>
      <c r="AC1537" s="112" t="s">
        <v>31</v>
      </c>
    </row>
    <row r="1538" spans="1:29" ht="25.5" customHeight="1" x14ac:dyDescent="0.35">
      <c r="A1538" s="205"/>
      <c r="B1538" s="207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97">IF(OR(D1538="",E1538=""),"",ROUND(D1538*E1538,2))</f>
        <v/>
      </c>
      <c r="G1538" s="106"/>
      <c r="H1538" s="96">
        <f t="shared" ref="H1538:H1601" si="98">IF(G1538="Sim",IF(OR(F1538="",D1538="",L1538=""),"",IF(L1538="Sim",ROUND(F1538-D1538,2),0)),0)</f>
        <v>0</v>
      </c>
      <c r="I1538" s="96" t="str">
        <f t="shared" ref="I1538:I1601" si="99">IF(G1538="Sim",0,IF(OR(F1538="",L1538=""),"",F1538))</f>
        <v/>
      </c>
      <c r="J1538" s="96" t="str">
        <f t="shared" ref="J1538:J1601" si="100">IF(G1538="Sim",0,IF(OR(F1538="",D1538="",L1538=""),"",IF(L1538="Sim",ROUND(F1538-D1538,2),0)))</f>
        <v/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V1538" s="110" t="s">
        <v>25</v>
      </c>
      <c r="W1538" s="110" t="s">
        <v>26</v>
      </c>
      <c r="X1538" s="110" t="s">
        <v>27</v>
      </c>
      <c r="Y1538" s="111" t="s">
        <v>28</v>
      </c>
      <c r="Z1538" s="111" t="s">
        <v>29</v>
      </c>
      <c r="AA1538" s="111" t="s">
        <v>25</v>
      </c>
      <c r="AB1538" s="111" t="s">
        <v>30</v>
      </c>
      <c r="AC1538" s="112" t="s">
        <v>31</v>
      </c>
    </row>
    <row r="1539" spans="1:29" ht="25.5" customHeight="1" x14ac:dyDescent="0.35">
      <c r="A1539" s="205"/>
      <c r="B1539" s="207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97"/>
        <v/>
      </c>
      <c r="G1539" s="106"/>
      <c r="H1539" s="96">
        <f t="shared" si="98"/>
        <v>0</v>
      </c>
      <c r="I1539" s="96" t="str">
        <f t="shared" si="99"/>
        <v/>
      </c>
      <c r="J1539" s="96" t="str">
        <f t="shared" si="100"/>
        <v/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V1539" s="110" t="s">
        <v>25</v>
      </c>
      <c r="W1539" s="110" t="s">
        <v>26</v>
      </c>
      <c r="X1539" s="110" t="s">
        <v>27</v>
      </c>
      <c r="Y1539" s="111" t="s">
        <v>28</v>
      </c>
      <c r="Z1539" s="111" t="s">
        <v>29</v>
      </c>
      <c r="AA1539" s="111" t="s">
        <v>25</v>
      </c>
      <c r="AB1539" s="111" t="s">
        <v>30</v>
      </c>
      <c r="AC1539" s="112" t="s">
        <v>31</v>
      </c>
    </row>
    <row r="1540" spans="1:29" ht="25.5" customHeight="1" x14ac:dyDescent="0.35">
      <c r="A1540" s="205"/>
      <c r="B1540" s="207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97"/>
        <v/>
      </c>
      <c r="G1540" s="106"/>
      <c r="H1540" s="96">
        <f t="shared" si="98"/>
        <v>0</v>
      </c>
      <c r="I1540" s="96" t="str">
        <f t="shared" si="99"/>
        <v/>
      </c>
      <c r="J1540" s="96" t="str">
        <f t="shared" si="100"/>
        <v/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V1540" s="110" t="s">
        <v>25</v>
      </c>
      <c r="W1540" s="110" t="s">
        <v>26</v>
      </c>
      <c r="X1540" s="110" t="s">
        <v>27</v>
      </c>
      <c r="Y1540" s="111" t="s">
        <v>28</v>
      </c>
      <c r="Z1540" s="111" t="s">
        <v>29</v>
      </c>
      <c r="AA1540" s="111" t="s">
        <v>25</v>
      </c>
      <c r="AB1540" s="111" t="s">
        <v>30</v>
      </c>
      <c r="AC1540" s="112" t="s">
        <v>31</v>
      </c>
    </row>
    <row r="1541" spans="1:29" ht="25.5" customHeight="1" x14ac:dyDescent="0.35">
      <c r="A1541" s="205"/>
      <c r="B1541" s="207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97"/>
        <v/>
      </c>
      <c r="G1541" s="106"/>
      <c r="H1541" s="96">
        <f t="shared" si="98"/>
        <v>0</v>
      </c>
      <c r="I1541" s="96" t="str">
        <f t="shared" si="99"/>
        <v/>
      </c>
      <c r="J1541" s="96" t="str">
        <f t="shared" si="100"/>
        <v/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V1541" s="110" t="s">
        <v>25</v>
      </c>
      <c r="W1541" s="110" t="s">
        <v>26</v>
      </c>
      <c r="X1541" s="110" t="s">
        <v>27</v>
      </c>
      <c r="Y1541" s="111" t="s">
        <v>28</v>
      </c>
      <c r="Z1541" s="111" t="s">
        <v>29</v>
      </c>
      <c r="AA1541" s="111" t="s">
        <v>25</v>
      </c>
      <c r="AB1541" s="111" t="s">
        <v>30</v>
      </c>
      <c r="AC1541" s="112" t="s">
        <v>31</v>
      </c>
    </row>
    <row r="1542" spans="1:29" ht="25.5" customHeight="1" x14ac:dyDescent="0.35">
      <c r="A1542" s="205"/>
      <c r="B1542" s="207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97"/>
        <v/>
      </c>
      <c r="G1542" s="106"/>
      <c r="H1542" s="96">
        <f t="shared" si="98"/>
        <v>0</v>
      </c>
      <c r="I1542" s="96" t="str">
        <f t="shared" si="99"/>
        <v/>
      </c>
      <c r="J1542" s="96" t="str">
        <f t="shared" si="100"/>
        <v/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V1542" s="110" t="s">
        <v>25</v>
      </c>
      <c r="W1542" s="110" t="s">
        <v>26</v>
      </c>
      <c r="X1542" s="110" t="s">
        <v>27</v>
      </c>
      <c r="Y1542" s="111" t="s">
        <v>28</v>
      </c>
      <c r="Z1542" s="111" t="s">
        <v>29</v>
      </c>
      <c r="AA1542" s="111" t="s">
        <v>25</v>
      </c>
      <c r="AB1542" s="111" t="s">
        <v>30</v>
      </c>
      <c r="AC1542" s="112" t="s">
        <v>31</v>
      </c>
    </row>
    <row r="1543" spans="1:29" ht="25.5" customHeight="1" x14ac:dyDescent="0.35">
      <c r="A1543" s="205"/>
      <c r="B1543" s="207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97"/>
        <v/>
      </c>
      <c r="G1543" s="106"/>
      <c r="H1543" s="96">
        <f t="shared" si="98"/>
        <v>0</v>
      </c>
      <c r="I1543" s="96" t="str">
        <f t="shared" si="99"/>
        <v/>
      </c>
      <c r="J1543" s="96" t="str">
        <f t="shared" si="100"/>
        <v/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V1543" s="110" t="s">
        <v>25</v>
      </c>
      <c r="W1543" s="110" t="s">
        <v>26</v>
      </c>
      <c r="X1543" s="110" t="s">
        <v>27</v>
      </c>
      <c r="Y1543" s="111" t="s">
        <v>28</v>
      </c>
      <c r="Z1543" s="111" t="s">
        <v>29</v>
      </c>
      <c r="AA1543" s="111" t="s">
        <v>25</v>
      </c>
      <c r="AB1543" s="111" t="s">
        <v>30</v>
      </c>
      <c r="AC1543" s="112" t="s">
        <v>31</v>
      </c>
    </row>
    <row r="1544" spans="1:29" ht="25.5" customHeight="1" x14ac:dyDescent="0.35">
      <c r="A1544" s="205"/>
      <c r="B1544" s="207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97"/>
        <v/>
      </c>
      <c r="G1544" s="106"/>
      <c r="H1544" s="96">
        <f t="shared" si="98"/>
        <v>0</v>
      </c>
      <c r="I1544" s="96" t="str">
        <f t="shared" si="99"/>
        <v/>
      </c>
      <c r="J1544" s="96" t="str">
        <f t="shared" si="100"/>
        <v/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V1544" s="110" t="s">
        <v>25</v>
      </c>
      <c r="W1544" s="110" t="s">
        <v>26</v>
      </c>
      <c r="X1544" s="110" t="s">
        <v>27</v>
      </c>
      <c r="Y1544" s="111" t="s">
        <v>28</v>
      </c>
      <c r="Z1544" s="111" t="s">
        <v>29</v>
      </c>
      <c r="AA1544" s="111" t="s">
        <v>25</v>
      </c>
      <c r="AB1544" s="111" t="s">
        <v>30</v>
      </c>
      <c r="AC1544" s="112" t="s">
        <v>31</v>
      </c>
    </row>
    <row r="1545" spans="1:29" ht="25.5" customHeight="1" x14ac:dyDescent="0.35">
      <c r="A1545" s="205"/>
      <c r="B1545" s="207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97"/>
        <v/>
      </c>
      <c r="G1545" s="106"/>
      <c r="H1545" s="96">
        <f t="shared" si="98"/>
        <v>0</v>
      </c>
      <c r="I1545" s="96" t="str">
        <f t="shared" si="99"/>
        <v/>
      </c>
      <c r="J1545" s="96" t="str">
        <f t="shared" si="100"/>
        <v/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V1545" s="110" t="s">
        <v>25</v>
      </c>
      <c r="W1545" s="110" t="s">
        <v>26</v>
      </c>
      <c r="X1545" s="110" t="s">
        <v>27</v>
      </c>
      <c r="Y1545" s="111" t="s">
        <v>28</v>
      </c>
      <c r="Z1545" s="111" t="s">
        <v>29</v>
      </c>
      <c r="AA1545" s="111" t="s">
        <v>25</v>
      </c>
      <c r="AB1545" s="111" t="s">
        <v>30</v>
      </c>
      <c r="AC1545" s="112" t="s">
        <v>31</v>
      </c>
    </row>
    <row r="1546" spans="1:29" ht="25.5" customHeight="1" x14ac:dyDescent="0.35">
      <c r="A1546" s="205"/>
      <c r="B1546" s="207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97"/>
        <v/>
      </c>
      <c r="G1546" s="106"/>
      <c r="H1546" s="96">
        <f t="shared" si="98"/>
        <v>0</v>
      </c>
      <c r="I1546" s="96" t="str">
        <f t="shared" si="99"/>
        <v/>
      </c>
      <c r="J1546" s="96" t="str">
        <f t="shared" si="100"/>
        <v/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V1546" s="110" t="s">
        <v>25</v>
      </c>
      <c r="W1546" s="110" t="s">
        <v>26</v>
      </c>
      <c r="X1546" s="110" t="s">
        <v>27</v>
      </c>
      <c r="Y1546" s="111" t="s">
        <v>28</v>
      </c>
      <c r="Z1546" s="111" t="s">
        <v>29</v>
      </c>
      <c r="AA1546" s="111" t="s">
        <v>25</v>
      </c>
      <c r="AB1546" s="111" t="s">
        <v>30</v>
      </c>
      <c r="AC1546" s="112" t="s">
        <v>31</v>
      </c>
    </row>
    <row r="1547" spans="1:29" ht="25.5" customHeight="1" x14ac:dyDescent="0.35">
      <c r="A1547" s="205"/>
      <c r="B1547" s="207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97"/>
        <v/>
      </c>
      <c r="G1547" s="106"/>
      <c r="H1547" s="96">
        <f t="shared" si="98"/>
        <v>0</v>
      </c>
      <c r="I1547" s="96" t="str">
        <f t="shared" si="99"/>
        <v/>
      </c>
      <c r="J1547" s="96" t="str">
        <f t="shared" si="100"/>
        <v/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V1547" s="110" t="s">
        <v>25</v>
      </c>
      <c r="W1547" s="110" t="s">
        <v>26</v>
      </c>
      <c r="X1547" s="110" t="s">
        <v>27</v>
      </c>
      <c r="Y1547" s="111" t="s">
        <v>28</v>
      </c>
      <c r="Z1547" s="111" t="s">
        <v>29</v>
      </c>
      <c r="AA1547" s="111" t="s">
        <v>25</v>
      </c>
      <c r="AB1547" s="111" t="s">
        <v>30</v>
      </c>
      <c r="AC1547" s="112" t="s">
        <v>31</v>
      </c>
    </row>
    <row r="1548" spans="1:29" ht="25.5" customHeight="1" x14ac:dyDescent="0.35">
      <c r="A1548" s="205"/>
      <c r="B1548" s="207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97"/>
        <v/>
      </c>
      <c r="G1548" s="106"/>
      <c r="H1548" s="96">
        <f t="shared" si="98"/>
        <v>0</v>
      </c>
      <c r="I1548" s="96" t="str">
        <f t="shared" si="99"/>
        <v/>
      </c>
      <c r="J1548" s="96" t="str">
        <f t="shared" si="100"/>
        <v/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V1548" s="110" t="s">
        <v>25</v>
      </c>
      <c r="W1548" s="110" t="s">
        <v>26</v>
      </c>
      <c r="X1548" s="110" t="s">
        <v>27</v>
      </c>
      <c r="Y1548" s="111" t="s">
        <v>28</v>
      </c>
      <c r="Z1548" s="111" t="s">
        <v>29</v>
      </c>
      <c r="AA1548" s="111" t="s">
        <v>25</v>
      </c>
      <c r="AB1548" s="111" t="s">
        <v>30</v>
      </c>
      <c r="AC1548" s="112" t="s">
        <v>31</v>
      </c>
    </row>
    <row r="1549" spans="1:29" ht="25.5" customHeight="1" x14ac:dyDescent="0.35">
      <c r="A1549" s="205"/>
      <c r="B1549" s="207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97"/>
        <v/>
      </c>
      <c r="G1549" s="106"/>
      <c r="H1549" s="96">
        <f t="shared" si="98"/>
        <v>0</v>
      </c>
      <c r="I1549" s="96" t="str">
        <f t="shared" si="99"/>
        <v/>
      </c>
      <c r="J1549" s="96" t="str">
        <f t="shared" si="100"/>
        <v/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V1549" s="110" t="s">
        <v>25</v>
      </c>
      <c r="W1549" s="110" t="s">
        <v>26</v>
      </c>
      <c r="X1549" s="110" t="s">
        <v>27</v>
      </c>
      <c r="Y1549" s="111" t="s">
        <v>28</v>
      </c>
      <c r="Z1549" s="111" t="s">
        <v>29</v>
      </c>
      <c r="AA1549" s="111" t="s">
        <v>25</v>
      </c>
      <c r="AB1549" s="111" t="s">
        <v>30</v>
      </c>
      <c r="AC1549" s="112" t="s">
        <v>31</v>
      </c>
    </row>
    <row r="1550" spans="1:29" ht="25.5" customHeight="1" x14ac:dyDescent="0.35">
      <c r="A1550" s="205"/>
      <c r="B1550" s="207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97"/>
        <v/>
      </c>
      <c r="G1550" s="106"/>
      <c r="H1550" s="96">
        <f t="shared" si="98"/>
        <v>0</v>
      </c>
      <c r="I1550" s="96" t="str">
        <f t="shared" si="99"/>
        <v/>
      </c>
      <c r="J1550" s="96" t="str">
        <f t="shared" si="100"/>
        <v/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V1550" s="110" t="s">
        <v>25</v>
      </c>
      <c r="W1550" s="110" t="s">
        <v>26</v>
      </c>
      <c r="X1550" s="110" t="s">
        <v>27</v>
      </c>
      <c r="Y1550" s="111" t="s">
        <v>28</v>
      </c>
      <c r="Z1550" s="111" t="s">
        <v>29</v>
      </c>
      <c r="AA1550" s="111" t="s">
        <v>25</v>
      </c>
      <c r="AB1550" s="111" t="s">
        <v>30</v>
      </c>
      <c r="AC1550" s="112" t="s">
        <v>31</v>
      </c>
    </row>
    <row r="1551" spans="1:29" ht="25.5" customHeight="1" x14ac:dyDescent="0.35">
      <c r="A1551" s="205"/>
      <c r="B1551" s="207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97"/>
        <v/>
      </c>
      <c r="G1551" s="106"/>
      <c r="H1551" s="96">
        <f t="shared" si="98"/>
        <v>0</v>
      </c>
      <c r="I1551" s="96" t="str">
        <f t="shared" si="99"/>
        <v/>
      </c>
      <c r="J1551" s="96" t="str">
        <f t="shared" si="100"/>
        <v/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V1551" s="110" t="s">
        <v>25</v>
      </c>
      <c r="W1551" s="110" t="s">
        <v>26</v>
      </c>
      <c r="X1551" s="110" t="s">
        <v>27</v>
      </c>
      <c r="Y1551" s="111" t="s">
        <v>28</v>
      </c>
      <c r="Z1551" s="111" t="s">
        <v>29</v>
      </c>
      <c r="AA1551" s="111" t="s">
        <v>25</v>
      </c>
      <c r="AB1551" s="111" t="s">
        <v>30</v>
      </c>
      <c r="AC1551" s="112" t="s">
        <v>31</v>
      </c>
    </row>
    <row r="1552" spans="1:29" ht="25.5" customHeight="1" x14ac:dyDescent="0.35">
      <c r="A1552" s="205"/>
      <c r="B1552" s="207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97"/>
        <v/>
      </c>
      <c r="G1552" s="106"/>
      <c r="H1552" s="96">
        <f t="shared" si="98"/>
        <v>0</v>
      </c>
      <c r="I1552" s="96" t="str">
        <f t="shared" si="99"/>
        <v/>
      </c>
      <c r="J1552" s="96" t="str">
        <f t="shared" si="100"/>
        <v/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V1552" s="110" t="s">
        <v>25</v>
      </c>
      <c r="W1552" s="110" t="s">
        <v>26</v>
      </c>
      <c r="X1552" s="110" t="s">
        <v>27</v>
      </c>
      <c r="Y1552" s="111" t="s">
        <v>28</v>
      </c>
      <c r="Z1552" s="111" t="s">
        <v>29</v>
      </c>
      <c r="AA1552" s="111" t="s">
        <v>25</v>
      </c>
      <c r="AB1552" s="111" t="s">
        <v>30</v>
      </c>
      <c r="AC1552" s="112" t="s">
        <v>31</v>
      </c>
    </row>
    <row r="1553" spans="1:29" ht="25.5" customHeight="1" x14ac:dyDescent="0.35">
      <c r="A1553" s="205"/>
      <c r="B1553" s="207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97"/>
        <v/>
      </c>
      <c r="G1553" s="106"/>
      <c r="H1553" s="96">
        <f t="shared" si="98"/>
        <v>0</v>
      </c>
      <c r="I1553" s="96" t="str">
        <f t="shared" si="99"/>
        <v/>
      </c>
      <c r="J1553" s="96" t="str">
        <f t="shared" si="100"/>
        <v/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V1553" s="110" t="s">
        <v>25</v>
      </c>
      <c r="W1553" s="110" t="s">
        <v>26</v>
      </c>
      <c r="X1553" s="110" t="s">
        <v>27</v>
      </c>
      <c r="Y1553" s="111" t="s">
        <v>28</v>
      </c>
      <c r="Z1553" s="111" t="s">
        <v>29</v>
      </c>
      <c r="AA1553" s="111" t="s">
        <v>25</v>
      </c>
      <c r="AB1553" s="111" t="s">
        <v>30</v>
      </c>
      <c r="AC1553" s="112" t="s">
        <v>31</v>
      </c>
    </row>
    <row r="1554" spans="1:29" ht="25.5" customHeight="1" x14ac:dyDescent="0.35">
      <c r="A1554" s="205"/>
      <c r="B1554" s="207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97"/>
        <v/>
      </c>
      <c r="G1554" s="106"/>
      <c r="H1554" s="96">
        <f t="shared" si="98"/>
        <v>0</v>
      </c>
      <c r="I1554" s="96" t="str">
        <f t="shared" si="99"/>
        <v/>
      </c>
      <c r="J1554" s="96" t="str">
        <f t="shared" si="100"/>
        <v/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V1554" s="110" t="s">
        <v>25</v>
      </c>
      <c r="W1554" s="110" t="s">
        <v>26</v>
      </c>
      <c r="X1554" s="110" t="s">
        <v>27</v>
      </c>
      <c r="Y1554" s="111" t="s">
        <v>28</v>
      </c>
      <c r="Z1554" s="111" t="s">
        <v>29</v>
      </c>
      <c r="AA1554" s="111" t="s">
        <v>25</v>
      </c>
      <c r="AB1554" s="111" t="s">
        <v>30</v>
      </c>
      <c r="AC1554" s="112" t="s">
        <v>31</v>
      </c>
    </row>
    <row r="1555" spans="1:29" ht="25.5" customHeight="1" x14ac:dyDescent="0.35">
      <c r="A1555" s="205"/>
      <c r="B1555" s="207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97"/>
        <v/>
      </c>
      <c r="G1555" s="106"/>
      <c r="H1555" s="96">
        <f t="shared" si="98"/>
        <v>0</v>
      </c>
      <c r="I1555" s="96" t="str">
        <f t="shared" si="99"/>
        <v/>
      </c>
      <c r="J1555" s="96" t="str">
        <f t="shared" si="100"/>
        <v/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V1555" s="110" t="s">
        <v>25</v>
      </c>
      <c r="W1555" s="110" t="s">
        <v>26</v>
      </c>
      <c r="X1555" s="110" t="s">
        <v>27</v>
      </c>
      <c r="Y1555" s="111" t="s">
        <v>28</v>
      </c>
      <c r="Z1555" s="111" t="s">
        <v>29</v>
      </c>
      <c r="AA1555" s="111" t="s">
        <v>25</v>
      </c>
      <c r="AB1555" s="111" t="s">
        <v>30</v>
      </c>
      <c r="AC1555" s="112" t="s">
        <v>31</v>
      </c>
    </row>
    <row r="1556" spans="1:29" ht="25.5" customHeight="1" x14ac:dyDescent="0.35">
      <c r="A1556" s="205"/>
      <c r="B1556" s="207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97"/>
        <v/>
      </c>
      <c r="G1556" s="106"/>
      <c r="H1556" s="96">
        <f t="shared" si="98"/>
        <v>0</v>
      </c>
      <c r="I1556" s="96" t="str">
        <f t="shared" si="99"/>
        <v/>
      </c>
      <c r="J1556" s="96" t="str">
        <f t="shared" si="100"/>
        <v/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V1556" s="110" t="s">
        <v>25</v>
      </c>
      <c r="W1556" s="110" t="s">
        <v>26</v>
      </c>
      <c r="X1556" s="110" t="s">
        <v>27</v>
      </c>
      <c r="Y1556" s="111" t="s">
        <v>28</v>
      </c>
      <c r="Z1556" s="111" t="s">
        <v>29</v>
      </c>
      <c r="AA1556" s="111" t="s">
        <v>25</v>
      </c>
      <c r="AB1556" s="111" t="s">
        <v>30</v>
      </c>
      <c r="AC1556" s="112" t="s">
        <v>31</v>
      </c>
    </row>
    <row r="1557" spans="1:29" ht="25.5" customHeight="1" x14ac:dyDescent="0.35">
      <c r="A1557" s="205"/>
      <c r="B1557" s="207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97"/>
        <v/>
      </c>
      <c r="G1557" s="106"/>
      <c r="H1557" s="96">
        <f t="shared" si="98"/>
        <v>0</v>
      </c>
      <c r="I1557" s="96" t="str">
        <f t="shared" si="99"/>
        <v/>
      </c>
      <c r="J1557" s="96" t="str">
        <f t="shared" si="100"/>
        <v/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V1557" s="110" t="s">
        <v>25</v>
      </c>
      <c r="W1557" s="110" t="s">
        <v>26</v>
      </c>
      <c r="X1557" s="110" t="s">
        <v>27</v>
      </c>
      <c r="Y1557" s="111" t="s">
        <v>28</v>
      </c>
      <c r="Z1557" s="111" t="s">
        <v>29</v>
      </c>
      <c r="AA1557" s="111" t="s">
        <v>25</v>
      </c>
      <c r="AB1557" s="111" t="s">
        <v>30</v>
      </c>
      <c r="AC1557" s="112" t="s">
        <v>31</v>
      </c>
    </row>
    <row r="1558" spans="1:29" ht="25.5" customHeight="1" x14ac:dyDescent="0.35">
      <c r="A1558" s="205"/>
      <c r="B1558" s="207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97"/>
        <v/>
      </c>
      <c r="G1558" s="106"/>
      <c r="H1558" s="96">
        <f t="shared" si="98"/>
        <v>0</v>
      </c>
      <c r="I1558" s="96" t="str">
        <f t="shared" si="99"/>
        <v/>
      </c>
      <c r="J1558" s="96" t="str">
        <f t="shared" si="100"/>
        <v/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V1558" s="110" t="s">
        <v>25</v>
      </c>
      <c r="W1558" s="110" t="s">
        <v>26</v>
      </c>
      <c r="X1558" s="110" t="s">
        <v>27</v>
      </c>
      <c r="Y1558" s="111" t="s">
        <v>28</v>
      </c>
      <c r="Z1558" s="111" t="s">
        <v>29</v>
      </c>
      <c r="AA1558" s="111" t="s">
        <v>25</v>
      </c>
      <c r="AB1558" s="111" t="s">
        <v>30</v>
      </c>
      <c r="AC1558" s="112" t="s">
        <v>31</v>
      </c>
    </row>
    <row r="1559" spans="1:29" ht="25.5" customHeight="1" x14ac:dyDescent="0.35">
      <c r="A1559" s="205"/>
      <c r="B1559" s="207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97"/>
        <v/>
      </c>
      <c r="G1559" s="106"/>
      <c r="H1559" s="96">
        <f t="shared" si="98"/>
        <v>0</v>
      </c>
      <c r="I1559" s="96" t="str">
        <f t="shared" si="99"/>
        <v/>
      </c>
      <c r="J1559" s="96" t="str">
        <f t="shared" si="100"/>
        <v/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V1559" s="110" t="s">
        <v>25</v>
      </c>
      <c r="W1559" s="110" t="s">
        <v>26</v>
      </c>
      <c r="X1559" s="110" t="s">
        <v>27</v>
      </c>
      <c r="Y1559" s="111" t="s">
        <v>28</v>
      </c>
      <c r="Z1559" s="111" t="s">
        <v>29</v>
      </c>
      <c r="AA1559" s="111" t="s">
        <v>25</v>
      </c>
      <c r="AB1559" s="111" t="s">
        <v>30</v>
      </c>
      <c r="AC1559" s="112" t="s">
        <v>31</v>
      </c>
    </row>
    <row r="1560" spans="1:29" ht="25.5" customHeight="1" x14ac:dyDescent="0.35">
      <c r="A1560" s="205"/>
      <c r="B1560" s="207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97"/>
        <v/>
      </c>
      <c r="G1560" s="106"/>
      <c r="H1560" s="96">
        <f t="shared" si="98"/>
        <v>0</v>
      </c>
      <c r="I1560" s="96" t="str">
        <f t="shared" si="99"/>
        <v/>
      </c>
      <c r="J1560" s="96" t="str">
        <f t="shared" si="100"/>
        <v/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V1560" s="110" t="s">
        <v>25</v>
      </c>
      <c r="W1560" s="110" t="s">
        <v>26</v>
      </c>
      <c r="X1560" s="110" t="s">
        <v>27</v>
      </c>
      <c r="Y1560" s="111" t="s">
        <v>28</v>
      </c>
      <c r="Z1560" s="111" t="s">
        <v>29</v>
      </c>
      <c r="AA1560" s="111" t="s">
        <v>25</v>
      </c>
      <c r="AB1560" s="111" t="s">
        <v>30</v>
      </c>
      <c r="AC1560" s="112" t="s">
        <v>31</v>
      </c>
    </row>
    <row r="1561" spans="1:29" ht="25.5" customHeight="1" x14ac:dyDescent="0.35">
      <c r="A1561" s="205"/>
      <c r="B1561" s="207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97"/>
        <v/>
      </c>
      <c r="G1561" s="106"/>
      <c r="H1561" s="96">
        <f t="shared" si="98"/>
        <v>0</v>
      </c>
      <c r="I1561" s="96" t="str">
        <f t="shared" si="99"/>
        <v/>
      </c>
      <c r="J1561" s="96" t="str">
        <f t="shared" si="100"/>
        <v/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V1561" s="110" t="s">
        <v>25</v>
      </c>
      <c r="W1561" s="110" t="s">
        <v>26</v>
      </c>
      <c r="X1561" s="110" t="s">
        <v>27</v>
      </c>
      <c r="Y1561" s="111" t="s">
        <v>28</v>
      </c>
      <c r="Z1561" s="111" t="s">
        <v>29</v>
      </c>
      <c r="AA1561" s="111" t="s">
        <v>25</v>
      </c>
      <c r="AB1561" s="111" t="s">
        <v>30</v>
      </c>
      <c r="AC1561" s="112" t="s">
        <v>31</v>
      </c>
    </row>
    <row r="1562" spans="1:29" ht="25.5" customHeight="1" x14ac:dyDescent="0.35">
      <c r="A1562" s="205"/>
      <c r="B1562" s="207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97"/>
        <v/>
      </c>
      <c r="G1562" s="106"/>
      <c r="H1562" s="96">
        <f t="shared" si="98"/>
        <v>0</v>
      </c>
      <c r="I1562" s="96" t="str">
        <f t="shared" si="99"/>
        <v/>
      </c>
      <c r="J1562" s="96" t="str">
        <f t="shared" si="100"/>
        <v/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V1562" s="110" t="s">
        <v>25</v>
      </c>
      <c r="W1562" s="110" t="s">
        <v>26</v>
      </c>
      <c r="X1562" s="110" t="s">
        <v>27</v>
      </c>
      <c r="Y1562" s="111" t="s">
        <v>28</v>
      </c>
      <c r="Z1562" s="111" t="s">
        <v>29</v>
      </c>
      <c r="AA1562" s="111" t="s">
        <v>25</v>
      </c>
      <c r="AB1562" s="111" t="s">
        <v>30</v>
      </c>
      <c r="AC1562" s="112" t="s">
        <v>31</v>
      </c>
    </row>
    <row r="1563" spans="1:29" ht="25.5" customHeight="1" x14ac:dyDescent="0.35">
      <c r="A1563" s="205"/>
      <c r="B1563" s="207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97"/>
        <v/>
      </c>
      <c r="G1563" s="106"/>
      <c r="H1563" s="96">
        <f t="shared" si="98"/>
        <v>0</v>
      </c>
      <c r="I1563" s="96" t="str">
        <f t="shared" si="99"/>
        <v/>
      </c>
      <c r="J1563" s="96" t="str">
        <f t="shared" si="100"/>
        <v/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V1563" s="110" t="s">
        <v>25</v>
      </c>
      <c r="W1563" s="110" t="s">
        <v>26</v>
      </c>
      <c r="X1563" s="110" t="s">
        <v>27</v>
      </c>
      <c r="Y1563" s="111" t="s">
        <v>28</v>
      </c>
      <c r="Z1563" s="111" t="s">
        <v>29</v>
      </c>
      <c r="AA1563" s="111" t="s">
        <v>25</v>
      </c>
      <c r="AB1563" s="111" t="s">
        <v>30</v>
      </c>
      <c r="AC1563" s="112" t="s">
        <v>31</v>
      </c>
    </row>
    <row r="1564" spans="1:29" ht="25.5" customHeight="1" x14ac:dyDescent="0.35">
      <c r="A1564" s="205"/>
      <c r="B1564" s="207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97"/>
        <v/>
      </c>
      <c r="G1564" s="106"/>
      <c r="H1564" s="96">
        <f t="shared" si="98"/>
        <v>0</v>
      </c>
      <c r="I1564" s="96" t="str">
        <f t="shared" si="99"/>
        <v/>
      </c>
      <c r="J1564" s="96" t="str">
        <f t="shared" si="100"/>
        <v/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V1564" s="110" t="s">
        <v>25</v>
      </c>
      <c r="W1564" s="110" t="s">
        <v>26</v>
      </c>
      <c r="X1564" s="110" t="s">
        <v>27</v>
      </c>
      <c r="Y1564" s="111" t="s">
        <v>28</v>
      </c>
      <c r="Z1564" s="111" t="s">
        <v>29</v>
      </c>
      <c r="AA1564" s="111" t="s">
        <v>25</v>
      </c>
      <c r="AB1564" s="111" t="s">
        <v>30</v>
      </c>
      <c r="AC1564" s="112" t="s">
        <v>31</v>
      </c>
    </row>
    <row r="1565" spans="1:29" ht="25.5" customHeight="1" x14ac:dyDescent="0.35">
      <c r="A1565" s="205"/>
      <c r="B1565" s="207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97"/>
        <v/>
      </c>
      <c r="G1565" s="106"/>
      <c r="H1565" s="96">
        <f t="shared" si="98"/>
        <v>0</v>
      </c>
      <c r="I1565" s="96" t="str">
        <f t="shared" si="99"/>
        <v/>
      </c>
      <c r="J1565" s="96" t="str">
        <f t="shared" si="100"/>
        <v/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V1565" s="110" t="s">
        <v>25</v>
      </c>
      <c r="W1565" s="110" t="s">
        <v>26</v>
      </c>
      <c r="X1565" s="110" t="s">
        <v>27</v>
      </c>
      <c r="Y1565" s="111" t="s">
        <v>28</v>
      </c>
      <c r="Z1565" s="111" t="s">
        <v>29</v>
      </c>
      <c r="AA1565" s="111" t="s">
        <v>25</v>
      </c>
      <c r="AB1565" s="111" t="s">
        <v>30</v>
      </c>
      <c r="AC1565" s="112" t="s">
        <v>31</v>
      </c>
    </row>
    <row r="1566" spans="1:29" ht="25.5" customHeight="1" x14ac:dyDescent="0.35">
      <c r="A1566" s="205"/>
      <c r="B1566" s="207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97"/>
        <v/>
      </c>
      <c r="G1566" s="106"/>
      <c r="H1566" s="96">
        <f t="shared" si="98"/>
        <v>0</v>
      </c>
      <c r="I1566" s="96" t="str">
        <f t="shared" si="99"/>
        <v/>
      </c>
      <c r="J1566" s="96" t="str">
        <f t="shared" si="100"/>
        <v/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V1566" s="110" t="s">
        <v>25</v>
      </c>
      <c r="W1566" s="110" t="s">
        <v>26</v>
      </c>
      <c r="X1566" s="110" t="s">
        <v>27</v>
      </c>
      <c r="Y1566" s="111" t="s">
        <v>28</v>
      </c>
      <c r="Z1566" s="111" t="s">
        <v>29</v>
      </c>
      <c r="AA1566" s="111" t="s">
        <v>25</v>
      </c>
      <c r="AB1566" s="111" t="s">
        <v>30</v>
      </c>
      <c r="AC1566" s="112" t="s">
        <v>31</v>
      </c>
    </row>
    <row r="1567" spans="1:29" ht="25.5" customHeight="1" x14ac:dyDescent="0.35">
      <c r="A1567" s="205"/>
      <c r="B1567" s="207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97"/>
        <v/>
      </c>
      <c r="G1567" s="106"/>
      <c r="H1567" s="96">
        <f t="shared" si="98"/>
        <v>0</v>
      </c>
      <c r="I1567" s="96" t="str">
        <f t="shared" si="99"/>
        <v/>
      </c>
      <c r="J1567" s="96" t="str">
        <f t="shared" si="100"/>
        <v/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V1567" s="110" t="s">
        <v>25</v>
      </c>
      <c r="W1567" s="110" t="s">
        <v>26</v>
      </c>
      <c r="X1567" s="110" t="s">
        <v>27</v>
      </c>
      <c r="Y1567" s="111" t="s">
        <v>28</v>
      </c>
      <c r="Z1567" s="111" t="s">
        <v>29</v>
      </c>
      <c r="AA1567" s="111" t="s">
        <v>25</v>
      </c>
      <c r="AB1567" s="111" t="s">
        <v>30</v>
      </c>
      <c r="AC1567" s="112" t="s">
        <v>31</v>
      </c>
    </row>
    <row r="1568" spans="1:29" ht="25.5" customHeight="1" x14ac:dyDescent="0.35">
      <c r="A1568" s="205"/>
      <c r="B1568" s="207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97"/>
        <v/>
      </c>
      <c r="G1568" s="106"/>
      <c r="H1568" s="96">
        <f t="shared" si="98"/>
        <v>0</v>
      </c>
      <c r="I1568" s="96" t="str">
        <f t="shared" si="99"/>
        <v/>
      </c>
      <c r="J1568" s="96" t="str">
        <f t="shared" si="100"/>
        <v/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V1568" s="110" t="s">
        <v>25</v>
      </c>
      <c r="W1568" s="110" t="s">
        <v>26</v>
      </c>
      <c r="X1568" s="110" t="s">
        <v>27</v>
      </c>
      <c r="Y1568" s="111" t="s">
        <v>28</v>
      </c>
      <c r="Z1568" s="111" t="s">
        <v>29</v>
      </c>
      <c r="AA1568" s="111" t="s">
        <v>25</v>
      </c>
      <c r="AB1568" s="111" t="s">
        <v>30</v>
      </c>
      <c r="AC1568" s="112" t="s">
        <v>31</v>
      </c>
    </row>
    <row r="1569" spans="1:29" ht="25.5" customHeight="1" x14ac:dyDescent="0.35">
      <c r="A1569" s="205"/>
      <c r="B1569" s="207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97"/>
        <v/>
      </c>
      <c r="G1569" s="106"/>
      <c r="H1569" s="96">
        <f t="shared" si="98"/>
        <v>0</v>
      </c>
      <c r="I1569" s="96" t="str">
        <f t="shared" si="99"/>
        <v/>
      </c>
      <c r="J1569" s="96" t="str">
        <f t="shared" si="100"/>
        <v/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V1569" s="110" t="s">
        <v>25</v>
      </c>
      <c r="W1569" s="110" t="s">
        <v>26</v>
      </c>
      <c r="X1569" s="110" t="s">
        <v>27</v>
      </c>
      <c r="Y1569" s="111" t="s">
        <v>28</v>
      </c>
      <c r="Z1569" s="111" t="s">
        <v>29</v>
      </c>
      <c r="AA1569" s="111" t="s">
        <v>25</v>
      </c>
      <c r="AB1569" s="111" t="s">
        <v>30</v>
      </c>
      <c r="AC1569" s="112" t="s">
        <v>31</v>
      </c>
    </row>
    <row r="1570" spans="1:29" ht="25.5" customHeight="1" x14ac:dyDescent="0.35">
      <c r="A1570" s="205"/>
      <c r="B1570" s="207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97"/>
        <v/>
      </c>
      <c r="G1570" s="106"/>
      <c r="H1570" s="96">
        <f t="shared" si="98"/>
        <v>0</v>
      </c>
      <c r="I1570" s="96" t="str">
        <f t="shared" si="99"/>
        <v/>
      </c>
      <c r="J1570" s="96" t="str">
        <f t="shared" si="100"/>
        <v/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V1570" s="110" t="s">
        <v>25</v>
      </c>
      <c r="W1570" s="110" t="s">
        <v>26</v>
      </c>
      <c r="X1570" s="110" t="s">
        <v>27</v>
      </c>
      <c r="Y1570" s="111" t="s">
        <v>28</v>
      </c>
      <c r="Z1570" s="111" t="s">
        <v>29</v>
      </c>
      <c r="AA1570" s="111" t="s">
        <v>25</v>
      </c>
      <c r="AB1570" s="111" t="s">
        <v>30</v>
      </c>
      <c r="AC1570" s="112" t="s">
        <v>31</v>
      </c>
    </row>
    <row r="1571" spans="1:29" ht="25.5" customHeight="1" x14ac:dyDescent="0.35">
      <c r="A1571" s="205"/>
      <c r="B1571" s="207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97"/>
        <v/>
      </c>
      <c r="G1571" s="106"/>
      <c r="H1571" s="96">
        <f t="shared" si="98"/>
        <v>0</v>
      </c>
      <c r="I1571" s="96" t="str">
        <f t="shared" si="99"/>
        <v/>
      </c>
      <c r="J1571" s="96" t="str">
        <f t="shared" si="100"/>
        <v/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V1571" s="110" t="s">
        <v>25</v>
      </c>
      <c r="W1571" s="110" t="s">
        <v>26</v>
      </c>
      <c r="X1571" s="110" t="s">
        <v>27</v>
      </c>
      <c r="Y1571" s="111" t="s">
        <v>28</v>
      </c>
      <c r="Z1571" s="111" t="s">
        <v>29</v>
      </c>
      <c r="AA1571" s="111" t="s">
        <v>25</v>
      </c>
      <c r="AB1571" s="111" t="s">
        <v>30</v>
      </c>
      <c r="AC1571" s="112" t="s">
        <v>31</v>
      </c>
    </row>
    <row r="1572" spans="1:29" ht="25.5" customHeight="1" x14ac:dyDescent="0.35">
      <c r="A1572" s="205"/>
      <c r="B1572" s="207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97"/>
        <v/>
      </c>
      <c r="G1572" s="106"/>
      <c r="H1572" s="96">
        <f t="shared" si="98"/>
        <v>0</v>
      </c>
      <c r="I1572" s="96" t="str">
        <f t="shared" si="99"/>
        <v/>
      </c>
      <c r="J1572" s="96" t="str">
        <f t="shared" si="100"/>
        <v/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V1572" s="110" t="s">
        <v>25</v>
      </c>
      <c r="W1572" s="110" t="s">
        <v>26</v>
      </c>
      <c r="X1572" s="110" t="s">
        <v>27</v>
      </c>
      <c r="Y1572" s="111" t="s">
        <v>28</v>
      </c>
      <c r="Z1572" s="111" t="s">
        <v>29</v>
      </c>
      <c r="AA1572" s="111" t="s">
        <v>25</v>
      </c>
      <c r="AB1572" s="111" t="s">
        <v>30</v>
      </c>
      <c r="AC1572" s="112" t="s">
        <v>31</v>
      </c>
    </row>
    <row r="1573" spans="1:29" ht="25.5" customHeight="1" x14ac:dyDescent="0.35">
      <c r="A1573" s="205"/>
      <c r="B1573" s="207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97"/>
        <v/>
      </c>
      <c r="G1573" s="106"/>
      <c r="H1573" s="96">
        <f t="shared" si="98"/>
        <v>0</v>
      </c>
      <c r="I1573" s="96" t="str">
        <f t="shared" si="99"/>
        <v/>
      </c>
      <c r="J1573" s="96" t="str">
        <f t="shared" si="100"/>
        <v/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V1573" s="110" t="s">
        <v>25</v>
      </c>
      <c r="W1573" s="110" t="s">
        <v>26</v>
      </c>
      <c r="X1573" s="110" t="s">
        <v>27</v>
      </c>
      <c r="Y1573" s="111" t="s">
        <v>28</v>
      </c>
      <c r="Z1573" s="111" t="s">
        <v>29</v>
      </c>
      <c r="AA1573" s="111" t="s">
        <v>25</v>
      </c>
      <c r="AB1573" s="111" t="s">
        <v>30</v>
      </c>
      <c r="AC1573" s="112" t="s">
        <v>31</v>
      </c>
    </row>
    <row r="1574" spans="1:29" ht="25.5" customHeight="1" x14ac:dyDescent="0.35">
      <c r="A1574" s="205"/>
      <c r="B1574" s="207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97"/>
        <v/>
      </c>
      <c r="G1574" s="106"/>
      <c r="H1574" s="96">
        <f t="shared" si="98"/>
        <v>0</v>
      </c>
      <c r="I1574" s="96" t="str">
        <f t="shared" si="99"/>
        <v/>
      </c>
      <c r="J1574" s="96" t="str">
        <f t="shared" si="100"/>
        <v/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V1574" s="110" t="s">
        <v>25</v>
      </c>
      <c r="W1574" s="110" t="s">
        <v>26</v>
      </c>
      <c r="X1574" s="110" t="s">
        <v>27</v>
      </c>
      <c r="Y1574" s="111" t="s">
        <v>28</v>
      </c>
      <c r="Z1574" s="111" t="s">
        <v>29</v>
      </c>
      <c r="AA1574" s="111" t="s">
        <v>25</v>
      </c>
      <c r="AB1574" s="111" t="s">
        <v>30</v>
      </c>
      <c r="AC1574" s="112" t="s">
        <v>31</v>
      </c>
    </row>
    <row r="1575" spans="1:29" ht="25.5" customHeight="1" x14ac:dyDescent="0.35">
      <c r="A1575" s="205"/>
      <c r="B1575" s="207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97"/>
        <v/>
      </c>
      <c r="G1575" s="106"/>
      <c r="H1575" s="96">
        <f t="shared" si="98"/>
        <v>0</v>
      </c>
      <c r="I1575" s="96" t="str">
        <f t="shared" si="99"/>
        <v/>
      </c>
      <c r="J1575" s="96" t="str">
        <f t="shared" si="100"/>
        <v/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V1575" s="110" t="s">
        <v>25</v>
      </c>
      <c r="W1575" s="110" t="s">
        <v>26</v>
      </c>
      <c r="X1575" s="110" t="s">
        <v>27</v>
      </c>
      <c r="Y1575" s="111" t="s">
        <v>28</v>
      </c>
      <c r="Z1575" s="111" t="s">
        <v>29</v>
      </c>
      <c r="AA1575" s="111" t="s">
        <v>25</v>
      </c>
      <c r="AB1575" s="111" t="s">
        <v>30</v>
      </c>
      <c r="AC1575" s="112" t="s">
        <v>31</v>
      </c>
    </row>
    <row r="1576" spans="1:29" ht="25.5" customHeight="1" x14ac:dyDescent="0.35">
      <c r="A1576" s="205"/>
      <c r="B1576" s="207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97"/>
        <v/>
      </c>
      <c r="G1576" s="106"/>
      <c r="H1576" s="96">
        <f t="shared" si="98"/>
        <v>0</v>
      </c>
      <c r="I1576" s="96" t="str">
        <f t="shared" si="99"/>
        <v/>
      </c>
      <c r="J1576" s="96" t="str">
        <f t="shared" si="100"/>
        <v/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V1576" s="110" t="s">
        <v>25</v>
      </c>
      <c r="W1576" s="110" t="s">
        <v>26</v>
      </c>
      <c r="X1576" s="110" t="s">
        <v>27</v>
      </c>
      <c r="Y1576" s="111" t="s">
        <v>28</v>
      </c>
      <c r="Z1576" s="111" t="s">
        <v>29</v>
      </c>
      <c r="AA1576" s="111" t="s">
        <v>25</v>
      </c>
      <c r="AB1576" s="111" t="s">
        <v>30</v>
      </c>
      <c r="AC1576" s="112" t="s">
        <v>31</v>
      </c>
    </row>
    <row r="1577" spans="1:29" ht="25.5" customHeight="1" x14ac:dyDescent="0.35">
      <c r="A1577" s="205"/>
      <c r="B1577" s="207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97"/>
        <v/>
      </c>
      <c r="G1577" s="106"/>
      <c r="H1577" s="96">
        <f t="shared" si="98"/>
        <v>0</v>
      </c>
      <c r="I1577" s="96" t="str">
        <f t="shared" si="99"/>
        <v/>
      </c>
      <c r="J1577" s="96" t="str">
        <f t="shared" si="100"/>
        <v/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V1577" s="110" t="s">
        <v>25</v>
      </c>
      <c r="W1577" s="110" t="s">
        <v>26</v>
      </c>
      <c r="X1577" s="110" t="s">
        <v>27</v>
      </c>
      <c r="Y1577" s="111" t="s">
        <v>28</v>
      </c>
      <c r="Z1577" s="111" t="s">
        <v>29</v>
      </c>
      <c r="AA1577" s="111" t="s">
        <v>25</v>
      </c>
      <c r="AB1577" s="111" t="s">
        <v>30</v>
      </c>
      <c r="AC1577" s="112" t="s">
        <v>31</v>
      </c>
    </row>
    <row r="1578" spans="1:29" ht="25.5" customHeight="1" x14ac:dyDescent="0.35">
      <c r="A1578" s="205"/>
      <c r="B1578" s="207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97"/>
        <v/>
      </c>
      <c r="G1578" s="106"/>
      <c r="H1578" s="96">
        <f t="shared" si="98"/>
        <v>0</v>
      </c>
      <c r="I1578" s="96" t="str">
        <f t="shared" si="99"/>
        <v/>
      </c>
      <c r="J1578" s="96" t="str">
        <f t="shared" si="100"/>
        <v/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V1578" s="110" t="s">
        <v>25</v>
      </c>
      <c r="W1578" s="110" t="s">
        <v>26</v>
      </c>
      <c r="X1578" s="110" t="s">
        <v>27</v>
      </c>
      <c r="Y1578" s="111" t="s">
        <v>28</v>
      </c>
      <c r="Z1578" s="111" t="s">
        <v>29</v>
      </c>
      <c r="AA1578" s="111" t="s">
        <v>25</v>
      </c>
      <c r="AB1578" s="111" t="s">
        <v>30</v>
      </c>
      <c r="AC1578" s="112" t="s">
        <v>31</v>
      </c>
    </row>
    <row r="1579" spans="1:29" ht="25.5" customHeight="1" x14ac:dyDescent="0.35">
      <c r="A1579" s="205"/>
      <c r="B1579" s="207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97"/>
        <v/>
      </c>
      <c r="G1579" s="106"/>
      <c r="H1579" s="96">
        <f t="shared" si="98"/>
        <v>0</v>
      </c>
      <c r="I1579" s="96" t="str">
        <f t="shared" si="99"/>
        <v/>
      </c>
      <c r="J1579" s="96" t="str">
        <f t="shared" si="100"/>
        <v/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V1579" s="110" t="s">
        <v>25</v>
      </c>
      <c r="W1579" s="110" t="s">
        <v>26</v>
      </c>
      <c r="X1579" s="110" t="s">
        <v>27</v>
      </c>
      <c r="Y1579" s="111" t="s">
        <v>28</v>
      </c>
      <c r="Z1579" s="111" t="s">
        <v>29</v>
      </c>
      <c r="AA1579" s="111" t="s">
        <v>25</v>
      </c>
      <c r="AB1579" s="111" t="s">
        <v>30</v>
      </c>
      <c r="AC1579" s="112" t="s">
        <v>31</v>
      </c>
    </row>
    <row r="1580" spans="1:29" ht="25.5" customHeight="1" x14ac:dyDescent="0.35">
      <c r="A1580" s="205"/>
      <c r="B1580" s="207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97"/>
        <v/>
      </c>
      <c r="G1580" s="106"/>
      <c r="H1580" s="96">
        <f t="shared" si="98"/>
        <v>0</v>
      </c>
      <c r="I1580" s="96" t="str">
        <f t="shared" si="99"/>
        <v/>
      </c>
      <c r="J1580" s="96" t="str">
        <f t="shared" si="100"/>
        <v/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V1580" s="110" t="s">
        <v>25</v>
      </c>
      <c r="W1580" s="110" t="s">
        <v>26</v>
      </c>
      <c r="X1580" s="110" t="s">
        <v>27</v>
      </c>
      <c r="Y1580" s="111" t="s">
        <v>28</v>
      </c>
      <c r="Z1580" s="111" t="s">
        <v>29</v>
      </c>
      <c r="AA1580" s="111" t="s">
        <v>25</v>
      </c>
      <c r="AB1580" s="111" t="s">
        <v>30</v>
      </c>
      <c r="AC1580" s="112" t="s">
        <v>31</v>
      </c>
    </row>
    <row r="1581" spans="1:29" ht="25.5" customHeight="1" x14ac:dyDescent="0.35">
      <c r="A1581" s="205"/>
      <c r="B1581" s="207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97"/>
        <v/>
      </c>
      <c r="G1581" s="106"/>
      <c r="H1581" s="96">
        <f t="shared" si="98"/>
        <v>0</v>
      </c>
      <c r="I1581" s="96" t="str">
        <f t="shared" si="99"/>
        <v/>
      </c>
      <c r="J1581" s="96" t="str">
        <f t="shared" si="100"/>
        <v/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V1581" s="110" t="s">
        <v>25</v>
      </c>
      <c r="W1581" s="110" t="s">
        <v>26</v>
      </c>
      <c r="X1581" s="110" t="s">
        <v>27</v>
      </c>
      <c r="Y1581" s="111" t="s">
        <v>28</v>
      </c>
      <c r="Z1581" s="111" t="s">
        <v>29</v>
      </c>
      <c r="AA1581" s="111" t="s">
        <v>25</v>
      </c>
      <c r="AB1581" s="111" t="s">
        <v>30</v>
      </c>
      <c r="AC1581" s="112" t="s">
        <v>31</v>
      </c>
    </row>
    <row r="1582" spans="1:29" ht="25.5" customHeight="1" x14ac:dyDescent="0.35">
      <c r="A1582" s="205"/>
      <c r="B1582" s="207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97"/>
        <v/>
      </c>
      <c r="G1582" s="106"/>
      <c r="H1582" s="96">
        <f t="shared" si="98"/>
        <v>0</v>
      </c>
      <c r="I1582" s="96" t="str">
        <f t="shared" si="99"/>
        <v/>
      </c>
      <c r="J1582" s="96" t="str">
        <f t="shared" si="100"/>
        <v/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V1582" s="110" t="s">
        <v>25</v>
      </c>
      <c r="W1582" s="110" t="s">
        <v>26</v>
      </c>
      <c r="X1582" s="110" t="s">
        <v>27</v>
      </c>
      <c r="Y1582" s="111" t="s">
        <v>28</v>
      </c>
      <c r="Z1582" s="111" t="s">
        <v>29</v>
      </c>
      <c r="AA1582" s="111" t="s">
        <v>25</v>
      </c>
      <c r="AB1582" s="111" t="s">
        <v>30</v>
      </c>
      <c r="AC1582" s="112" t="s">
        <v>31</v>
      </c>
    </row>
    <row r="1583" spans="1:29" ht="25.5" customHeight="1" x14ac:dyDescent="0.35">
      <c r="A1583" s="205"/>
      <c r="B1583" s="207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97"/>
        <v/>
      </c>
      <c r="G1583" s="106"/>
      <c r="H1583" s="96">
        <f t="shared" si="98"/>
        <v>0</v>
      </c>
      <c r="I1583" s="96" t="str">
        <f t="shared" si="99"/>
        <v/>
      </c>
      <c r="J1583" s="96" t="str">
        <f t="shared" si="100"/>
        <v/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V1583" s="110" t="s">
        <v>25</v>
      </c>
      <c r="W1583" s="110" t="s">
        <v>26</v>
      </c>
      <c r="X1583" s="110" t="s">
        <v>27</v>
      </c>
      <c r="Y1583" s="111" t="s">
        <v>28</v>
      </c>
      <c r="Z1583" s="111" t="s">
        <v>29</v>
      </c>
      <c r="AA1583" s="111" t="s">
        <v>25</v>
      </c>
      <c r="AB1583" s="111" t="s">
        <v>30</v>
      </c>
      <c r="AC1583" s="112" t="s">
        <v>31</v>
      </c>
    </row>
    <row r="1584" spans="1:29" ht="25.5" customHeight="1" x14ac:dyDescent="0.35">
      <c r="A1584" s="205"/>
      <c r="B1584" s="207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97"/>
        <v/>
      </c>
      <c r="G1584" s="106"/>
      <c r="H1584" s="96">
        <f t="shared" si="98"/>
        <v>0</v>
      </c>
      <c r="I1584" s="96" t="str">
        <f t="shared" si="99"/>
        <v/>
      </c>
      <c r="J1584" s="96" t="str">
        <f t="shared" si="100"/>
        <v/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V1584" s="110" t="s">
        <v>25</v>
      </c>
      <c r="W1584" s="110" t="s">
        <v>26</v>
      </c>
      <c r="X1584" s="110" t="s">
        <v>27</v>
      </c>
      <c r="Y1584" s="111" t="s">
        <v>28</v>
      </c>
      <c r="Z1584" s="111" t="s">
        <v>29</v>
      </c>
      <c r="AA1584" s="111" t="s">
        <v>25</v>
      </c>
      <c r="AB1584" s="111" t="s">
        <v>30</v>
      </c>
      <c r="AC1584" s="112" t="s">
        <v>31</v>
      </c>
    </row>
    <row r="1585" spans="1:29" ht="25.5" customHeight="1" x14ac:dyDescent="0.35">
      <c r="A1585" s="205"/>
      <c r="B1585" s="207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97"/>
        <v/>
      </c>
      <c r="G1585" s="106"/>
      <c r="H1585" s="96">
        <f t="shared" si="98"/>
        <v>0</v>
      </c>
      <c r="I1585" s="96" t="str">
        <f t="shared" si="99"/>
        <v/>
      </c>
      <c r="J1585" s="96" t="str">
        <f t="shared" si="100"/>
        <v/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V1585" s="110" t="s">
        <v>25</v>
      </c>
      <c r="W1585" s="110" t="s">
        <v>26</v>
      </c>
      <c r="X1585" s="110" t="s">
        <v>27</v>
      </c>
      <c r="Y1585" s="111" t="s">
        <v>28</v>
      </c>
      <c r="Z1585" s="111" t="s">
        <v>29</v>
      </c>
      <c r="AA1585" s="111" t="s">
        <v>25</v>
      </c>
      <c r="AB1585" s="111" t="s">
        <v>30</v>
      </c>
      <c r="AC1585" s="112" t="s">
        <v>31</v>
      </c>
    </row>
    <row r="1586" spans="1:29" ht="25.5" customHeight="1" x14ac:dyDescent="0.35">
      <c r="A1586" s="205"/>
      <c r="B1586" s="207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97"/>
        <v/>
      </c>
      <c r="G1586" s="106"/>
      <c r="H1586" s="96">
        <f t="shared" si="98"/>
        <v>0</v>
      </c>
      <c r="I1586" s="96" t="str">
        <f t="shared" si="99"/>
        <v/>
      </c>
      <c r="J1586" s="96" t="str">
        <f t="shared" si="100"/>
        <v/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V1586" s="110" t="s">
        <v>25</v>
      </c>
      <c r="W1586" s="110" t="s">
        <v>26</v>
      </c>
      <c r="X1586" s="110" t="s">
        <v>27</v>
      </c>
      <c r="Y1586" s="111" t="s">
        <v>28</v>
      </c>
      <c r="Z1586" s="111" t="s">
        <v>29</v>
      </c>
      <c r="AA1586" s="111" t="s">
        <v>25</v>
      </c>
      <c r="AB1586" s="111" t="s">
        <v>30</v>
      </c>
      <c r="AC1586" s="112" t="s">
        <v>31</v>
      </c>
    </row>
    <row r="1587" spans="1:29" ht="25.5" customHeight="1" x14ac:dyDescent="0.35">
      <c r="A1587" s="205"/>
      <c r="B1587" s="207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97"/>
        <v/>
      </c>
      <c r="G1587" s="106"/>
      <c r="H1587" s="96">
        <f t="shared" si="98"/>
        <v>0</v>
      </c>
      <c r="I1587" s="96" t="str">
        <f t="shared" si="99"/>
        <v/>
      </c>
      <c r="J1587" s="96" t="str">
        <f t="shared" si="100"/>
        <v/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V1587" s="110" t="s">
        <v>25</v>
      </c>
      <c r="W1587" s="110" t="s">
        <v>26</v>
      </c>
      <c r="X1587" s="110" t="s">
        <v>27</v>
      </c>
      <c r="Y1587" s="111" t="s">
        <v>28</v>
      </c>
      <c r="Z1587" s="111" t="s">
        <v>29</v>
      </c>
      <c r="AA1587" s="111" t="s">
        <v>25</v>
      </c>
      <c r="AB1587" s="111" t="s">
        <v>30</v>
      </c>
      <c r="AC1587" s="112" t="s">
        <v>31</v>
      </c>
    </row>
    <row r="1588" spans="1:29" ht="25.5" customHeight="1" x14ac:dyDescent="0.35">
      <c r="A1588" s="205"/>
      <c r="B1588" s="207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97"/>
        <v/>
      </c>
      <c r="G1588" s="106"/>
      <c r="H1588" s="96">
        <f t="shared" si="98"/>
        <v>0</v>
      </c>
      <c r="I1588" s="96" t="str">
        <f t="shared" si="99"/>
        <v/>
      </c>
      <c r="J1588" s="96" t="str">
        <f t="shared" si="100"/>
        <v/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V1588" s="110" t="s">
        <v>25</v>
      </c>
      <c r="W1588" s="110" t="s">
        <v>26</v>
      </c>
      <c r="X1588" s="110" t="s">
        <v>27</v>
      </c>
      <c r="Y1588" s="111" t="s">
        <v>28</v>
      </c>
      <c r="Z1588" s="111" t="s">
        <v>29</v>
      </c>
      <c r="AA1588" s="111" t="s">
        <v>25</v>
      </c>
      <c r="AB1588" s="111" t="s">
        <v>30</v>
      </c>
      <c r="AC1588" s="112" t="s">
        <v>31</v>
      </c>
    </row>
    <row r="1589" spans="1:29" ht="25.5" customHeight="1" x14ac:dyDescent="0.35">
      <c r="A1589" s="205"/>
      <c r="B1589" s="207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97"/>
        <v/>
      </c>
      <c r="G1589" s="106"/>
      <c r="H1589" s="96">
        <f t="shared" si="98"/>
        <v>0</v>
      </c>
      <c r="I1589" s="96" t="str">
        <f t="shared" si="99"/>
        <v/>
      </c>
      <c r="J1589" s="96" t="str">
        <f t="shared" si="100"/>
        <v/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V1589" s="110" t="s">
        <v>25</v>
      </c>
      <c r="W1589" s="110" t="s">
        <v>26</v>
      </c>
      <c r="X1589" s="110" t="s">
        <v>27</v>
      </c>
      <c r="Y1589" s="111" t="s">
        <v>28</v>
      </c>
      <c r="Z1589" s="111" t="s">
        <v>29</v>
      </c>
      <c r="AA1589" s="111" t="s">
        <v>25</v>
      </c>
      <c r="AB1589" s="111" t="s">
        <v>30</v>
      </c>
      <c r="AC1589" s="112" t="s">
        <v>31</v>
      </c>
    </row>
    <row r="1590" spans="1:29" ht="25.5" customHeight="1" x14ac:dyDescent="0.35">
      <c r="A1590" s="205"/>
      <c r="B1590" s="207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97"/>
        <v/>
      </c>
      <c r="G1590" s="106"/>
      <c r="H1590" s="96">
        <f t="shared" si="98"/>
        <v>0</v>
      </c>
      <c r="I1590" s="96" t="str">
        <f t="shared" si="99"/>
        <v/>
      </c>
      <c r="J1590" s="96" t="str">
        <f t="shared" si="100"/>
        <v/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V1590" s="110" t="s">
        <v>25</v>
      </c>
      <c r="W1590" s="110" t="s">
        <v>26</v>
      </c>
      <c r="X1590" s="110" t="s">
        <v>27</v>
      </c>
      <c r="Y1590" s="111" t="s">
        <v>28</v>
      </c>
      <c r="Z1590" s="111" t="s">
        <v>29</v>
      </c>
      <c r="AA1590" s="111" t="s">
        <v>25</v>
      </c>
      <c r="AB1590" s="111" t="s">
        <v>30</v>
      </c>
      <c r="AC1590" s="112" t="s">
        <v>31</v>
      </c>
    </row>
    <row r="1591" spans="1:29" ht="25.5" customHeight="1" x14ac:dyDescent="0.35">
      <c r="A1591" s="205"/>
      <c r="B1591" s="207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97"/>
        <v/>
      </c>
      <c r="G1591" s="106"/>
      <c r="H1591" s="96">
        <f t="shared" si="98"/>
        <v>0</v>
      </c>
      <c r="I1591" s="96" t="str">
        <f t="shared" si="99"/>
        <v/>
      </c>
      <c r="J1591" s="96" t="str">
        <f t="shared" si="100"/>
        <v/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V1591" s="110" t="s">
        <v>25</v>
      </c>
      <c r="W1591" s="110" t="s">
        <v>26</v>
      </c>
      <c r="X1591" s="110" t="s">
        <v>27</v>
      </c>
      <c r="Y1591" s="111" t="s">
        <v>28</v>
      </c>
      <c r="Z1591" s="111" t="s">
        <v>29</v>
      </c>
      <c r="AA1591" s="111" t="s">
        <v>25</v>
      </c>
      <c r="AB1591" s="111" t="s">
        <v>30</v>
      </c>
      <c r="AC1591" s="112" t="s">
        <v>31</v>
      </c>
    </row>
    <row r="1592" spans="1:29" ht="25.5" customHeight="1" x14ac:dyDescent="0.35">
      <c r="A1592" s="205"/>
      <c r="B1592" s="207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97"/>
        <v/>
      </c>
      <c r="G1592" s="106"/>
      <c r="H1592" s="96">
        <f t="shared" si="98"/>
        <v>0</v>
      </c>
      <c r="I1592" s="96" t="str">
        <f t="shared" si="99"/>
        <v/>
      </c>
      <c r="J1592" s="96" t="str">
        <f t="shared" si="100"/>
        <v/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V1592" s="110" t="s">
        <v>25</v>
      </c>
      <c r="W1592" s="110" t="s">
        <v>26</v>
      </c>
      <c r="X1592" s="110" t="s">
        <v>27</v>
      </c>
      <c r="Y1592" s="111" t="s">
        <v>28</v>
      </c>
      <c r="Z1592" s="111" t="s">
        <v>29</v>
      </c>
      <c r="AA1592" s="111" t="s">
        <v>25</v>
      </c>
      <c r="AB1592" s="111" t="s">
        <v>30</v>
      </c>
      <c r="AC1592" s="112" t="s">
        <v>31</v>
      </c>
    </row>
    <row r="1593" spans="1:29" ht="25.5" customHeight="1" x14ac:dyDescent="0.35">
      <c r="A1593" s="205"/>
      <c r="B1593" s="207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97"/>
        <v/>
      </c>
      <c r="G1593" s="106"/>
      <c r="H1593" s="96">
        <f t="shared" si="98"/>
        <v>0</v>
      </c>
      <c r="I1593" s="96" t="str">
        <f t="shared" si="99"/>
        <v/>
      </c>
      <c r="J1593" s="96" t="str">
        <f t="shared" si="100"/>
        <v/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V1593" s="110" t="s">
        <v>25</v>
      </c>
      <c r="W1593" s="110" t="s">
        <v>26</v>
      </c>
      <c r="X1593" s="110" t="s">
        <v>27</v>
      </c>
      <c r="Y1593" s="111" t="s">
        <v>28</v>
      </c>
      <c r="Z1593" s="111" t="s">
        <v>29</v>
      </c>
      <c r="AA1593" s="111" t="s">
        <v>25</v>
      </c>
      <c r="AB1593" s="111" t="s">
        <v>30</v>
      </c>
      <c r="AC1593" s="112" t="s">
        <v>31</v>
      </c>
    </row>
    <row r="1594" spans="1:29" ht="25.5" customHeight="1" x14ac:dyDescent="0.35">
      <c r="A1594" s="205"/>
      <c r="B1594" s="207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97"/>
        <v/>
      </c>
      <c r="G1594" s="106"/>
      <c r="H1594" s="96">
        <f t="shared" si="98"/>
        <v>0</v>
      </c>
      <c r="I1594" s="96" t="str">
        <f t="shared" si="99"/>
        <v/>
      </c>
      <c r="J1594" s="96" t="str">
        <f t="shared" si="100"/>
        <v/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V1594" s="110" t="s">
        <v>25</v>
      </c>
      <c r="W1594" s="110" t="s">
        <v>26</v>
      </c>
      <c r="X1594" s="110" t="s">
        <v>27</v>
      </c>
      <c r="Y1594" s="111" t="s">
        <v>28</v>
      </c>
      <c r="Z1594" s="111" t="s">
        <v>29</v>
      </c>
      <c r="AA1594" s="111" t="s">
        <v>25</v>
      </c>
      <c r="AB1594" s="111" t="s">
        <v>30</v>
      </c>
      <c r="AC1594" s="112" t="s">
        <v>31</v>
      </c>
    </row>
    <row r="1595" spans="1:29" ht="25.5" customHeight="1" x14ac:dyDescent="0.35">
      <c r="A1595" s="205"/>
      <c r="B1595" s="207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97"/>
        <v/>
      </c>
      <c r="G1595" s="106"/>
      <c r="H1595" s="96">
        <f t="shared" si="98"/>
        <v>0</v>
      </c>
      <c r="I1595" s="96" t="str">
        <f t="shared" si="99"/>
        <v/>
      </c>
      <c r="J1595" s="96" t="str">
        <f t="shared" si="100"/>
        <v/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V1595" s="110" t="s">
        <v>25</v>
      </c>
      <c r="W1595" s="110" t="s">
        <v>26</v>
      </c>
      <c r="X1595" s="110" t="s">
        <v>27</v>
      </c>
      <c r="Y1595" s="111" t="s">
        <v>28</v>
      </c>
      <c r="Z1595" s="111" t="s">
        <v>29</v>
      </c>
      <c r="AA1595" s="111" t="s">
        <v>25</v>
      </c>
      <c r="AB1595" s="111" t="s">
        <v>30</v>
      </c>
      <c r="AC1595" s="112" t="s">
        <v>31</v>
      </c>
    </row>
    <row r="1596" spans="1:29" ht="25.5" customHeight="1" x14ac:dyDescent="0.35">
      <c r="A1596" s="205"/>
      <c r="B1596" s="207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97"/>
        <v/>
      </c>
      <c r="G1596" s="106"/>
      <c r="H1596" s="96">
        <f t="shared" si="98"/>
        <v>0</v>
      </c>
      <c r="I1596" s="96" t="str">
        <f t="shared" si="99"/>
        <v/>
      </c>
      <c r="J1596" s="96" t="str">
        <f t="shared" si="100"/>
        <v/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V1596" s="110" t="s">
        <v>25</v>
      </c>
      <c r="W1596" s="110" t="s">
        <v>26</v>
      </c>
      <c r="X1596" s="110" t="s">
        <v>27</v>
      </c>
      <c r="Y1596" s="111" t="s">
        <v>28</v>
      </c>
      <c r="Z1596" s="111" t="s">
        <v>29</v>
      </c>
      <c r="AA1596" s="111" t="s">
        <v>25</v>
      </c>
      <c r="AB1596" s="111" t="s">
        <v>30</v>
      </c>
      <c r="AC1596" s="112" t="s">
        <v>31</v>
      </c>
    </row>
    <row r="1597" spans="1:29" ht="25.5" customHeight="1" x14ac:dyDescent="0.35">
      <c r="A1597" s="205"/>
      <c r="B1597" s="207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97"/>
        <v/>
      </c>
      <c r="G1597" s="106"/>
      <c r="H1597" s="96">
        <f t="shared" si="98"/>
        <v>0</v>
      </c>
      <c r="I1597" s="96" t="str">
        <f t="shared" si="99"/>
        <v/>
      </c>
      <c r="J1597" s="96" t="str">
        <f t="shared" si="100"/>
        <v/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V1597" s="110" t="s">
        <v>25</v>
      </c>
      <c r="W1597" s="110" t="s">
        <v>26</v>
      </c>
      <c r="X1597" s="110" t="s">
        <v>27</v>
      </c>
      <c r="Y1597" s="111" t="s">
        <v>28</v>
      </c>
      <c r="Z1597" s="111" t="s">
        <v>29</v>
      </c>
      <c r="AA1597" s="111" t="s">
        <v>25</v>
      </c>
      <c r="AB1597" s="111" t="s">
        <v>30</v>
      </c>
      <c r="AC1597" s="112" t="s">
        <v>31</v>
      </c>
    </row>
    <row r="1598" spans="1:29" ht="25.5" customHeight="1" x14ac:dyDescent="0.35">
      <c r="A1598" s="205"/>
      <c r="B1598" s="207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97"/>
        <v/>
      </c>
      <c r="G1598" s="106"/>
      <c r="H1598" s="96">
        <f t="shared" si="98"/>
        <v>0</v>
      </c>
      <c r="I1598" s="96" t="str">
        <f t="shared" si="99"/>
        <v/>
      </c>
      <c r="J1598" s="96" t="str">
        <f t="shared" si="100"/>
        <v/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V1598" s="110" t="s">
        <v>25</v>
      </c>
      <c r="W1598" s="110" t="s">
        <v>26</v>
      </c>
      <c r="X1598" s="110" t="s">
        <v>27</v>
      </c>
      <c r="Y1598" s="111" t="s">
        <v>28</v>
      </c>
      <c r="Z1598" s="111" t="s">
        <v>29</v>
      </c>
      <c r="AA1598" s="111" t="s">
        <v>25</v>
      </c>
      <c r="AB1598" s="111" t="s">
        <v>30</v>
      </c>
      <c r="AC1598" s="112" t="s">
        <v>31</v>
      </c>
    </row>
    <row r="1599" spans="1:29" ht="25.5" customHeight="1" x14ac:dyDescent="0.35">
      <c r="A1599" s="205"/>
      <c r="B1599" s="207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97"/>
        <v/>
      </c>
      <c r="G1599" s="106"/>
      <c r="H1599" s="96">
        <f t="shared" si="98"/>
        <v>0</v>
      </c>
      <c r="I1599" s="96" t="str">
        <f t="shared" si="99"/>
        <v/>
      </c>
      <c r="J1599" s="96" t="str">
        <f t="shared" si="100"/>
        <v/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V1599" s="110" t="s">
        <v>25</v>
      </c>
      <c r="W1599" s="110" t="s">
        <v>26</v>
      </c>
      <c r="X1599" s="110" t="s">
        <v>27</v>
      </c>
      <c r="Y1599" s="111" t="s">
        <v>28</v>
      </c>
      <c r="Z1599" s="111" t="s">
        <v>29</v>
      </c>
      <c r="AA1599" s="111" t="s">
        <v>25</v>
      </c>
      <c r="AB1599" s="111" t="s">
        <v>30</v>
      </c>
      <c r="AC1599" s="112" t="s">
        <v>31</v>
      </c>
    </row>
    <row r="1600" spans="1:29" ht="25.5" customHeight="1" x14ac:dyDescent="0.35">
      <c r="A1600" s="205"/>
      <c r="B1600" s="207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97"/>
        <v/>
      </c>
      <c r="G1600" s="106"/>
      <c r="H1600" s="96">
        <f t="shared" si="98"/>
        <v>0</v>
      </c>
      <c r="I1600" s="96" t="str">
        <f t="shared" si="99"/>
        <v/>
      </c>
      <c r="J1600" s="96" t="str">
        <f t="shared" si="100"/>
        <v/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V1600" s="110" t="s">
        <v>25</v>
      </c>
      <c r="W1600" s="110" t="s">
        <v>26</v>
      </c>
      <c r="X1600" s="110" t="s">
        <v>27</v>
      </c>
      <c r="Y1600" s="111" t="s">
        <v>28</v>
      </c>
      <c r="Z1600" s="111" t="s">
        <v>29</v>
      </c>
      <c r="AA1600" s="111" t="s">
        <v>25</v>
      </c>
      <c r="AB1600" s="111" t="s">
        <v>30</v>
      </c>
      <c r="AC1600" s="112" t="s">
        <v>31</v>
      </c>
    </row>
    <row r="1601" spans="1:29" ht="25.5" customHeight="1" x14ac:dyDescent="0.35">
      <c r="A1601" s="205"/>
      <c r="B1601" s="207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97"/>
        <v/>
      </c>
      <c r="G1601" s="106"/>
      <c r="H1601" s="96">
        <f t="shared" si="98"/>
        <v>0</v>
      </c>
      <c r="I1601" s="96" t="str">
        <f t="shared" si="99"/>
        <v/>
      </c>
      <c r="J1601" s="96" t="str">
        <f t="shared" si="100"/>
        <v/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V1601" s="110" t="s">
        <v>25</v>
      </c>
      <c r="W1601" s="110" t="s">
        <v>26</v>
      </c>
      <c r="X1601" s="110" t="s">
        <v>27</v>
      </c>
      <c r="Y1601" s="111" t="s">
        <v>28</v>
      </c>
      <c r="Z1601" s="111" t="s">
        <v>29</v>
      </c>
      <c r="AA1601" s="111" t="s">
        <v>25</v>
      </c>
      <c r="AB1601" s="111" t="s">
        <v>30</v>
      </c>
      <c r="AC1601" s="112" t="s">
        <v>31</v>
      </c>
    </row>
    <row r="1602" spans="1:29" ht="25.5" customHeight="1" x14ac:dyDescent="0.35">
      <c r="A1602" s="205"/>
      <c r="B1602" s="207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01">IF(OR(D1602="",E1602=""),"",ROUND(D1602*E1602,2))</f>
        <v/>
      </c>
      <c r="G1602" s="106"/>
      <c r="H1602" s="96">
        <f t="shared" ref="H1602:H1665" si="102">IF(G1602="Sim",IF(OR(F1602="",D1602="",L1602=""),"",IF(L1602="Sim",ROUND(F1602-D1602,2),0)),0)</f>
        <v>0</v>
      </c>
      <c r="I1602" s="96" t="str">
        <f t="shared" ref="I1602:I1665" si="103">IF(G1602="Sim",0,IF(OR(F1602="",L1602=""),"",F1602))</f>
        <v/>
      </c>
      <c r="J1602" s="96" t="str">
        <f t="shared" ref="J1602:J1665" si="104">IF(G1602="Sim",0,IF(OR(F1602="",D1602="",L1602=""),"",IF(L1602="Sim",ROUND(F1602-D1602,2),0)))</f>
        <v/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V1602" s="110" t="s">
        <v>25</v>
      </c>
      <c r="W1602" s="110" t="s">
        <v>26</v>
      </c>
      <c r="X1602" s="110" t="s">
        <v>27</v>
      </c>
      <c r="Y1602" s="111" t="s">
        <v>28</v>
      </c>
      <c r="Z1602" s="111" t="s">
        <v>29</v>
      </c>
      <c r="AA1602" s="111" t="s">
        <v>25</v>
      </c>
      <c r="AB1602" s="111" t="s">
        <v>30</v>
      </c>
      <c r="AC1602" s="112" t="s">
        <v>31</v>
      </c>
    </row>
    <row r="1603" spans="1:29" ht="25.5" customHeight="1" x14ac:dyDescent="0.35">
      <c r="A1603" s="205"/>
      <c r="B1603" s="207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01"/>
        <v/>
      </c>
      <c r="G1603" s="106"/>
      <c r="H1603" s="96">
        <f t="shared" si="102"/>
        <v>0</v>
      </c>
      <c r="I1603" s="96" t="str">
        <f t="shared" si="103"/>
        <v/>
      </c>
      <c r="J1603" s="96" t="str">
        <f t="shared" si="104"/>
        <v/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V1603" s="110" t="s">
        <v>25</v>
      </c>
      <c r="W1603" s="110" t="s">
        <v>26</v>
      </c>
      <c r="X1603" s="110" t="s">
        <v>27</v>
      </c>
      <c r="Y1603" s="111" t="s">
        <v>28</v>
      </c>
      <c r="Z1603" s="111" t="s">
        <v>29</v>
      </c>
      <c r="AA1603" s="111" t="s">
        <v>25</v>
      </c>
      <c r="AB1603" s="111" t="s">
        <v>30</v>
      </c>
      <c r="AC1603" s="112" t="s">
        <v>31</v>
      </c>
    </row>
    <row r="1604" spans="1:29" ht="25.5" customHeight="1" x14ac:dyDescent="0.35">
      <c r="A1604" s="205"/>
      <c r="B1604" s="207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01"/>
        <v/>
      </c>
      <c r="G1604" s="106"/>
      <c r="H1604" s="96">
        <f t="shared" si="102"/>
        <v>0</v>
      </c>
      <c r="I1604" s="96" t="str">
        <f t="shared" si="103"/>
        <v/>
      </c>
      <c r="J1604" s="96" t="str">
        <f t="shared" si="104"/>
        <v/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V1604" s="110" t="s">
        <v>25</v>
      </c>
      <c r="W1604" s="110" t="s">
        <v>26</v>
      </c>
      <c r="X1604" s="110" t="s">
        <v>27</v>
      </c>
      <c r="Y1604" s="111" t="s">
        <v>28</v>
      </c>
      <c r="Z1604" s="111" t="s">
        <v>29</v>
      </c>
      <c r="AA1604" s="111" t="s">
        <v>25</v>
      </c>
      <c r="AB1604" s="111" t="s">
        <v>30</v>
      </c>
      <c r="AC1604" s="112" t="s">
        <v>31</v>
      </c>
    </row>
    <row r="1605" spans="1:29" ht="25.5" customHeight="1" x14ac:dyDescent="0.35">
      <c r="A1605" s="205"/>
      <c r="B1605" s="207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01"/>
        <v/>
      </c>
      <c r="G1605" s="106"/>
      <c r="H1605" s="96">
        <f t="shared" si="102"/>
        <v>0</v>
      </c>
      <c r="I1605" s="96" t="str">
        <f t="shared" si="103"/>
        <v/>
      </c>
      <c r="J1605" s="96" t="str">
        <f t="shared" si="104"/>
        <v/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V1605" s="110" t="s">
        <v>25</v>
      </c>
      <c r="W1605" s="110" t="s">
        <v>26</v>
      </c>
      <c r="X1605" s="110" t="s">
        <v>27</v>
      </c>
      <c r="Y1605" s="111" t="s">
        <v>28</v>
      </c>
      <c r="Z1605" s="111" t="s">
        <v>29</v>
      </c>
      <c r="AA1605" s="111" t="s">
        <v>25</v>
      </c>
      <c r="AB1605" s="111" t="s">
        <v>30</v>
      </c>
      <c r="AC1605" s="112" t="s">
        <v>31</v>
      </c>
    </row>
    <row r="1606" spans="1:29" ht="25.5" customHeight="1" x14ac:dyDescent="0.35">
      <c r="A1606" s="205"/>
      <c r="B1606" s="207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01"/>
        <v/>
      </c>
      <c r="G1606" s="106"/>
      <c r="H1606" s="96">
        <f t="shared" si="102"/>
        <v>0</v>
      </c>
      <c r="I1606" s="96" t="str">
        <f t="shared" si="103"/>
        <v/>
      </c>
      <c r="J1606" s="96" t="str">
        <f t="shared" si="104"/>
        <v/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V1606" s="110" t="s">
        <v>25</v>
      </c>
      <c r="W1606" s="110" t="s">
        <v>26</v>
      </c>
      <c r="X1606" s="110" t="s">
        <v>27</v>
      </c>
      <c r="Y1606" s="111" t="s">
        <v>28</v>
      </c>
      <c r="Z1606" s="111" t="s">
        <v>29</v>
      </c>
      <c r="AA1606" s="111" t="s">
        <v>25</v>
      </c>
      <c r="AB1606" s="111" t="s">
        <v>30</v>
      </c>
      <c r="AC1606" s="112" t="s">
        <v>31</v>
      </c>
    </row>
    <row r="1607" spans="1:29" ht="25.5" customHeight="1" x14ac:dyDescent="0.35">
      <c r="A1607" s="205"/>
      <c r="B1607" s="207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01"/>
        <v/>
      </c>
      <c r="G1607" s="106"/>
      <c r="H1607" s="96">
        <f t="shared" si="102"/>
        <v>0</v>
      </c>
      <c r="I1607" s="96" t="str">
        <f t="shared" si="103"/>
        <v/>
      </c>
      <c r="J1607" s="96" t="str">
        <f t="shared" si="104"/>
        <v/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V1607" s="110" t="s">
        <v>25</v>
      </c>
      <c r="W1607" s="110" t="s">
        <v>26</v>
      </c>
      <c r="X1607" s="110" t="s">
        <v>27</v>
      </c>
      <c r="Y1607" s="111" t="s">
        <v>28</v>
      </c>
      <c r="Z1607" s="111" t="s">
        <v>29</v>
      </c>
      <c r="AA1607" s="111" t="s">
        <v>25</v>
      </c>
      <c r="AB1607" s="111" t="s">
        <v>30</v>
      </c>
      <c r="AC1607" s="112" t="s">
        <v>31</v>
      </c>
    </row>
    <row r="1608" spans="1:29" ht="25.5" customHeight="1" x14ac:dyDescent="0.35">
      <c r="A1608" s="205"/>
      <c r="B1608" s="207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01"/>
        <v/>
      </c>
      <c r="G1608" s="106"/>
      <c r="H1608" s="96">
        <f t="shared" si="102"/>
        <v>0</v>
      </c>
      <c r="I1608" s="96" t="str">
        <f t="shared" si="103"/>
        <v/>
      </c>
      <c r="J1608" s="96" t="str">
        <f t="shared" si="104"/>
        <v/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V1608" s="110" t="s">
        <v>25</v>
      </c>
      <c r="W1608" s="110" t="s">
        <v>26</v>
      </c>
      <c r="X1608" s="110" t="s">
        <v>27</v>
      </c>
      <c r="Y1608" s="111" t="s">
        <v>28</v>
      </c>
      <c r="Z1608" s="111" t="s">
        <v>29</v>
      </c>
      <c r="AA1608" s="111" t="s">
        <v>25</v>
      </c>
      <c r="AB1608" s="111" t="s">
        <v>30</v>
      </c>
      <c r="AC1608" s="112" t="s">
        <v>31</v>
      </c>
    </row>
    <row r="1609" spans="1:29" ht="25.5" customHeight="1" x14ac:dyDescent="0.35">
      <c r="A1609" s="205"/>
      <c r="B1609" s="207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01"/>
        <v/>
      </c>
      <c r="G1609" s="106"/>
      <c r="H1609" s="96">
        <f t="shared" si="102"/>
        <v>0</v>
      </c>
      <c r="I1609" s="96" t="str">
        <f t="shared" si="103"/>
        <v/>
      </c>
      <c r="J1609" s="96" t="str">
        <f t="shared" si="104"/>
        <v/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V1609" s="110" t="s">
        <v>25</v>
      </c>
      <c r="W1609" s="110" t="s">
        <v>26</v>
      </c>
      <c r="X1609" s="110" t="s">
        <v>27</v>
      </c>
      <c r="Y1609" s="111" t="s">
        <v>28</v>
      </c>
      <c r="Z1609" s="111" t="s">
        <v>29</v>
      </c>
      <c r="AA1609" s="111" t="s">
        <v>25</v>
      </c>
      <c r="AB1609" s="111" t="s">
        <v>30</v>
      </c>
      <c r="AC1609" s="112" t="s">
        <v>31</v>
      </c>
    </row>
    <row r="1610" spans="1:29" ht="25.5" customHeight="1" x14ac:dyDescent="0.35">
      <c r="A1610" s="205"/>
      <c r="B1610" s="207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01"/>
        <v/>
      </c>
      <c r="G1610" s="106"/>
      <c r="H1610" s="96">
        <f t="shared" si="102"/>
        <v>0</v>
      </c>
      <c r="I1610" s="96" t="str">
        <f t="shared" si="103"/>
        <v/>
      </c>
      <c r="J1610" s="96" t="str">
        <f t="shared" si="104"/>
        <v/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V1610" s="110" t="s">
        <v>25</v>
      </c>
      <c r="W1610" s="110" t="s">
        <v>26</v>
      </c>
      <c r="X1610" s="110" t="s">
        <v>27</v>
      </c>
      <c r="Y1610" s="111" t="s">
        <v>28</v>
      </c>
      <c r="Z1610" s="111" t="s">
        <v>29</v>
      </c>
      <c r="AA1610" s="111" t="s">
        <v>25</v>
      </c>
      <c r="AB1610" s="111" t="s">
        <v>30</v>
      </c>
      <c r="AC1610" s="112" t="s">
        <v>31</v>
      </c>
    </row>
    <row r="1611" spans="1:29" ht="25.5" customHeight="1" x14ac:dyDescent="0.35">
      <c r="A1611" s="205"/>
      <c r="B1611" s="207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01"/>
        <v/>
      </c>
      <c r="G1611" s="106"/>
      <c r="H1611" s="96">
        <f t="shared" si="102"/>
        <v>0</v>
      </c>
      <c r="I1611" s="96" t="str">
        <f t="shared" si="103"/>
        <v/>
      </c>
      <c r="J1611" s="96" t="str">
        <f t="shared" si="104"/>
        <v/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V1611" s="110" t="s">
        <v>25</v>
      </c>
      <c r="W1611" s="110" t="s">
        <v>26</v>
      </c>
      <c r="X1611" s="110" t="s">
        <v>27</v>
      </c>
      <c r="Y1611" s="111" t="s">
        <v>28</v>
      </c>
      <c r="Z1611" s="111" t="s">
        <v>29</v>
      </c>
      <c r="AA1611" s="111" t="s">
        <v>25</v>
      </c>
      <c r="AB1611" s="111" t="s">
        <v>30</v>
      </c>
      <c r="AC1611" s="112" t="s">
        <v>31</v>
      </c>
    </row>
    <row r="1612" spans="1:29" ht="25.5" customHeight="1" x14ac:dyDescent="0.35">
      <c r="A1612" s="205"/>
      <c r="B1612" s="207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01"/>
        <v/>
      </c>
      <c r="G1612" s="106"/>
      <c r="H1612" s="96">
        <f t="shared" si="102"/>
        <v>0</v>
      </c>
      <c r="I1612" s="96" t="str">
        <f t="shared" si="103"/>
        <v/>
      </c>
      <c r="J1612" s="96" t="str">
        <f t="shared" si="104"/>
        <v/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V1612" s="110" t="s">
        <v>25</v>
      </c>
      <c r="W1612" s="110" t="s">
        <v>26</v>
      </c>
      <c r="X1612" s="110" t="s">
        <v>27</v>
      </c>
      <c r="Y1612" s="111" t="s">
        <v>28</v>
      </c>
      <c r="Z1612" s="111" t="s">
        <v>29</v>
      </c>
      <c r="AA1612" s="111" t="s">
        <v>25</v>
      </c>
      <c r="AB1612" s="111" t="s">
        <v>30</v>
      </c>
      <c r="AC1612" s="112" t="s">
        <v>31</v>
      </c>
    </row>
    <row r="1613" spans="1:29" ht="25.5" customHeight="1" x14ac:dyDescent="0.35">
      <c r="A1613" s="205"/>
      <c r="B1613" s="207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01"/>
        <v/>
      </c>
      <c r="G1613" s="106"/>
      <c r="H1613" s="96">
        <f t="shared" si="102"/>
        <v>0</v>
      </c>
      <c r="I1613" s="96" t="str">
        <f t="shared" si="103"/>
        <v/>
      </c>
      <c r="J1613" s="96" t="str">
        <f t="shared" si="104"/>
        <v/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V1613" s="110" t="s">
        <v>25</v>
      </c>
      <c r="W1613" s="110" t="s">
        <v>26</v>
      </c>
      <c r="X1613" s="110" t="s">
        <v>27</v>
      </c>
      <c r="Y1613" s="111" t="s">
        <v>28</v>
      </c>
      <c r="Z1613" s="111" t="s">
        <v>29</v>
      </c>
      <c r="AA1613" s="111" t="s">
        <v>25</v>
      </c>
      <c r="AB1613" s="111" t="s">
        <v>30</v>
      </c>
      <c r="AC1613" s="112" t="s">
        <v>31</v>
      </c>
    </row>
    <row r="1614" spans="1:29" ht="25.5" customHeight="1" x14ac:dyDescent="0.35">
      <c r="A1614" s="205"/>
      <c r="B1614" s="207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01"/>
        <v/>
      </c>
      <c r="G1614" s="106"/>
      <c r="H1614" s="96">
        <f t="shared" si="102"/>
        <v>0</v>
      </c>
      <c r="I1614" s="96" t="str">
        <f t="shared" si="103"/>
        <v/>
      </c>
      <c r="J1614" s="96" t="str">
        <f t="shared" si="104"/>
        <v/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V1614" s="110" t="s">
        <v>25</v>
      </c>
      <c r="W1614" s="110" t="s">
        <v>26</v>
      </c>
      <c r="X1614" s="110" t="s">
        <v>27</v>
      </c>
      <c r="Y1614" s="111" t="s">
        <v>28</v>
      </c>
      <c r="Z1614" s="111" t="s">
        <v>29</v>
      </c>
      <c r="AA1614" s="111" t="s">
        <v>25</v>
      </c>
      <c r="AB1614" s="111" t="s">
        <v>30</v>
      </c>
      <c r="AC1614" s="112" t="s">
        <v>31</v>
      </c>
    </row>
    <row r="1615" spans="1:29" ht="25.5" customHeight="1" x14ac:dyDescent="0.35">
      <c r="A1615" s="205"/>
      <c r="B1615" s="207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01"/>
        <v/>
      </c>
      <c r="G1615" s="106"/>
      <c r="H1615" s="96">
        <f t="shared" si="102"/>
        <v>0</v>
      </c>
      <c r="I1615" s="96" t="str">
        <f t="shared" si="103"/>
        <v/>
      </c>
      <c r="J1615" s="96" t="str">
        <f t="shared" si="104"/>
        <v/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V1615" s="110" t="s">
        <v>25</v>
      </c>
      <c r="W1615" s="110" t="s">
        <v>26</v>
      </c>
      <c r="X1615" s="110" t="s">
        <v>27</v>
      </c>
      <c r="Y1615" s="111" t="s">
        <v>28</v>
      </c>
      <c r="Z1615" s="111" t="s">
        <v>29</v>
      </c>
      <c r="AA1615" s="111" t="s">
        <v>25</v>
      </c>
      <c r="AB1615" s="111" t="s">
        <v>30</v>
      </c>
      <c r="AC1615" s="112" t="s">
        <v>31</v>
      </c>
    </row>
    <row r="1616" spans="1:29" ht="25.5" customHeight="1" x14ac:dyDescent="0.35">
      <c r="A1616" s="205"/>
      <c r="B1616" s="207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01"/>
        <v/>
      </c>
      <c r="G1616" s="106"/>
      <c r="H1616" s="96">
        <f t="shared" si="102"/>
        <v>0</v>
      </c>
      <c r="I1616" s="96" t="str">
        <f t="shared" si="103"/>
        <v/>
      </c>
      <c r="J1616" s="96" t="str">
        <f t="shared" si="104"/>
        <v/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V1616" s="110" t="s">
        <v>25</v>
      </c>
      <c r="W1616" s="110" t="s">
        <v>26</v>
      </c>
      <c r="X1616" s="110" t="s">
        <v>27</v>
      </c>
      <c r="Y1616" s="111" t="s">
        <v>28</v>
      </c>
      <c r="Z1616" s="111" t="s">
        <v>29</v>
      </c>
      <c r="AA1616" s="111" t="s">
        <v>25</v>
      </c>
      <c r="AB1616" s="111" t="s">
        <v>30</v>
      </c>
      <c r="AC1616" s="112" t="s">
        <v>31</v>
      </c>
    </row>
    <row r="1617" spans="1:29" ht="25.5" customHeight="1" x14ac:dyDescent="0.35">
      <c r="A1617" s="205"/>
      <c r="B1617" s="207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01"/>
        <v/>
      </c>
      <c r="G1617" s="106"/>
      <c r="H1617" s="96">
        <f t="shared" si="102"/>
        <v>0</v>
      </c>
      <c r="I1617" s="96" t="str">
        <f t="shared" si="103"/>
        <v/>
      </c>
      <c r="J1617" s="96" t="str">
        <f t="shared" si="104"/>
        <v/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V1617" s="110" t="s">
        <v>25</v>
      </c>
      <c r="W1617" s="110" t="s">
        <v>26</v>
      </c>
      <c r="X1617" s="110" t="s">
        <v>27</v>
      </c>
      <c r="Y1617" s="111" t="s">
        <v>28</v>
      </c>
      <c r="Z1617" s="111" t="s">
        <v>29</v>
      </c>
      <c r="AA1617" s="111" t="s">
        <v>25</v>
      </c>
      <c r="AB1617" s="111" t="s">
        <v>30</v>
      </c>
      <c r="AC1617" s="112" t="s">
        <v>31</v>
      </c>
    </row>
    <row r="1618" spans="1:29" ht="25.5" customHeight="1" x14ac:dyDescent="0.35">
      <c r="A1618" s="205"/>
      <c r="B1618" s="207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01"/>
        <v/>
      </c>
      <c r="G1618" s="106"/>
      <c r="H1618" s="96">
        <f t="shared" si="102"/>
        <v>0</v>
      </c>
      <c r="I1618" s="96" t="str">
        <f t="shared" si="103"/>
        <v/>
      </c>
      <c r="J1618" s="96" t="str">
        <f t="shared" si="104"/>
        <v/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V1618" s="110" t="s">
        <v>25</v>
      </c>
      <c r="W1618" s="110" t="s">
        <v>26</v>
      </c>
      <c r="X1618" s="110" t="s">
        <v>27</v>
      </c>
      <c r="Y1618" s="111" t="s">
        <v>28</v>
      </c>
      <c r="Z1618" s="111" t="s">
        <v>29</v>
      </c>
      <c r="AA1618" s="111" t="s">
        <v>25</v>
      </c>
      <c r="AB1618" s="111" t="s">
        <v>30</v>
      </c>
      <c r="AC1618" s="112" t="s">
        <v>31</v>
      </c>
    </row>
    <row r="1619" spans="1:29" ht="25.5" customHeight="1" x14ac:dyDescent="0.35">
      <c r="A1619" s="205"/>
      <c r="B1619" s="207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01"/>
        <v/>
      </c>
      <c r="G1619" s="106"/>
      <c r="H1619" s="96">
        <f t="shared" si="102"/>
        <v>0</v>
      </c>
      <c r="I1619" s="96" t="str">
        <f t="shared" si="103"/>
        <v/>
      </c>
      <c r="J1619" s="96" t="str">
        <f t="shared" si="104"/>
        <v/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V1619" s="110" t="s">
        <v>25</v>
      </c>
      <c r="W1619" s="110" t="s">
        <v>26</v>
      </c>
      <c r="X1619" s="110" t="s">
        <v>27</v>
      </c>
      <c r="Y1619" s="111" t="s">
        <v>28</v>
      </c>
      <c r="Z1619" s="111" t="s">
        <v>29</v>
      </c>
      <c r="AA1619" s="111" t="s">
        <v>25</v>
      </c>
      <c r="AB1619" s="111" t="s">
        <v>30</v>
      </c>
      <c r="AC1619" s="112" t="s">
        <v>31</v>
      </c>
    </row>
    <row r="1620" spans="1:29" ht="25.5" customHeight="1" x14ac:dyDescent="0.35">
      <c r="A1620" s="205"/>
      <c r="B1620" s="207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01"/>
        <v/>
      </c>
      <c r="G1620" s="106"/>
      <c r="H1620" s="96">
        <f t="shared" si="102"/>
        <v>0</v>
      </c>
      <c r="I1620" s="96" t="str">
        <f t="shared" si="103"/>
        <v/>
      </c>
      <c r="J1620" s="96" t="str">
        <f t="shared" si="104"/>
        <v/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V1620" s="110" t="s">
        <v>25</v>
      </c>
      <c r="W1620" s="110" t="s">
        <v>26</v>
      </c>
      <c r="X1620" s="110" t="s">
        <v>27</v>
      </c>
      <c r="Y1620" s="111" t="s">
        <v>28</v>
      </c>
      <c r="Z1620" s="111" t="s">
        <v>29</v>
      </c>
      <c r="AA1620" s="111" t="s">
        <v>25</v>
      </c>
      <c r="AB1620" s="111" t="s">
        <v>30</v>
      </c>
      <c r="AC1620" s="112" t="s">
        <v>31</v>
      </c>
    </row>
    <row r="1621" spans="1:29" ht="25.5" customHeight="1" x14ac:dyDescent="0.35">
      <c r="A1621" s="205"/>
      <c r="B1621" s="207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01"/>
        <v/>
      </c>
      <c r="G1621" s="106"/>
      <c r="H1621" s="96">
        <f t="shared" si="102"/>
        <v>0</v>
      </c>
      <c r="I1621" s="96" t="str">
        <f t="shared" si="103"/>
        <v/>
      </c>
      <c r="J1621" s="96" t="str">
        <f t="shared" si="104"/>
        <v/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V1621" s="110" t="s">
        <v>25</v>
      </c>
      <c r="W1621" s="110" t="s">
        <v>26</v>
      </c>
      <c r="X1621" s="110" t="s">
        <v>27</v>
      </c>
      <c r="Y1621" s="111" t="s">
        <v>28</v>
      </c>
      <c r="Z1621" s="111" t="s">
        <v>29</v>
      </c>
      <c r="AA1621" s="111" t="s">
        <v>25</v>
      </c>
      <c r="AB1621" s="111" t="s">
        <v>30</v>
      </c>
      <c r="AC1621" s="112" t="s">
        <v>31</v>
      </c>
    </row>
    <row r="1622" spans="1:29" ht="25.5" customHeight="1" x14ac:dyDescent="0.35">
      <c r="A1622" s="205"/>
      <c r="B1622" s="207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01"/>
        <v/>
      </c>
      <c r="G1622" s="106"/>
      <c r="H1622" s="96">
        <f t="shared" si="102"/>
        <v>0</v>
      </c>
      <c r="I1622" s="96" t="str">
        <f t="shared" si="103"/>
        <v/>
      </c>
      <c r="J1622" s="96" t="str">
        <f t="shared" si="104"/>
        <v/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V1622" s="110" t="s">
        <v>25</v>
      </c>
      <c r="W1622" s="110" t="s">
        <v>26</v>
      </c>
      <c r="X1622" s="110" t="s">
        <v>27</v>
      </c>
      <c r="Y1622" s="111" t="s">
        <v>28</v>
      </c>
      <c r="Z1622" s="111" t="s">
        <v>29</v>
      </c>
      <c r="AA1622" s="111" t="s">
        <v>25</v>
      </c>
      <c r="AB1622" s="111" t="s">
        <v>30</v>
      </c>
      <c r="AC1622" s="112" t="s">
        <v>31</v>
      </c>
    </row>
    <row r="1623" spans="1:29" ht="25.5" customHeight="1" x14ac:dyDescent="0.35">
      <c r="A1623" s="205"/>
      <c r="B1623" s="207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01"/>
        <v/>
      </c>
      <c r="G1623" s="106"/>
      <c r="H1623" s="96">
        <f t="shared" si="102"/>
        <v>0</v>
      </c>
      <c r="I1623" s="96" t="str">
        <f t="shared" si="103"/>
        <v/>
      </c>
      <c r="J1623" s="96" t="str">
        <f t="shared" si="104"/>
        <v/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V1623" s="110" t="s">
        <v>25</v>
      </c>
      <c r="W1623" s="110" t="s">
        <v>26</v>
      </c>
      <c r="X1623" s="110" t="s">
        <v>27</v>
      </c>
      <c r="Y1623" s="111" t="s">
        <v>28</v>
      </c>
      <c r="Z1623" s="111" t="s">
        <v>29</v>
      </c>
      <c r="AA1623" s="111" t="s">
        <v>25</v>
      </c>
      <c r="AB1623" s="111" t="s">
        <v>30</v>
      </c>
      <c r="AC1623" s="112" t="s">
        <v>31</v>
      </c>
    </row>
    <row r="1624" spans="1:29" ht="25.5" customHeight="1" x14ac:dyDescent="0.35">
      <c r="A1624" s="205"/>
      <c r="B1624" s="207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01"/>
        <v/>
      </c>
      <c r="G1624" s="106"/>
      <c r="H1624" s="96">
        <f t="shared" si="102"/>
        <v>0</v>
      </c>
      <c r="I1624" s="96" t="str">
        <f t="shared" si="103"/>
        <v/>
      </c>
      <c r="J1624" s="96" t="str">
        <f t="shared" si="104"/>
        <v/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V1624" s="110" t="s">
        <v>25</v>
      </c>
      <c r="W1624" s="110" t="s">
        <v>26</v>
      </c>
      <c r="X1624" s="110" t="s">
        <v>27</v>
      </c>
      <c r="Y1624" s="111" t="s">
        <v>28</v>
      </c>
      <c r="Z1624" s="111" t="s">
        <v>29</v>
      </c>
      <c r="AA1624" s="111" t="s">
        <v>25</v>
      </c>
      <c r="AB1624" s="111" t="s">
        <v>30</v>
      </c>
      <c r="AC1624" s="112" t="s">
        <v>31</v>
      </c>
    </row>
    <row r="1625" spans="1:29" ht="25.5" customHeight="1" x14ac:dyDescent="0.35">
      <c r="A1625" s="205"/>
      <c r="B1625" s="207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01"/>
        <v/>
      </c>
      <c r="G1625" s="106"/>
      <c r="H1625" s="96">
        <f t="shared" si="102"/>
        <v>0</v>
      </c>
      <c r="I1625" s="96" t="str">
        <f t="shared" si="103"/>
        <v/>
      </c>
      <c r="J1625" s="96" t="str">
        <f t="shared" si="104"/>
        <v/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V1625" s="110" t="s">
        <v>25</v>
      </c>
      <c r="W1625" s="110" t="s">
        <v>26</v>
      </c>
      <c r="X1625" s="110" t="s">
        <v>27</v>
      </c>
      <c r="Y1625" s="111" t="s">
        <v>28</v>
      </c>
      <c r="Z1625" s="111" t="s">
        <v>29</v>
      </c>
      <c r="AA1625" s="111" t="s">
        <v>25</v>
      </c>
      <c r="AB1625" s="111" t="s">
        <v>30</v>
      </c>
      <c r="AC1625" s="112" t="s">
        <v>31</v>
      </c>
    </row>
    <row r="1626" spans="1:29" ht="25.5" customHeight="1" x14ac:dyDescent="0.35">
      <c r="A1626" s="205"/>
      <c r="B1626" s="207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01"/>
        <v/>
      </c>
      <c r="G1626" s="106"/>
      <c r="H1626" s="96">
        <f t="shared" si="102"/>
        <v>0</v>
      </c>
      <c r="I1626" s="96" t="str">
        <f t="shared" si="103"/>
        <v/>
      </c>
      <c r="J1626" s="96" t="str">
        <f t="shared" si="104"/>
        <v/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V1626" s="110" t="s">
        <v>25</v>
      </c>
      <c r="W1626" s="110" t="s">
        <v>26</v>
      </c>
      <c r="X1626" s="110" t="s">
        <v>27</v>
      </c>
      <c r="Y1626" s="111" t="s">
        <v>28</v>
      </c>
      <c r="Z1626" s="111" t="s">
        <v>29</v>
      </c>
      <c r="AA1626" s="111" t="s">
        <v>25</v>
      </c>
      <c r="AB1626" s="111" t="s">
        <v>30</v>
      </c>
      <c r="AC1626" s="112" t="s">
        <v>31</v>
      </c>
    </row>
    <row r="1627" spans="1:29" ht="25.5" customHeight="1" x14ac:dyDescent="0.35">
      <c r="A1627" s="205"/>
      <c r="B1627" s="207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01"/>
        <v/>
      </c>
      <c r="G1627" s="106"/>
      <c r="H1627" s="96">
        <f t="shared" si="102"/>
        <v>0</v>
      </c>
      <c r="I1627" s="96" t="str">
        <f t="shared" si="103"/>
        <v/>
      </c>
      <c r="J1627" s="96" t="str">
        <f t="shared" si="104"/>
        <v/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V1627" s="110" t="s">
        <v>25</v>
      </c>
      <c r="W1627" s="110" t="s">
        <v>26</v>
      </c>
      <c r="X1627" s="110" t="s">
        <v>27</v>
      </c>
      <c r="Y1627" s="111" t="s">
        <v>28</v>
      </c>
      <c r="Z1627" s="111" t="s">
        <v>29</v>
      </c>
      <c r="AA1627" s="111" t="s">
        <v>25</v>
      </c>
      <c r="AB1627" s="111" t="s">
        <v>30</v>
      </c>
      <c r="AC1627" s="112" t="s">
        <v>31</v>
      </c>
    </row>
    <row r="1628" spans="1:29" ht="25.5" customHeight="1" x14ac:dyDescent="0.35">
      <c r="A1628" s="205"/>
      <c r="B1628" s="207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01"/>
        <v/>
      </c>
      <c r="G1628" s="106"/>
      <c r="H1628" s="96">
        <f t="shared" si="102"/>
        <v>0</v>
      </c>
      <c r="I1628" s="96" t="str">
        <f t="shared" si="103"/>
        <v/>
      </c>
      <c r="J1628" s="96" t="str">
        <f t="shared" si="104"/>
        <v/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V1628" s="110" t="s">
        <v>25</v>
      </c>
      <c r="W1628" s="110" t="s">
        <v>26</v>
      </c>
      <c r="X1628" s="110" t="s">
        <v>27</v>
      </c>
      <c r="Y1628" s="111" t="s">
        <v>28</v>
      </c>
      <c r="Z1628" s="111" t="s">
        <v>29</v>
      </c>
      <c r="AA1628" s="111" t="s">
        <v>25</v>
      </c>
      <c r="AB1628" s="111" t="s">
        <v>30</v>
      </c>
      <c r="AC1628" s="112" t="s">
        <v>31</v>
      </c>
    </row>
    <row r="1629" spans="1:29" ht="25.5" customHeight="1" x14ac:dyDescent="0.35">
      <c r="A1629" s="205"/>
      <c r="B1629" s="207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01"/>
        <v/>
      </c>
      <c r="G1629" s="106"/>
      <c r="H1629" s="96">
        <f t="shared" si="102"/>
        <v>0</v>
      </c>
      <c r="I1629" s="96" t="str">
        <f t="shared" si="103"/>
        <v/>
      </c>
      <c r="J1629" s="96" t="str">
        <f t="shared" si="104"/>
        <v/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V1629" s="110" t="s">
        <v>25</v>
      </c>
      <c r="W1629" s="110" t="s">
        <v>26</v>
      </c>
      <c r="X1629" s="110" t="s">
        <v>27</v>
      </c>
      <c r="Y1629" s="111" t="s">
        <v>28</v>
      </c>
      <c r="Z1629" s="111" t="s">
        <v>29</v>
      </c>
      <c r="AA1629" s="111" t="s">
        <v>25</v>
      </c>
      <c r="AB1629" s="111" t="s">
        <v>30</v>
      </c>
      <c r="AC1629" s="112" t="s">
        <v>31</v>
      </c>
    </row>
    <row r="1630" spans="1:29" ht="25.5" customHeight="1" x14ac:dyDescent="0.35">
      <c r="A1630" s="205"/>
      <c r="B1630" s="207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01"/>
        <v/>
      </c>
      <c r="G1630" s="106"/>
      <c r="H1630" s="96">
        <f t="shared" si="102"/>
        <v>0</v>
      </c>
      <c r="I1630" s="96" t="str">
        <f t="shared" si="103"/>
        <v/>
      </c>
      <c r="J1630" s="96" t="str">
        <f t="shared" si="104"/>
        <v/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V1630" s="110" t="s">
        <v>25</v>
      </c>
      <c r="W1630" s="110" t="s">
        <v>26</v>
      </c>
      <c r="X1630" s="110" t="s">
        <v>27</v>
      </c>
      <c r="Y1630" s="111" t="s">
        <v>28</v>
      </c>
      <c r="Z1630" s="111" t="s">
        <v>29</v>
      </c>
      <c r="AA1630" s="111" t="s">
        <v>25</v>
      </c>
      <c r="AB1630" s="111" t="s">
        <v>30</v>
      </c>
      <c r="AC1630" s="112" t="s">
        <v>31</v>
      </c>
    </row>
    <row r="1631" spans="1:29" ht="25.5" customHeight="1" x14ac:dyDescent="0.35">
      <c r="A1631" s="205"/>
      <c r="B1631" s="207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01"/>
        <v/>
      </c>
      <c r="G1631" s="106"/>
      <c r="H1631" s="96">
        <f t="shared" si="102"/>
        <v>0</v>
      </c>
      <c r="I1631" s="96" t="str">
        <f t="shared" si="103"/>
        <v/>
      </c>
      <c r="J1631" s="96" t="str">
        <f t="shared" si="104"/>
        <v/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V1631" s="110" t="s">
        <v>25</v>
      </c>
      <c r="W1631" s="110" t="s">
        <v>26</v>
      </c>
      <c r="X1631" s="110" t="s">
        <v>27</v>
      </c>
      <c r="Y1631" s="111" t="s">
        <v>28</v>
      </c>
      <c r="Z1631" s="111" t="s">
        <v>29</v>
      </c>
      <c r="AA1631" s="111" t="s">
        <v>25</v>
      </c>
      <c r="AB1631" s="111" t="s">
        <v>30</v>
      </c>
      <c r="AC1631" s="112" t="s">
        <v>31</v>
      </c>
    </row>
    <row r="1632" spans="1:29" ht="25.5" customHeight="1" x14ac:dyDescent="0.35">
      <c r="A1632" s="205"/>
      <c r="B1632" s="207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01"/>
        <v/>
      </c>
      <c r="G1632" s="106"/>
      <c r="H1632" s="96">
        <f t="shared" si="102"/>
        <v>0</v>
      </c>
      <c r="I1632" s="96" t="str">
        <f t="shared" si="103"/>
        <v/>
      </c>
      <c r="J1632" s="96" t="str">
        <f t="shared" si="104"/>
        <v/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V1632" s="110" t="s">
        <v>25</v>
      </c>
      <c r="W1632" s="110" t="s">
        <v>26</v>
      </c>
      <c r="X1632" s="110" t="s">
        <v>27</v>
      </c>
      <c r="Y1632" s="111" t="s">
        <v>28</v>
      </c>
      <c r="Z1632" s="111" t="s">
        <v>29</v>
      </c>
      <c r="AA1632" s="111" t="s">
        <v>25</v>
      </c>
      <c r="AB1632" s="111" t="s">
        <v>30</v>
      </c>
      <c r="AC1632" s="112" t="s">
        <v>31</v>
      </c>
    </row>
    <row r="1633" spans="1:29" ht="25.5" customHeight="1" x14ac:dyDescent="0.35">
      <c r="A1633" s="205"/>
      <c r="B1633" s="207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01"/>
        <v/>
      </c>
      <c r="G1633" s="106"/>
      <c r="H1633" s="96">
        <f t="shared" si="102"/>
        <v>0</v>
      </c>
      <c r="I1633" s="96" t="str">
        <f t="shared" si="103"/>
        <v/>
      </c>
      <c r="J1633" s="96" t="str">
        <f t="shared" si="104"/>
        <v/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V1633" s="110" t="s">
        <v>25</v>
      </c>
      <c r="W1633" s="110" t="s">
        <v>26</v>
      </c>
      <c r="X1633" s="110" t="s">
        <v>27</v>
      </c>
      <c r="Y1633" s="111" t="s">
        <v>28</v>
      </c>
      <c r="Z1633" s="111" t="s">
        <v>29</v>
      </c>
      <c r="AA1633" s="111" t="s">
        <v>25</v>
      </c>
      <c r="AB1633" s="111" t="s">
        <v>30</v>
      </c>
      <c r="AC1633" s="112" t="s">
        <v>31</v>
      </c>
    </row>
    <row r="1634" spans="1:29" ht="25.5" customHeight="1" x14ac:dyDescent="0.35">
      <c r="A1634" s="205"/>
      <c r="B1634" s="207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01"/>
        <v/>
      </c>
      <c r="G1634" s="106"/>
      <c r="H1634" s="96">
        <f t="shared" si="102"/>
        <v>0</v>
      </c>
      <c r="I1634" s="96" t="str">
        <f t="shared" si="103"/>
        <v/>
      </c>
      <c r="J1634" s="96" t="str">
        <f t="shared" si="104"/>
        <v/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V1634" s="110" t="s">
        <v>25</v>
      </c>
      <c r="W1634" s="110" t="s">
        <v>26</v>
      </c>
      <c r="X1634" s="110" t="s">
        <v>27</v>
      </c>
      <c r="Y1634" s="111" t="s">
        <v>28</v>
      </c>
      <c r="Z1634" s="111" t="s">
        <v>29</v>
      </c>
      <c r="AA1634" s="111" t="s">
        <v>25</v>
      </c>
      <c r="AB1634" s="111" t="s">
        <v>30</v>
      </c>
      <c r="AC1634" s="112" t="s">
        <v>31</v>
      </c>
    </row>
    <row r="1635" spans="1:29" ht="25.5" customHeight="1" x14ac:dyDescent="0.35">
      <c r="A1635" s="205"/>
      <c r="B1635" s="207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01"/>
        <v/>
      </c>
      <c r="G1635" s="106"/>
      <c r="H1635" s="96">
        <f t="shared" si="102"/>
        <v>0</v>
      </c>
      <c r="I1635" s="96" t="str">
        <f t="shared" si="103"/>
        <v/>
      </c>
      <c r="J1635" s="96" t="str">
        <f t="shared" si="104"/>
        <v/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V1635" s="110" t="s">
        <v>25</v>
      </c>
      <c r="W1635" s="110" t="s">
        <v>26</v>
      </c>
      <c r="X1635" s="110" t="s">
        <v>27</v>
      </c>
      <c r="Y1635" s="111" t="s">
        <v>28</v>
      </c>
      <c r="Z1635" s="111" t="s">
        <v>29</v>
      </c>
      <c r="AA1635" s="111" t="s">
        <v>25</v>
      </c>
      <c r="AB1635" s="111" t="s">
        <v>30</v>
      </c>
      <c r="AC1635" s="112" t="s">
        <v>31</v>
      </c>
    </row>
    <row r="1636" spans="1:29" ht="25.5" customHeight="1" x14ac:dyDescent="0.35">
      <c r="A1636" s="205"/>
      <c r="B1636" s="207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01"/>
        <v/>
      </c>
      <c r="G1636" s="106"/>
      <c r="H1636" s="96">
        <f t="shared" si="102"/>
        <v>0</v>
      </c>
      <c r="I1636" s="96" t="str">
        <f t="shared" si="103"/>
        <v/>
      </c>
      <c r="J1636" s="96" t="str">
        <f t="shared" si="104"/>
        <v/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V1636" s="110" t="s">
        <v>25</v>
      </c>
      <c r="W1636" s="110" t="s">
        <v>26</v>
      </c>
      <c r="X1636" s="110" t="s">
        <v>27</v>
      </c>
      <c r="Y1636" s="111" t="s">
        <v>28</v>
      </c>
      <c r="Z1636" s="111" t="s">
        <v>29</v>
      </c>
      <c r="AA1636" s="111" t="s">
        <v>25</v>
      </c>
      <c r="AB1636" s="111" t="s">
        <v>30</v>
      </c>
      <c r="AC1636" s="112" t="s">
        <v>31</v>
      </c>
    </row>
    <row r="1637" spans="1:29" ht="25.5" customHeight="1" x14ac:dyDescent="0.35">
      <c r="A1637" s="205"/>
      <c r="B1637" s="207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01"/>
        <v/>
      </c>
      <c r="G1637" s="106"/>
      <c r="H1637" s="96">
        <f t="shared" si="102"/>
        <v>0</v>
      </c>
      <c r="I1637" s="96" t="str">
        <f t="shared" si="103"/>
        <v/>
      </c>
      <c r="J1637" s="96" t="str">
        <f t="shared" si="104"/>
        <v/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V1637" s="110" t="s">
        <v>25</v>
      </c>
      <c r="W1637" s="110" t="s">
        <v>26</v>
      </c>
      <c r="X1637" s="110" t="s">
        <v>27</v>
      </c>
      <c r="Y1637" s="111" t="s">
        <v>28</v>
      </c>
      <c r="Z1637" s="111" t="s">
        <v>29</v>
      </c>
      <c r="AA1637" s="111" t="s">
        <v>25</v>
      </c>
      <c r="AB1637" s="111" t="s">
        <v>30</v>
      </c>
      <c r="AC1637" s="112" t="s">
        <v>31</v>
      </c>
    </row>
    <row r="1638" spans="1:29" ht="25.5" customHeight="1" x14ac:dyDescent="0.35">
      <c r="A1638" s="205"/>
      <c r="B1638" s="207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01"/>
        <v/>
      </c>
      <c r="G1638" s="106"/>
      <c r="H1638" s="96">
        <f t="shared" si="102"/>
        <v>0</v>
      </c>
      <c r="I1638" s="96" t="str">
        <f t="shared" si="103"/>
        <v/>
      </c>
      <c r="J1638" s="96" t="str">
        <f t="shared" si="104"/>
        <v/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V1638" s="110" t="s">
        <v>25</v>
      </c>
      <c r="W1638" s="110" t="s">
        <v>26</v>
      </c>
      <c r="X1638" s="110" t="s">
        <v>27</v>
      </c>
      <c r="Y1638" s="111" t="s">
        <v>28</v>
      </c>
      <c r="Z1638" s="111" t="s">
        <v>29</v>
      </c>
      <c r="AA1638" s="111" t="s">
        <v>25</v>
      </c>
      <c r="AB1638" s="111" t="s">
        <v>30</v>
      </c>
      <c r="AC1638" s="112" t="s">
        <v>31</v>
      </c>
    </row>
    <row r="1639" spans="1:29" ht="25.5" customHeight="1" x14ac:dyDescent="0.35">
      <c r="A1639" s="205"/>
      <c r="B1639" s="207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01"/>
        <v/>
      </c>
      <c r="G1639" s="106"/>
      <c r="H1639" s="96">
        <f t="shared" si="102"/>
        <v>0</v>
      </c>
      <c r="I1639" s="96" t="str">
        <f t="shared" si="103"/>
        <v/>
      </c>
      <c r="J1639" s="96" t="str">
        <f t="shared" si="104"/>
        <v/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V1639" s="110" t="s">
        <v>25</v>
      </c>
      <c r="W1639" s="110" t="s">
        <v>26</v>
      </c>
      <c r="X1639" s="110" t="s">
        <v>27</v>
      </c>
      <c r="Y1639" s="111" t="s">
        <v>28</v>
      </c>
      <c r="Z1639" s="111" t="s">
        <v>29</v>
      </c>
      <c r="AA1639" s="111" t="s">
        <v>25</v>
      </c>
      <c r="AB1639" s="111" t="s">
        <v>30</v>
      </c>
      <c r="AC1639" s="112" t="s">
        <v>31</v>
      </c>
    </row>
    <row r="1640" spans="1:29" ht="25.5" customHeight="1" x14ac:dyDescent="0.35">
      <c r="A1640" s="205"/>
      <c r="B1640" s="207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01"/>
        <v/>
      </c>
      <c r="G1640" s="106"/>
      <c r="H1640" s="96">
        <f t="shared" si="102"/>
        <v>0</v>
      </c>
      <c r="I1640" s="96" t="str">
        <f t="shared" si="103"/>
        <v/>
      </c>
      <c r="J1640" s="96" t="str">
        <f t="shared" si="104"/>
        <v/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V1640" s="110" t="s">
        <v>25</v>
      </c>
      <c r="W1640" s="110" t="s">
        <v>26</v>
      </c>
      <c r="X1640" s="110" t="s">
        <v>27</v>
      </c>
      <c r="Y1640" s="111" t="s">
        <v>28</v>
      </c>
      <c r="Z1640" s="111" t="s">
        <v>29</v>
      </c>
      <c r="AA1640" s="111" t="s">
        <v>25</v>
      </c>
      <c r="AB1640" s="111" t="s">
        <v>30</v>
      </c>
      <c r="AC1640" s="112" t="s">
        <v>31</v>
      </c>
    </row>
    <row r="1641" spans="1:29" ht="25.5" customHeight="1" x14ac:dyDescent="0.35">
      <c r="A1641" s="205"/>
      <c r="B1641" s="207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01"/>
        <v/>
      </c>
      <c r="G1641" s="106"/>
      <c r="H1641" s="96">
        <f t="shared" si="102"/>
        <v>0</v>
      </c>
      <c r="I1641" s="96" t="str">
        <f t="shared" si="103"/>
        <v/>
      </c>
      <c r="J1641" s="96" t="str">
        <f t="shared" si="104"/>
        <v/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V1641" s="110" t="s">
        <v>25</v>
      </c>
      <c r="W1641" s="110" t="s">
        <v>26</v>
      </c>
      <c r="X1641" s="110" t="s">
        <v>27</v>
      </c>
      <c r="Y1641" s="111" t="s">
        <v>28</v>
      </c>
      <c r="Z1641" s="111" t="s">
        <v>29</v>
      </c>
      <c r="AA1641" s="111" t="s">
        <v>25</v>
      </c>
      <c r="AB1641" s="111" t="s">
        <v>30</v>
      </c>
      <c r="AC1641" s="112" t="s">
        <v>31</v>
      </c>
    </row>
    <row r="1642" spans="1:29" ht="25.5" customHeight="1" x14ac:dyDescent="0.35">
      <c r="A1642" s="205"/>
      <c r="B1642" s="207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01"/>
        <v/>
      </c>
      <c r="G1642" s="106"/>
      <c r="H1642" s="96">
        <f t="shared" si="102"/>
        <v>0</v>
      </c>
      <c r="I1642" s="96" t="str">
        <f t="shared" si="103"/>
        <v/>
      </c>
      <c r="J1642" s="96" t="str">
        <f t="shared" si="104"/>
        <v/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V1642" s="110" t="s">
        <v>25</v>
      </c>
      <c r="W1642" s="110" t="s">
        <v>26</v>
      </c>
      <c r="X1642" s="110" t="s">
        <v>27</v>
      </c>
      <c r="Y1642" s="111" t="s">
        <v>28</v>
      </c>
      <c r="Z1642" s="111" t="s">
        <v>29</v>
      </c>
      <c r="AA1642" s="111" t="s">
        <v>25</v>
      </c>
      <c r="AB1642" s="111" t="s">
        <v>30</v>
      </c>
      <c r="AC1642" s="112" t="s">
        <v>31</v>
      </c>
    </row>
    <row r="1643" spans="1:29" ht="25.5" customHeight="1" x14ac:dyDescent="0.35">
      <c r="A1643" s="205"/>
      <c r="B1643" s="207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01"/>
        <v/>
      </c>
      <c r="G1643" s="106"/>
      <c r="H1643" s="96">
        <f t="shared" si="102"/>
        <v>0</v>
      </c>
      <c r="I1643" s="96" t="str">
        <f t="shared" si="103"/>
        <v/>
      </c>
      <c r="J1643" s="96" t="str">
        <f t="shared" si="104"/>
        <v/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V1643" s="110" t="s">
        <v>25</v>
      </c>
      <c r="W1643" s="110" t="s">
        <v>26</v>
      </c>
      <c r="X1643" s="110" t="s">
        <v>27</v>
      </c>
      <c r="Y1643" s="111" t="s">
        <v>28</v>
      </c>
      <c r="Z1643" s="111" t="s">
        <v>29</v>
      </c>
      <c r="AA1643" s="111" t="s">
        <v>25</v>
      </c>
      <c r="AB1643" s="111" t="s">
        <v>30</v>
      </c>
      <c r="AC1643" s="112" t="s">
        <v>31</v>
      </c>
    </row>
    <row r="1644" spans="1:29" ht="25.5" customHeight="1" x14ac:dyDescent="0.35">
      <c r="A1644" s="205"/>
      <c r="B1644" s="207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01"/>
        <v/>
      </c>
      <c r="G1644" s="106"/>
      <c r="H1644" s="96">
        <f t="shared" si="102"/>
        <v>0</v>
      </c>
      <c r="I1644" s="96" t="str">
        <f t="shared" si="103"/>
        <v/>
      </c>
      <c r="J1644" s="96" t="str">
        <f t="shared" si="104"/>
        <v/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V1644" s="110" t="s">
        <v>25</v>
      </c>
      <c r="W1644" s="110" t="s">
        <v>26</v>
      </c>
      <c r="X1644" s="110" t="s">
        <v>27</v>
      </c>
      <c r="Y1644" s="111" t="s">
        <v>28</v>
      </c>
      <c r="Z1644" s="111" t="s">
        <v>29</v>
      </c>
      <c r="AA1644" s="111" t="s">
        <v>25</v>
      </c>
      <c r="AB1644" s="111" t="s">
        <v>30</v>
      </c>
      <c r="AC1644" s="112" t="s">
        <v>31</v>
      </c>
    </row>
    <row r="1645" spans="1:29" ht="25.5" customHeight="1" x14ac:dyDescent="0.35">
      <c r="A1645" s="205"/>
      <c r="B1645" s="207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01"/>
        <v/>
      </c>
      <c r="G1645" s="106"/>
      <c r="H1645" s="96">
        <f t="shared" si="102"/>
        <v>0</v>
      </c>
      <c r="I1645" s="96" t="str">
        <f t="shared" si="103"/>
        <v/>
      </c>
      <c r="J1645" s="96" t="str">
        <f t="shared" si="104"/>
        <v/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V1645" s="110" t="s">
        <v>25</v>
      </c>
      <c r="W1645" s="110" t="s">
        <v>26</v>
      </c>
      <c r="X1645" s="110" t="s">
        <v>27</v>
      </c>
      <c r="Y1645" s="111" t="s">
        <v>28</v>
      </c>
      <c r="Z1645" s="111" t="s">
        <v>29</v>
      </c>
      <c r="AA1645" s="111" t="s">
        <v>25</v>
      </c>
      <c r="AB1645" s="111" t="s">
        <v>30</v>
      </c>
      <c r="AC1645" s="112" t="s">
        <v>31</v>
      </c>
    </row>
    <row r="1646" spans="1:29" ht="25.5" customHeight="1" x14ac:dyDescent="0.35">
      <c r="A1646" s="205"/>
      <c r="B1646" s="207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01"/>
        <v/>
      </c>
      <c r="G1646" s="106"/>
      <c r="H1646" s="96">
        <f t="shared" si="102"/>
        <v>0</v>
      </c>
      <c r="I1646" s="96" t="str">
        <f t="shared" si="103"/>
        <v/>
      </c>
      <c r="J1646" s="96" t="str">
        <f t="shared" si="104"/>
        <v/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V1646" s="110" t="s">
        <v>25</v>
      </c>
      <c r="W1646" s="110" t="s">
        <v>26</v>
      </c>
      <c r="X1646" s="110" t="s">
        <v>27</v>
      </c>
      <c r="Y1646" s="111" t="s">
        <v>28</v>
      </c>
      <c r="Z1646" s="111" t="s">
        <v>29</v>
      </c>
      <c r="AA1646" s="111" t="s">
        <v>25</v>
      </c>
      <c r="AB1646" s="111" t="s">
        <v>30</v>
      </c>
      <c r="AC1646" s="112" t="s">
        <v>31</v>
      </c>
    </row>
    <row r="1647" spans="1:29" ht="25.5" customHeight="1" x14ac:dyDescent="0.35">
      <c r="A1647" s="205"/>
      <c r="B1647" s="207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01"/>
        <v/>
      </c>
      <c r="G1647" s="106"/>
      <c r="H1647" s="96">
        <f t="shared" si="102"/>
        <v>0</v>
      </c>
      <c r="I1647" s="96" t="str">
        <f t="shared" si="103"/>
        <v/>
      </c>
      <c r="J1647" s="96" t="str">
        <f t="shared" si="104"/>
        <v/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V1647" s="110" t="s">
        <v>25</v>
      </c>
      <c r="W1647" s="110" t="s">
        <v>26</v>
      </c>
      <c r="X1647" s="110" t="s">
        <v>27</v>
      </c>
      <c r="Y1647" s="111" t="s">
        <v>28</v>
      </c>
      <c r="Z1647" s="111" t="s">
        <v>29</v>
      </c>
      <c r="AA1647" s="111" t="s">
        <v>25</v>
      </c>
      <c r="AB1647" s="111" t="s">
        <v>30</v>
      </c>
      <c r="AC1647" s="112" t="s">
        <v>31</v>
      </c>
    </row>
    <row r="1648" spans="1:29" ht="25.5" customHeight="1" x14ac:dyDescent="0.35">
      <c r="A1648" s="205"/>
      <c r="B1648" s="207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01"/>
        <v/>
      </c>
      <c r="G1648" s="106"/>
      <c r="H1648" s="96">
        <f t="shared" si="102"/>
        <v>0</v>
      </c>
      <c r="I1648" s="96" t="str">
        <f t="shared" si="103"/>
        <v/>
      </c>
      <c r="J1648" s="96" t="str">
        <f t="shared" si="104"/>
        <v/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V1648" s="110" t="s">
        <v>25</v>
      </c>
      <c r="W1648" s="110" t="s">
        <v>26</v>
      </c>
      <c r="X1648" s="110" t="s">
        <v>27</v>
      </c>
      <c r="Y1648" s="111" t="s">
        <v>28</v>
      </c>
      <c r="Z1648" s="111" t="s">
        <v>29</v>
      </c>
      <c r="AA1648" s="111" t="s">
        <v>25</v>
      </c>
      <c r="AB1648" s="111" t="s">
        <v>30</v>
      </c>
      <c r="AC1648" s="112" t="s">
        <v>31</v>
      </c>
    </row>
    <row r="1649" spans="1:29" ht="25.5" customHeight="1" x14ac:dyDescent="0.35">
      <c r="A1649" s="205"/>
      <c r="B1649" s="207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01"/>
        <v/>
      </c>
      <c r="G1649" s="106"/>
      <c r="H1649" s="96">
        <f t="shared" si="102"/>
        <v>0</v>
      </c>
      <c r="I1649" s="96" t="str">
        <f t="shared" si="103"/>
        <v/>
      </c>
      <c r="J1649" s="96" t="str">
        <f t="shared" si="104"/>
        <v/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V1649" s="110" t="s">
        <v>25</v>
      </c>
      <c r="W1649" s="110" t="s">
        <v>26</v>
      </c>
      <c r="X1649" s="110" t="s">
        <v>27</v>
      </c>
      <c r="Y1649" s="111" t="s">
        <v>28</v>
      </c>
      <c r="Z1649" s="111" t="s">
        <v>29</v>
      </c>
      <c r="AA1649" s="111" t="s">
        <v>25</v>
      </c>
      <c r="AB1649" s="111" t="s">
        <v>30</v>
      </c>
      <c r="AC1649" s="112" t="s">
        <v>31</v>
      </c>
    </row>
    <row r="1650" spans="1:29" ht="25.5" customHeight="1" x14ac:dyDescent="0.35">
      <c r="A1650" s="205"/>
      <c r="B1650" s="207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01"/>
        <v/>
      </c>
      <c r="G1650" s="106"/>
      <c r="H1650" s="96">
        <f t="shared" si="102"/>
        <v>0</v>
      </c>
      <c r="I1650" s="96" t="str">
        <f t="shared" si="103"/>
        <v/>
      </c>
      <c r="J1650" s="96" t="str">
        <f t="shared" si="104"/>
        <v/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V1650" s="110" t="s">
        <v>25</v>
      </c>
      <c r="W1650" s="110" t="s">
        <v>26</v>
      </c>
      <c r="X1650" s="110" t="s">
        <v>27</v>
      </c>
      <c r="Y1650" s="111" t="s">
        <v>28</v>
      </c>
      <c r="Z1650" s="111" t="s">
        <v>29</v>
      </c>
      <c r="AA1650" s="111" t="s">
        <v>25</v>
      </c>
      <c r="AB1650" s="111" t="s">
        <v>30</v>
      </c>
      <c r="AC1650" s="112" t="s">
        <v>31</v>
      </c>
    </row>
    <row r="1651" spans="1:29" ht="25.5" customHeight="1" x14ac:dyDescent="0.35">
      <c r="A1651" s="205"/>
      <c r="B1651" s="207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01"/>
        <v/>
      </c>
      <c r="G1651" s="106"/>
      <c r="H1651" s="96">
        <f t="shared" si="102"/>
        <v>0</v>
      </c>
      <c r="I1651" s="96" t="str">
        <f t="shared" si="103"/>
        <v/>
      </c>
      <c r="J1651" s="96" t="str">
        <f t="shared" si="104"/>
        <v/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V1651" s="110" t="s">
        <v>25</v>
      </c>
      <c r="W1651" s="110" t="s">
        <v>26</v>
      </c>
      <c r="X1651" s="110" t="s">
        <v>27</v>
      </c>
      <c r="Y1651" s="111" t="s">
        <v>28</v>
      </c>
      <c r="Z1651" s="111" t="s">
        <v>29</v>
      </c>
      <c r="AA1651" s="111" t="s">
        <v>25</v>
      </c>
      <c r="AB1651" s="111" t="s">
        <v>30</v>
      </c>
      <c r="AC1651" s="112" t="s">
        <v>31</v>
      </c>
    </row>
    <row r="1652" spans="1:29" ht="25.5" customHeight="1" x14ac:dyDescent="0.35">
      <c r="A1652" s="205"/>
      <c r="B1652" s="207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01"/>
        <v/>
      </c>
      <c r="G1652" s="106"/>
      <c r="H1652" s="96">
        <f t="shared" si="102"/>
        <v>0</v>
      </c>
      <c r="I1652" s="96" t="str">
        <f t="shared" si="103"/>
        <v/>
      </c>
      <c r="J1652" s="96" t="str">
        <f t="shared" si="104"/>
        <v/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V1652" s="110" t="s">
        <v>25</v>
      </c>
      <c r="W1652" s="110" t="s">
        <v>26</v>
      </c>
      <c r="X1652" s="110" t="s">
        <v>27</v>
      </c>
      <c r="Y1652" s="111" t="s">
        <v>28</v>
      </c>
      <c r="Z1652" s="111" t="s">
        <v>29</v>
      </c>
      <c r="AA1652" s="111" t="s">
        <v>25</v>
      </c>
      <c r="AB1652" s="111" t="s">
        <v>30</v>
      </c>
      <c r="AC1652" s="112" t="s">
        <v>31</v>
      </c>
    </row>
    <row r="1653" spans="1:29" ht="25.5" customHeight="1" x14ac:dyDescent="0.35">
      <c r="A1653" s="205"/>
      <c r="B1653" s="207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01"/>
        <v/>
      </c>
      <c r="G1653" s="106"/>
      <c r="H1653" s="96">
        <f t="shared" si="102"/>
        <v>0</v>
      </c>
      <c r="I1653" s="96" t="str">
        <f t="shared" si="103"/>
        <v/>
      </c>
      <c r="J1653" s="96" t="str">
        <f t="shared" si="104"/>
        <v/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V1653" s="110" t="s">
        <v>25</v>
      </c>
      <c r="W1653" s="110" t="s">
        <v>26</v>
      </c>
      <c r="X1653" s="110" t="s">
        <v>27</v>
      </c>
      <c r="Y1653" s="111" t="s">
        <v>28</v>
      </c>
      <c r="Z1653" s="111" t="s">
        <v>29</v>
      </c>
      <c r="AA1653" s="111" t="s">
        <v>25</v>
      </c>
      <c r="AB1653" s="111" t="s">
        <v>30</v>
      </c>
      <c r="AC1653" s="112" t="s">
        <v>31</v>
      </c>
    </row>
    <row r="1654" spans="1:29" ht="25.5" customHeight="1" x14ac:dyDescent="0.35">
      <c r="A1654" s="205"/>
      <c r="B1654" s="207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01"/>
        <v/>
      </c>
      <c r="G1654" s="106"/>
      <c r="H1654" s="96">
        <f t="shared" si="102"/>
        <v>0</v>
      </c>
      <c r="I1654" s="96" t="str">
        <f t="shared" si="103"/>
        <v/>
      </c>
      <c r="J1654" s="96" t="str">
        <f t="shared" si="104"/>
        <v/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V1654" s="110" t="s">
        <v>25</v>
      </c>
      <c r="W1654" s="110" t="s">
        <v>26</v>
      </c>
      <c r="X1654" s="110" t="s">
        <v>27</v>
      </c>
      <c r="Y1654" s="111" t="s">
        <v>28</v>
      </c>
      <c r="Z1654" s="111" t="s">
        <v>29</v>
      </c>
      <c r="AA1654" s="111" t="s">
        <v>25</v>
      </c>
      <c r="AB1654" s="111" t="s">
        <v>30</v>
      </c>
      <c r="AC1654" s="112" t="s">
        <v>31</v>
      </c>
    </row>
    <row r="1655" spans="1:29" ht="25.5" customHeight="1" x14ac:dyDescent="0.35">
      <c r="A1655" s="205"/>
      <c r="B1655" s="207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01"/>
        <v/>
      </c>
      <c r="G1655" s="106"/>
      <c r="H1655" s="96">
        <f t="shared" si="102"/>
        <v>0</v>
      </c>
      <c r="I1655" s="96" t="str">
        <f t="shared" si="103"/>
        <v/>
      </c>
      <c r="J1655" s="96" t="str">
        <f t="shared" si="104"/>
        <v/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V1655" s="110" t="s">
        <v>25</v>
      </c>
      <c r="W1655" s="110" t="s">
        <v>26</v>
      </c>
      <c r="X1655" s="110" t="s">
        <v>27</v>
      </c>
      <c r="Y1655" s="111" t="s">
        <v>28</v>
      </c>
      <c r="Z1655" s="111" t="s">
        <v>29</v>
      </c>
      <c r="AA1655" s="111" t="s">
        <v>25</v>
      </c>
      <c r="AB1655" s="111" t="s">
        <v>30</v>
      </c>
      <c r="AC1655" s="112" t="s">
        <v>31</v>
      </c>
    </row>
    <row r="1656" spans="1:29" ht="25.5" customHeight="1" x14ac:dyDescent="0.35">
      <c r="A1656" s="205"/>
      <c r="B1656" s="207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01"/>
        <v/>
      </c>
      <c r="G1656" s="106"/>
      <c r="H1656" s="96">
        <f t="shared" si="102"/>
        <v>0</v>
      </c>
      <c r="I1656" s="96" t="str">
        <f t="shared" si="103"/>
        <v/>
      </c>
      <c r="J1656" s="96" t="str">
        <f t="shared" si="104"/>
        <v/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V1656" s="110" t="s">
        <v>25</v>
      </c>
      <c r="W1656" s="110" t="s">
        <v>26</v>
      </c>
      <c r="X1656" s="110" t="s">
        <v>27</v>
      </c>
      <c r="Y1656" s="111" t="s">
        <v>28</v>
      </c>
      <c r="Z1656" s="111" t="s">
        <v>29</v>
      </c>
      <c r="AA1656" s="111" t="s">
        <v>25</v>
      </c>
      <c r="AB1656" s="111" t="s">
        <v>30</v>
      </c>
      <c r="AC1656" s="112" t="s">
        <v>31</v>
      </c>
    </row>
    <row r="1657" spans="1:29" ht="25.5" customHeight="1" x14ac:dyDescent="0.35">
      <c r="A1657" s="205"/>
      <c r="B1657" s="207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01"/>
        <v/>
      </c>
      <c r="G1657" s="106"/>
      <c r="H1657" s="96">
        <f t="shared" si="102"/>
        <v>0</v>
      </c>
      <c r="I1657" s="96" t="str">
        <f t="shared" si="103"/>
        <v/>
      </c>
      <c r="J1657" s="96" t="str">
        <f t="shared" si="104"/>
        <v/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V1657" s="110" t="s">
        <v>25</v>
      </c>
      <c r="W1657" s="110" t="s">
        <v>26</v>
      </c>
      <c r="X1657" s="110" t="s">
        <v>27</v>
      </c>
      <c r="Y1657" s="111" t="s">
        <v>28</v>
      </c>
      <c r="Z1657" s="111" t="s">
        <v>29</v>
      </c>
      <c r="AA1657" s="111" t="s">
        <v>25</v>
      </c>
      <c r="AB1657" s="111" t="s">
        <v>30</v>
      </c>
      <c r="AC1657" s="112" t="s">
        <v>31</v>
      </c>
    </row>
    <row r="1658" spans="1:29" ht="25.5" customHeight="1" x14ac:dyDescent="0.35">
      <c r="A1658" s="205"/>
      <c r="B1658" s="207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01"/>
        <v/>
      </c>
      <c r="G1658" s="106"/>
      <c r="H1658" s="96">
        <f t="shared" si="102"/>
        <v>0</v>
      </c>
      <c r="I1658" s="96" t="str">
        <f t="shared" si="103"/>
        <v/>
      </c>
      <c r="J1658" s="96" t="str">
        <f t="shared" si="104"/>
        <v/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V1658" s="110" t="s">
        <v>25</v>
      </c>
      <c r="W1658" s="110" t="s">
        <v>26</v>
      </c>
      <c r="X1658" s="110" t="s">
        <v>27</v>
      </c>
      <c r="Y1658" s="111" t="s">
        <v>28</v>
      </c>
      <c r="Z1658" s="111" t="s">
        <v>29</v>
      </c>
      <c r="AA1658" s="111" t="s">
        <v>25</v>
      </c>
      <c r="AB1658" s="111" t="s">
        <v>30</v>
      </c>
      <c r="AC1658" s="112" t="s">
        <v>31</v>
      </c>
    </row>
    <row r="1659" spans="1:29" ht="25.5" customHeight="1" x14ac:dyDescent="0.35">
      <c r="A1659" s="205"/>
      <c r="B1659" s="207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01"/>
        <v/>
      </c>
      <c r="G1659" s="106"/>
      <c r="H1659" s="96">
        <f t="shared" si="102"/>
        <v>0</v>
      </c>
      <c r="I1659" s="96" t="str">
        <f t="shared" si="103"/>
        <v/>
      </c>
      <c r="J1659" s="96" t="str">
        <f t="shared" si="104"/>
        <v/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V1659" s="110" t="s">
        <v>25</v>
      </c>
      <c r="W1659" s="110" t="s">
        <v>26</v>
      </c>
      <c r="X1659" s="110" t="s">
        <v>27</v>
      </c>
      <c r="Y1659" s="111" t="s">
        <v>28</v>
      </c>
      <c r="Z1659" s="111" t="s">
        <v>29</v>
      </c>
      <c r="AA1659" s="111" t="s">
        <v>25</v>
      </c>
      <c r="AB1659" s="111" t="s">
        <v>30</v>
      </c>
      <c r="AC1659" s="112" t="s">
        <v>31</v>
      </c>
    </row>
    <row r="1660" spans="1:29" ht="25.5" customHeight="1" x14ac:dyDescent="0.35">
      <c r="A1660" s="205"/>
      <c r="B1660" s="207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01"/>
        <v/>
      </c>
      <c r="G1660" s="106"/>
      <c r="H1660" s="96">
        <f t="shared" si="102"/>
        <v>0</v>
      </c>
      <c r="I1660" s="96" t="str">
        <f t="shared" si="103"/>
        <v/>
      </c>
      <c r="J1660" s="96" t="str">
        <f t="shared" si="104"/>
        <v/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V1660" s="110" t="s">
        <v>25</v>
      </c>
      <c r="W1660" s="110" t="s">
        <v>26</v>
      </c>
      <c r="X1660" s="110" t="s">
        <v>27</v>
      </c>
      <c r="Y1660" s="111" t="s">
        <v>28</v>
      </c>
      <c r="Z1660" s="111" t="s">
        <v>29</v>
      </c>
      <c r="AA1660" s="111" t="s">
        <v>25</v>
      </c>
      <c r="AB1660" s="111" t="s">
        <v>30</v>
      </c>
      <c r="AC1660" s="112" t="s">
        <v>31</v>
      </c>
    </row>
    <row r="1661" spans="1:29" ht="25.5" customHeight="1" x14ac:dyDescent="0.35">
      <c r="A1661" s="205"/>
      <c r="B1661" s="207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01"/>
        <v/>
      </c>
      <c r="G1661" s="106"/>
      <c r="H1661" s="96">
        <f t="shared" si="102"/>
        <v>0</v>
      </c>
      <c r="I1661" s="96" t="str">
        <f t="shared" si="103"/>
        <v/>
      </c>
      <c r="J1661" s="96" t="str">
        <f t="shared" si="104"/>
        <v/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V1661" s="110" t="s">
        <v>25</v>
      </c>
      <c r="W1661" s="110" t="s">
        <v>26</v>
      </c>
      <c r="X1661" s="110" t="s">
        <v>27</v>
      </c>
      <c r="Y1661" s="111" t="s">
        <v>28</v>
      </c>
      <c r="Z1661" s="111" t="s">
        <v>29</v>
      </c>
      <c r="AA1661" s="111" t="s">
        <v>25</v>
      </c>
      <c r="AB1661" s="111" t="s">
        <v>30</v>
      </c>
      <c r="AC1661" s="112" t="s">
        <v>31</v>
      </c>
    </row>
    <row r="1662" spans="1:29" ht="25.5" customHeight="1" x14ac:dyDescent="0.35">
      <c r="A1662" s="205"/>
      <c r="B1662" s="207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01"/>
        <v/>
      </c>
      <c r="G1662" s="106"/>
      <c r="H1662" s="96">
        <f t="shared" si="102"/>
        <v>0</v>
      </c>
      <c r="I1662" s="96" t="str">
        <f t="shared" si="103"/>
        <v/>
      </c>
      <c r="J1662" s="96" t="str">
        <f t="shared" si="104"/>
        <v/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V1662" s="110" t="s">
        <v>25</v>
      </c>
      <c r="W1662" s="110" t="s">
        <v>26</v>
      </c>
      <c r="X1662" s="110" t="s">
        <v>27</v>
      </c>
      <c r="Y1662" s="111" t="s">
        <v>28</v>
      </c>
      <c r="Z1662" s="111" t="s">
        <v>29</v>
      </c>
      <c r="AA1662" s="111" t="s">
        <v>25</v>
      </c>
      <c r="AB1662" s="111" t="s">
        <v>30</v>
      </c>
      <c r="AC1662" s="112" t="s">
        <v>31</v>
      </c>
    </row>
    <row r="1663" spans="1:29" ht="25.5" customHeight="1" x14ac:dyDescent="0.35">
      <c r="A1663" s="205"/>
      <c r="B1663" s="207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01"/>
        <v/>
      </c>
      <c r="G1663" s="106"/>
      <c r="H1663" s="96">
        <f t="shared" si="102"/>
        <v>0</v>
      </c>
      <c r="I1663" s="96" t="str">
        <f t="shared" si="103"/>
        <v/>
      </c>
      <c r="J1663" s="96" t="str">
        <f t="shared" si="104"/>
        <v/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V1663" s="110" t="s">
        <v>25</v>
      </c>
      <c r="W1663" s="110" t="s">
        <v>26</v>
      </c>
      <c r="X1663" s="110" t="s">
        <v>27</v>
      </c>
      <c r="Y1663" s="111" t="s">
        <v>28</v>
      </c>
      <c r="Z1663" s="111" t="s">
        <v>29</v>
      </c>
      <c r="AA1663" s="111" t="s">
        <v>25</v>
      </c>
      <c r="AB1663" s="111" t="s">
        <v>30</v>
      </c>
      <c r="AC1663" s="112" t="s">
        <v>31</v>
      </c>
    </row>
    <row r="1664" spans="1:29" ht="25.5" customHeight="1" x14ac:dyDescent="0.35">
      <c r="A1664" s="205"/>
      <c r="B1664" s="207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01"/>
        <v/>
      </c>
      <c r="G1664" s="106"/>
      <c r="H1664" s="96">
        <f t="shared" si="102"/>
        <v>0</v>
      </c>
      <c r="I1664" s="96" t="str">
        <f t="shared" si="103"/>
        <v/>
      </c>
      <c r="J1664" s="96" t="str">
        <f t="shared" si="104"/>
        <v/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V1664" s="110" t="s">
        <v>25</v>
      </c>
      <c r="W1664" s="110" t="s">
        <v>26</v>
      </c>
      <c r="X1664" s="110" t="s">
        <v>27</v>
      </c>
      <c r="Y1664" s="111" t="s">
        <v>28</v>
      </c>
      <c r="Z1664" s="111" t="s">
        <v>29</v>
      </c>
      <c r="AA1664" s="111" t="s">
        <v>25</v>
      </c>
      <c r="AB1664" s="111" t="s">
        <v>30</v>
      </c>
      <c r="AC1664" s="112" t="s">
        <v>31</v>
      </c>
    </row>
    <row r="1665" spans="1:29" ht="25.5" customHeight="1" x14ac:dyDescent="0.35">
      <c r="A1665" s="205"/>
      <c r="B1665" s="207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01"/>
        <v/>
      </c>
      <c r="G1665" s="106"/>
      <c r="H1665" s="96">
        <f t="shared" si="102"/>
        <v>0</v>
      </c>
      <c r="I1665" s="96" t="str">
        <f t="shared" si="103"/>
        <v/>
      </c>
      <c r="J1665" s="96" t="str">
        <f t="shared" si="104"/>
        <v/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V1665" s="110" t="s">
        <v>25</v>
      </c>
      <c r="W1665" s="110" t="s">
        <v>26</v>
      </c>
      <c r="X1665" s="110" t="s">
        <v>27</v>
      </c>
      <c r="Y1665" s="111" t="s">
        <v>28</v>
      </c>
      <c r="Z1665" s="111" t="s">
        <v>29</v>
      </c>
      <c r="AA1665" s="111" t="s">
        <v>25</v>
      </c>
      <c r="AB1665" s="111" t="s">
        <v>30</v>
      </c>
      <c r="AC1665" s="112" t="s">
        <v>31</v>
      </c>
    </row>
    <row r="1666" spans="1:29" ht="25.5" customHeight="1" x14ac:dyDescent="0.35">
      <c r="A1666" s="205"/>
      <c r="B1666" s="207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05">IF(OR(D1666="",E1666=""),"",ROUND(D1666*E1666,2))</f>
        <v/>
      </c>
      <c r="G1666" s="106"/>
      <c r="H1666" s="96">
        <f t="shared" ref="H1666:H1729" si="106">IF(G1666="Sim",IF(OR(F1666="",D1666="",L1666=""),"",IF(L1666="Sim",ROUND(F1666-D1666,2),0)),0)</f>
        <v>0</v>
      </c>
      <c r="I1666" s="96" t="str">
        <f t="shared" ref="I1666:I1729" si="107">IF(G1666="Sim",0,IF(OR(F1666="",L1666=""),"",F1666))</f>
        <v/>
      </c>
      <c r="J1666" s="96" t="str">
        <f t="shared" ref="J1666:J1729" si="108">IF(G1666="Sim",0,IF(OR(F1666="",D1666="",L1666=""),"",IF(L1666="Sim",ROUND(F1666-D1666,2),0)))</f>
        <v/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V1666" s="110" t="s">
        <v>25</v>
      </c>
      <c r="W1666" s="110" t="s">
        <v>26</v>
      </c>
      <c r="X1666" s="110" t="s">
        <v>27</v>
      </c>
      <c r="Y1666" s="111" t="s">
        <v>28</v>
      </c>
      <c r="Z1666" s="111" t="s">
        <v>29</v>
      </c>
      <c r="AA1666" s="111" t="s">
        <v>25</v>
      </c>
      <c r="AB1666" s="111" t="s">
        <v>30</v>
      </c>
      <c r="AC1666" s="112" t="s">
        <v>31</v>
      </c>
    </row>
    <row r="1667" spans="1:29" ht="25.5" customHeight="1" x14ac:dyDescent="0.35">
      <c r="A1667" s="205"/>
      <c r="B1667" s="207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05"/>
        <v/>
      </c>
      <c r="G1667" s="106"/>
      <c r="H1667" s="96">
        <f t="shared" si="106"/>
        <v>0</v>
      </c>
      <c r="I1667" s="96" t="str">
        <f t="shared" si="107"/>
        <v/>
      </c>
      <c r="J1667" s="96" t="str">
        <f t="shared" si="108"/>
        <v/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V1667" s="110" t="s">
        <v>25</v>
      </c>
      <c r="W1667" s="110" t="s">
        <v>26</v>
      </c>
      <c r="X1667" s="110" t="s">
        <v>27</v>
      </c>
      <c r="Y1667" s="111" t="s">
        <v>28</v>
      </c>
      <c r="Z1667" s="111" t="s">
        <v>29</v>
      </c>
      <c r="AA1667" s="111" t="s">
        <v>25</v>
      </c>
      <c r="AB1667" s="111" t="s">
        <v>30</v>
      </c>
      <c r="AC1667" s="112" t="s">
        <v>31</v>
      </c>
    </row>
    <row r="1668" spans="1:29" ht="25.5" customHeight="1" x14ac:dyDescent="0.35">
      <c r="A1668" s="205"/>
      <c r="B1668" s="207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05"/>
        <v/>
      </c>
      <c r="G1668" s="106"/>
      <c r="H1668" s="96">
        <f t="shared" si="106"/>
        <v>0</v>
      </c>
      <c r="I1668" s="96" t="str">
        <f t="shared" si="107"/>
        <v/>
      </c>
      <c r="J1668" s="96" t="str">
        <f t="shared" si="108"/>
        <v/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V1668" s="110" t="s">
        <v>25</v>
      </c>
      <c r="W1668" s="110" t="s">
        <v>26</v>
      </c>
      <c r="X1668" s="110" t="s">
        <v>27</v>
      </c>
      <c r="Y1668" s="111" t="s">
        <v>28</v>
      </c>
      <c r="Z1668" s="111" t="s">
        <v>29</v>
      </c>
      <c r="AA1668" s="111" t="s">
        <v>25</v>
      </c>
      <c r="AB1668" s="111" t="s">
        <v>30</v>
      </c>
      <c r="AC1668" s="112" t="s">
        <v>31</v>
      </c>
    </row>
    <row r="1669" spans="1:29" ht="25.5" customHeight="1" x14ac:dyDescent="0.35">
      <c r="A1669" s="205"/>
      <c r="B1669" s="207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05"/>
        <v/>
      </c>
      <c r="G1669" s="106"/>
      <c r="H1669" s="96">
        <f t="shared" si="106"/>
        <v>0</v>
      </c>
      <c r="I1669" s="96" t="str">
        <f t="shared" si="107"/>
        <v/>
      </c>
      <c r="J1669" s="96" t="str">
        <f t="shared" si="108"/>
        <v/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V1669" s="110" t="s">
        <v>25</v>
      </c>
      <c r="W1669" s="110" t="s">
        <v>26</v>
      </c>
      <c r="X1669" s="110" t="s">
        <v>27</v>
      </c>
      <c r="Y1669" s="111" t="s">
        <v>28</v>
      </c>
      <c r="Z1669" s="111" t="s">
        <v>29</v>
      </c>
      <c r="AA1669" s="111" t="s">
        <v>25</v>
      </c>
      <c r="AB1669" s="111" t="s">
        <v>30</v>
      </c>
      <c r="AC1669" s="112" t="s">
        <v>31</v>
      </c>
    </row>
    <row r="1670" spans="1:29" ht="25.5" customHeight="1" x14ac:dyDescent="0.35">
      <c r="A1670" s="205"/>
      <c r="B1670" s="207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05"/>
        <v/>
      </c>
      <c r="G1670" s="106"/>
      <c r="H1670" s="96">
        <f t="shared" si="106"/>
        <v>0</v>
      </c>
      <c r="I1670" s="96" t="str">
        <f t="shared" si="107"/>
        <v/>
      </c>
      <c r="J1670" s="96" t="str">
        <f t="shared" si="108"/>
        <v/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V1670" s="110" t="s">
        <v>25</v>
      </c>
      <c r="W1670" s="110" t="s">
        <v>26</v>
      </c>
      <c r="X1670" s="110" t="s">
        <v>27</v>
      </c>
      <c r="Y1670" s="111" t="s">
        <v>28</v>
      </c>
      <c r="Z1670" s="111" t="s">
        <v>29</v>
      </c>
      <c r="AA1670" s="111" t="s">
        <v>25</v>
      </c>
      <c r="AB1670" s="111" t="s">
        <v>30</v>
      </c>
      <c r="AC1670" s="112" t="s">
        <v>31</v>
      </c>
    </row>
    <row r="1671" spans="1:29" ht="25.5" customHeight="1" x14ac:dyDescent="0.35">
      <c r="A1671" s="205"/>
      <c r="B1671" s="207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05"/>
        <v/>
      </c>
      <c r="G1671" s="106"/>
      <c r="H1671" s="96">
        <f t="shared" si="106"/>
        <v>0</v>
      </c>
      <c r="I1671" s="96" t="str">
        <f t="shared" si="107"/>
        <v/>
      </c>
      <c r="J1671" s="96" t="str">
        <f t="shared" si="108"/>
        <v/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V1671" s="110" t="s">
        <v>25</v>
      </c>
      <c r="W1671" s="110" t="s">
        <v>26</v>
      </c>
      <c r="X1671" s="110" t="s">
        <v>27</v>
      </c>
      <c r="Y1671" s="111" t="s">
        <v>28</v>
      </c>
      <c r="Z1671" s="111" t="s">
        <v>29</v>
      </c>
      <c r="AA1671" s="111" t="s">
        <v>25</v>
      </c>
      <c r="AB1671" s="111" t="s">
        <v>30</v>
      </c>
      <c r="AC1671" s="112" t="s">
        <v>31</v>
      </c>
    </row>
    <row r="1672" spans="1:29" ht="25.5" customHeight="1" x14ac:dyDescent="0.35">
      <c r="A1672" s="205"/>
      <c r="B1672" s="207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05"/>
        <v/>
      </c>
      <c r="G1672" s="106"/>
      <c r="H1672" s="96">
        <f t="shared" si="106"/>
        <v>0</v>
      </c>
      <c r="I1672" s="96" t="str">
        <f t="shared" si="107"/>
        <v/>
      </c>
      <c r="J1672" s="96" t="str">
        <f t="shared" si="108"/>
        <v/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V1672" s="110" t="s">
        <v>25</v>
      </c>
      <c r="W1672" s="110" t="s">
        <v>26</v>
      </c>
      <c r="X1672" s="110" t="s">
        <v>27</v>
      </c>
      <c r="Y1672" s="111" t="s">
        <v>28</v>
      </c>
      <c r="Z1672" s="111" t="s">
        <v>29</v>
      </c>
      <c r="AA1672" s="111" t="s">
        <v>25</v>
      </c>
      <c r="AB1672" s="111" t="s">
        <v>30</v>
      </c>
      <c r="AC1672" s="112" t="s">
        <v>31</v>
      </c>
    </row>
    <row r="1673" spans="1:29" ht="25.5" customHeight="1" x14ac:dyDescent="0.35">
      <c r="A1673" s="205"/>
      <c r="B1673" s="207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05"/>
        <v/>
      </c>
      <c r="G1673" s="106"/>
      <c r="H1673" s="96">
        <f t="shared" si="106"/>
        <v>0</v>
      </c>
      <c r="I1673" s="96" t="str">
        <f t="shared" si="107"/>
        <v/>
      </c>
      <c r="J1673" s="96" t="str">
        <f t="shared" si="108"/>
        <v/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V1673" s="110" t="s">
        <v>25</v>
      </c>
      <c r="W1673" s="110" t="s">
        <v>26</v>
      </c>
      <c r="X1673" s="110" t="s">
        <v>27</v>
      </c>
      <c r="Y1673" s="111" t="s">
        <v>28</v>
      </c>
      <c r="Z1673" s="111" t="s">
        <v>29</v>
      </c>
      <c r="AA1673" s="111" t="s">
        <v>25</v>
      </c>
      <c r="AB1673" s="111" t="s">
        <v>30</v>
      </c>
      <c r="AC1673" s="112" t="s">
        <v>31</v>
      </c>
    </row>
    <row r="1674" spans="1:29" ht="25.5" customHeight="1" x14ac:dyDescent="0.35">
      <c r="A1674" s="205"/>
      <c r="B1674" s="207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05"/>
        <v/>
      </c>
      <c r="G1674" s="106"/>
      <c r="H1674" s="96">
        <f t="shared" si="106"/>
        <v>0</v>
      </c>
      <c r="I1674" s="96" t="str">
        <f t="shared" si="107"/>
        <v/>
      </c>
      <c r="J1674" s="96" t="str">
        <f t="shared" si="108"/>
        <v/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V1674" s="110" t="s">
        <v>25</v>
      </c>
      <c r="W1674" s="110" t="s">
        <v>26</v>
      </c>
      <c r="X1674" s="110" t="s">
        <v>27</v>
      </c>
      <c r="Y1674" s="111" t="s">
        <v>28</v>
      </c>
      <c r="Z1674" s="111" t="s">
        <v>29</v>
      </c>
      <c r="AA1674" s="111" t="s">
        <v>25</v>
      </c>
      <c r="AB1674" s="111" t="s">
        <v>30</v>
      </c>
      <c r="AC1674" s="112" t="s">
        <v>31</v>
      </c>
    </row>
    <row r="1675" spans="1:29" ht="25.5" customHeight="1" x14ac:dyDescent="0.35">
      <c r="A1675" s="205"/>
      <c r="B1675" s="207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05"/>
        <v/>
      </c>
      <c r="G1675" s="106"/>
      <c r="H1675" s="96">
        <f t="shared" si="106"/>
        <v>0</v>
      </c>
      <c r="I1675" s="96" t="str">
        <f t="shared" si="107"/>
        <v/>
      </c>
      <c r="J1675" s="96" t="str">
        <f t="shared" si="108"/>
        <v/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V1675" s="110" t="s">
        <v>25</v>
      </c>
      <c r="W1675" s="110" t="s">
        <v>26</v>
      </c>
      <c r="X1675" s="110" t="s">
        <v>27</v>
      </c>
      <c r="Y1675" s="111" t="s">
        <v>28</v>
      </c>
      <c r="Z1675" s="111" t="s">
        <v>29</v>
      </c>
      <c r="AA1675" s="111" t="s">
        <v>25</v>
      </c>
      <c r="AB1675" s="111" t="s">
        <v>30</v>
      </c>
      <c r="AC1675" s="112" t="s">
        <v>31</v>
      </c>
    </row>
    <row r="1676" spans="1:29" ht="25.5" customHeight="1" x14ac:dyDescent="0.35">
      <c r="A1676" s="205"/>
      <c r="B1676" s="207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05"/>
        <v/>
      </c>
      <c r="G1676" s="106"/>
      <c r="H1676" s="96">
        <f t="shared" si="106"/>
        <v>0</v>
      </c>
      <c r="I1676" s="96" t="str">
        <f t="shared" si="107"/>
        <v/>
      </c>
      <c r="J1676" s="96" t="str">
        <f t="shared" si="108"/>
        <v/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V1676" s="110" t="s">
        <v>25</v>
      </c>
      <c r="W1676" s="110" t="s">
        <v>26</v>
      </c>
      <c r="X1676" s="110" t="s">
        <v>27</v>
      </c>
      <c r="Y1676" s="111" t="s">
        <v>28</v>
      </c>
      <c r="Z1676" s="111" t="s">
        <v>29</v>
      </c>
      <c r="AA1676" s="111" t="s">
        <v>25</v>
      </c>
      <c r="AB1676" s="111" t="s">
        <v>30</v>
      </c>
      <c r="AC1676" s="112" t="s">
        <v>31</v>
      </c>
    </row>
    <row r="1677" spans="1:29" ht="25.5" customHeight="1" x14ac:dyDescent="0.35">
      <c r="A1677" s="205"/>
      <c r="B1677" s="207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05"/>
        <v/>
      </c>
      <c r="G1677" s="106"/>
      <c r="H1677" s="96">
        <f t="shared" si="106"/>
        <v>0</v>
      </c>
      <c r="I1677" s="96" t="str">
        <f t="shared" si="107"/>
        <v/>
      </c>
      <c r="J1677" s="96" t="str">
        <f t="shared" si="108"/>
        <v/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V1677" s="110" t="s">
        <v>25</v>
      </c>
      <c r="W1677" s="110" t="s">
        <v>26</v>
      </c>
      <c r="X1677" s="110" t="s">
        <v>27</v>
      </c>
      <c r="Y1677" s="111" t="s">
        <v>28</v>
      </c>
      <c r="Z1677" s="111" t="s">
        <v>29</v>
      </c>
      <c r="AA1677" s="111" t="s">
        <v>25</v>
      </c>
      <c r="AB1677" s="111" t="s">
        <v>30</v>
      </c>
      <c r="AC1677" s="112" t="s">
        <v>31</v>
      </c>
    </row>
    <row r="1678" spans="1:29" ht="25.5" customHeight="1" x14ac:dyDescent="0.35">
      <c r="A1678" s="205"/>
      <c r="B1678" s="207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05"/>
        <v/>
      </c>
      <c r="G1678" s="106"/>
      <c r="H1678" s="96">
        <f t="shared" si="106"/>
        <v>0</v>
      </c>
      <c r="I1678" s="96" t="str">
        <f t="shared" si="107"/>
        <v/>
      </c>
      <c r="J1678" s="96" t="str">
        <f t="shared" si="108"/>
        <v/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V1678" s="110" t="s">
        <v>25</v>
      </c>
      <c r="W1678" s="110" t="s">
        <v>26</v>
      </c>
      <c r="X1678" s="110" t="s">
        <v>27</v>
      </c>
      <c r="Y1678" s="111" t="s">
        <v>28</v>
      </c>
      <c r="Z1678" s="111" t="s">
        <v>29</v>
      </c>
      <c r="AA1678" s="111" t="s">
        <v>25</v>
      </c>
      <c r="AB1678" s="111" t="s">
        <v>30</v>
      </c>
      <c r="AC1678" s="112" t="s">
        <v>31</v>
      </c>
    </row>
    <row r="1679" spans="1:29" ht="25.5" customHeight="1" x14ac:dyDescent="0.35">
      <c r="A1679" s="205"/>
      <c r="B1679" s="207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05"/>
        <v/>
      </c>
      <c r="G1679" s="106"/>
      <c r="H1679" s="96">
        <f t="shared" si="106"/>
        <v>0</v>
      </c>
      <c r="I1679" s="96" t="str">
        <f t="shared" si="107"/>
        <v/>
      </c>
      <c r="J1679" s="96" t="str">
        <f t="shared" si="108"/>
        <v/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V1679" s="110" t="s">
        <v>25</v>
      </c>
      <c r="W1679" s="110" t="s">
        <v>26</v>
      </c>
      <c r="X1679" s="110" t="s">
        <v>27</v>
      </c>
      <c r="Y1679" s="111" t="s">
        <v>28</v>
      </c>
      <c r="Z1679" s="111" t="s">
        <v>29</v>
      </c>
      <c r="AA1679" s="111" t="s">
        <v>25</v>
      </c>
      <c r="AB1679" s="111" t="s">
        <v>30</v>
      </c>
      <c r="AC1679" s="112" t="s">
        <v>31</v>
      </c>
    </row>
    <row r="1680" spans="1:29" ht="25.5" customHeight="1" x14ac:dyDescent="0.35">
      <c r="A1680" s="205"/>
      <c r="B1680" s="207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05"/>
        <v/>
      </c>
      <c r="G1680" s="106"/>
      <c r="H1680" s="96">
        <f t="shared" si="106"/>
        <v>0</v>
      </c>
      <c r="I1680" s="96" t="str">
        <f t="shared" si="107"/>
        <v/>
      </c>
      <c r="J1680" s="96" t="str">
        <f t="shared" si="108"/>
        <v/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V1680" s="110" t="s">
        <v>25</v>
      </c>
      <c r="W1680" s="110" t="s">
        <v>26</v>
      </c>
      <c r="X1680" s="110" t="s">
        <v>27</v>
      </c>
      <c r="Y1680" s="111" t="s">
        <v>28</v>
      </c>
      <c r="Z1680" s="111" t="s">
        <v>29</v>
      </c>
      <c r="AA1680" s="111" t="s">
        <v>25</v>
      </c>
      <c r="AB1680" s="111" t="s">
        <v>30</v>
      </c>
      <c r="AC1680" s="112" t="s">
        <v>31</v>
      </c>
    </row>
    <row r="1681" spans="1:29" ht="25.5" customHeight="1" x14ac:dyDescent="0.35">
      <c r="A1681" s="205"/>
      <c r="B1681" s="207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05"/>
        <v/>
      </c>
      <c r="G1681" s="106"/>
      <c r="H1681" s="96">
        <f t="shared" si="106"/>
        <v>0</v>
      </c>
      <c r="I1681" s="96" t="str">
        <f t="shared" si="107"/>
        <v/>
      </c>
      <c r="J1681" s="96" t="str">
        <f t="shared" si="108"/>
        <v/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V1681" s="110" t="s">
        <v>25</v>
      </c>
      <c r="W1681" s="110" t="s">
        <v>26</v>
      </c>
      <c r="X1681" s="110" t="s">
        <v>27</v>
      </c>
      <c r="Y1681" s="111" t="s">
        <v>28</v>
      </c>
      <c r="Z1681" s="111" t="s">
        <v>29</v>
      </c>
      <c r="AA1681" s="111" t="s">
        <v>25</v>
      </c>
      <c r="AB1681" s="111" t="s">
        <v>30</v>
      </c>
      <c r="AC1681" s="112" t="s">
        <v>31</v>
      </c>
    </row>
    <row r="1682" spans="1:29" ht="25.5" customHeight="1" x14ac:dyDescent="0.35">
      <c r="A1682" s="205"/>
      <c r="B1682" s="207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05"/>
        <v/>
      </c>
      <c r="G1682" s="106"/>
      <c r="H1682" s="96">
        <f t="shared" si="106"/>
        <v>0</v>
      </c>
      <c r="I1682" s="96" t="str">
        <f t="shared" si="107"/>
        <v/>
      </c>
      <c r="J1682" s="96" t="str">
        <f t="shared" si="108"/>
        <v/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V1682" s="110" t="s">
        <v>25</v>
      </c>
      <c r="W1682" s="110" t="s">
        <v>26</v>
      </c>
      <c r="X1682" s="110" t="s">
        <v>27</v>
      </c>
      <c r="Y1682" s="111" t="s">
        <v>28</v>
      </c>
      <c r="Z1682" s="111" t="s">
        <v>29</v>
      </c>
      <c r="AA1682" s="111" t="s">
        <v>25</v>
      </c>
      <c r="AB1682" s="111" t="s">
        <v>30</v>
      </c>
      <c r="AC1682" s="112" t="s">
        <v>31</v>
      </c>
    </row>
    <row r="1683" spans="1:29" ht="25.5" customHeight="1" x14ac:dyDescent="0.35">
      <c r="A1683" s="205"/>
      <c r="B1683" s="207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05"/>
        <v/>
      </c>
      <c r="G1683" s="106"/>
      <c r="H1683" s="96">
        <f t="shared" si="106"/>
        <v>0</v>
      </c>
      <c r="I1683" s="96" t="str">
        <f t="shared" si="107"/>
        <v/>
      </c>
      <c r="J1683" s="96" t="str">
        <f t="shared" si="108"/>
        <v/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V1683" s="110" t="s">
        <v>25</v>
      </c>
      <c r="W1683" s="110" t="s">
        <v>26</v>
      </c>
      <c r="X1683" s="110" t="s">
        <v>27</v>
      </c>
      <c r="Y1683" s="111" t="s">
        <v>28</v>
      </c>
      <c r="Z1683" s="111" t="s">
        <v>29</v>
      </c>
      <c r="AA1683" s="111" t="s">
        <v>25</v>
      </c>
      <c r="AB1683" s="111" t="s">
        <v>30</v>
      </c>
      <c r="AC1683" s="112" t="s">
        <v>31</v>
      </c>
    </row>
    <row r="1684" spans="1:29" ht="25.5" customHeight="1" x14ac:dyDescent="0.35">
      <c r="A1684" s="205"/>
      <c r="B1684" s="207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05"/>
        <v/>
      </c>
      <c r="G1684" s="106"/>
      <c r="H1684" s="96">
        <f t="shared" si="106"/>
        <v>0</v>
      </c>
      <c r="I1684" s="96" t="str">
        <f t="shared" si="107"/>
        <v/>
      </c>
      <c r="J1684" s="96" t="str">
        <f t="shared" si="108"/>
        <v/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V1684" s="110" t="s">
        <v>25</v>
      </c>
      <c r="W1684" s="110" t="s">
        <v>26</v>
      </c>
      <c r="X1684" s="110" t="s">
        <v>27</v>
      </c>
      <c r="Y1684" s="111" t="s">
        <v>28</v>
      </c>
      <c r="Z1684" s="111" t="s">
        <v>29</v>
      </c>
      <c r="AA1684" s="111" t="s">
        <v>25</v>
      </c>
      <c r="AB1684" s="111" t="s">
        <v>30</v>
      </c>
      <c r="AC1684" s="112" t="s">
        <v>31</v>
      </c>
    </row>
    <row r="1685" spans="1:29" ht="25.5" customHeight="1" x14ac:dyDescent="0.35">
      <c r="A1685" s="205"/>
      <c r="B1685" s="207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05"/>
        <v/>
      </c>
      <c r="G1685" s="106"/>
      <c r="H1685" s="96">
        <f t="shared" si="106"/>
        <v>0</v>
      </c>
      <c r="I1685" s="96" t="str">
        <f t="shared" si="107"/>
        <v/>
      </c>
      <c r="J1685" s="96" t="str">
        <f t="shared" si="108"/>
        <v/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V1685" s="110" t="s">
        <v>25</v>
      </c>
      <c r="W1685" s="110" t="s">
        <v>26</v>
      </c>
      <c r="X1685" s="110" t="s">
        <v>27</v>
      </c>
      <c r="Y1685" s="111" t="s">
        <v>28</v>
      </c>
      <c r="Z1685" s="111" t="s">
        <v>29</v>
      </c>
      <c r="AA1685" s="111" t="s">
        <v>25</v>
      </c>
      <c r="AB1685" s="111" t="s">
        <v>30</v>
      </c>
      <c r="AC1685" s="112" t="s">
        <v>31</v>
      </c>
    </row>
    <row r="1686" spans="1:29" ht="25.5" customHeight="1" x14ac:dyDescent="0.35">
      <c r="A1686" s="205"/>
      <c r="B1686" s="207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05"/>
        <v/>
      </c>
      <c r="G1686" s="106"/>
      <c r="H1686" s="96">
        <f t="shared" si="106"/>
        <v>0</v>
      </c>
      <c r="I1686" s="96" t="str">
        <f t="shared" si="107"/>
        <v/>
      </c>
      <c r="J1686" s="96" t="str">
        <f t="shared" si="108"/>
        <v/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V1686" s="110" t="s">
        <v>25</v>
      </c>
      <c r="W1686" s="110" t="s">
        <v>26</v>
      </c>
      <c r="X1686" s="110" t="s">
        <v>27</v>
      </c>
      <c r="Y1686" s="111" t="s">
        <v>28</v>
      </c>
      <c r="Z1686" s="111" t="s">
        <v>29</v>
      </c>
      <c r="AA1686" s="111" t="s">
        <v>25</v>
      </c>
      <c r="AB1686" s="111" t="s">
        <v>30</v>
      </c>
      <c r="AC1686" s="112" t="s">
        <v>31</v>
      </c>
    </row>
    <row r="1687" spans="1:29" ht="25.5" customHeight="1" x14ac:dyDescent="0.35">
      <c r="A1687" s="205"/>
      <c r="B1687" s="207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05"/>
        <v/>
      </c>
      <c r="G1687" s="106"/>
      <c r="H1687" s="96">
        <f t="shared" si="106"/>
        <v>0</v>
      </c>
      <c r="I1687" s="96" t="str">
        <f t="shared" si="107"/>
        <v/>
      </c>
      <c r="J1687" s="96" t="str">
        <f t="shared" si="108"/>
        <v/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V1687" s="110" t="s">
        <v>25</v>
      </c>
      <c r="W1687" s="110" t="s">
        <v>26</v>
      </c>
      <c r="X1687" s="110" t="s">
        <v>27</v>
      </c>
      <c r="Y1687" s="111" t="s">
        <v>28</v>
      </c>
      <c r="Z1687" s="111" t="s">
        <v>29</v>
      </c>
      <c r="AA1687" s="111" t="s">
        <v>25</v>
      </c>
      <c r="AB1687" s="111" t="s">
        <v>30</v>
      </c>
      <c r="AC1687" s="112" t="s">
        <v>31</v>
      </c>
    </row>
    <row r="1688" spans="1:29" ht="25.5" customHeight="1" x14ac:dyDescent="0.35">
      <c r="A1688" s="205"/>
      <c r="B1688" s="207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05"/>
        <v/>
      </c>
      <c r="G1688" s="106"/>
      <c r="H1688" s="96">
        <f t="shared" si="106"/>
        <v>0</v>
      </c>
      <c r="I1688" s="96" t="str">
        <f t="shared" si="107"/>
        <v/>
      </c>
      <c r="J1688" s="96" t="str">
        <f t="shared" si="108"/>
        <v/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V1688" s="110" t="s">
        <v>25</v>
      </c>
      <c r="W1688" s="110" t="s">
        <v>26</v>
      </c>
      <c r="X1688" s="110" t="s">
        <v>27</v>
      </c>
      <c r="Y1688" s="111" t="s">
        <v>28</v>
      </c>
      <c r="Z1688" s="111" t="s">
        <v>29</v>
      </c>
      <c r="AA1688" s="111" t="s">
        <v>25</v>
      </c>
      <c r="AB1688" s="111" t="s">
        <v>30</v>
      </c>
      <c r="AC1688" s="112" t="s">
        <v>31</v>
      </c>
    </row>
    <row r="1689" spans="1:29" ht="25.5" customHeight="1" x14ac:dyDescent="0.35">
      <c r="A1689" s="205"/>
      <c r="B1689" s="207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05"/>
        <v/>
      </c>
      <c r="G1689" s="106"/>
      <c r="H1689" s="96">
        <f t="shared" si="106"/>
        <v>0</v>
      </c>
      <c r="I1689" s="96" t="str">
        <f t="shared" si="107"/>
        <v/>
      </c>
      <c r="J1689" s="96" t="str">
        <f t="shared" si="108"/>
        <v/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V1689" s="110" t="s">
        <v>25</v>
      </c>
      <c r="W1689" s="110" t="s">
        <v>26</v>
      </c>
      <c r="X1689" s="110" t="s">
        <v>27</v>
      </c>
      <c r="Y1689" s="111" t="s">
        <v>28</v>
      </c>
      <c r="Z1689" s="111" t="s">
        <v>29</v>
      </c>
      <c r="AA1689" s="111" t="s">
        <v>25</v>
      </c>
      <c r="AB1689" s="111" t="s">
        <v>30</v>
      </c>
      <c r="AC1689" s="112" t="s">
        <v>31</v>
      </c>
    </row>
    <row r="1690" spans="1:29" ht="25.5" customHeight="1" x14ac:dyDescent="0.35">
      <c r="A1690" s="205"/>
      <c r="B1690" s="207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05"/>
        <v/>
      </c>
      <c r="G1690" s="106"/>
      <c r="H1690" s="96">
        <f t="shared" si="106"/>
        <v>0</v>
      </c>
      <c r="I1690" s="96" t="str">
        <f t="shared" si="107"/>
        <v/>
      </c>
      <c r="J1690" s="96" t="str">
        <f t="shared" si="108"/>
        <v/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V1690" s="110" t="s">
        <v>25</v>
      </c>
      <c r="W1690" s="110" t="s">
        <v>26</v>
      </c>
      <c r="X1690" s="110" t="s">
        <v>27</v>
      </c>
      <c r="Y1690" s="111" t="s">
        <v>28</v>
      </c>
      <c r="Z1690" s="111" t="s">
        <v>29</v>
      </c>
      <c r="AA1690" s="111" t="s">
        <v>25</v>
      </c>
      <c r="AB1690" s="111" t="s">
        <v>30</v>
      </c>
      <c r="AC1690" s="112" t="s">
        <v>31</v>
      </c>
    </row>
    <row r="1691" spans="1:29" ht="25.5" customHeight="1" x14ac:dyDescent="0.35">
      <c r="A1691" s="205"/>
      <c r="B1691" s="207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05"/>
        <v/>
      </c>
      <c r="G1691" s="106"/>
      <c r="H1691" s="96">
        <f t="shared" si="106"/>
        <v>0</v>
      </c>
      <c r="I1691" s="96" t="str">
        <f t="shared" si="107"/>
        <v/>
      </c>
      <c r="J1691" s="96" t="str">
        <f t="shared" si="108"/>
        <v/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V1691" s="110" t="s">
        <v>25</v>
      </c>
      <c r="W1691" s="110" t="s">
        <v>26</v>
      </c>
      <c r="X1691" s="110" t="s">
        <v>27</v>
      </c>
      <c r="Y1691" s="111" t="s">
        <v>28</v>
      </c>
      <c r="Z1691" s="111" t="s">
        <v>29</v>
      </c>
      <c r="AA1691" s="111" t="s">
        <v>25</v>
      </c>
      <c r="AB1691" s="111" t="s">
        <v>30</v>
      </c>
      <c r="AC1691" s="112" t="s">
        <v>31</v>
      </c>
    </row>
    <row r="1692" spans="1:29" ht="25.5" customHeight="1" x14ac:dyDescent="0.35">
      <c r="A1692" s="205"/>
      <c r="B1692" s="207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05"/>
        <v/>
      </c>
      <c r="G1692" s="106"/>
      <c r="H1692" s="96">
        <f t="shared" si="106"/>
        <v>0</v>
      </c>
      <c r="I1692" s="96" t="str">
        <f t="shared" si="107"/>
        <v/>
      </c>
      <c r="J1692" s="96" t="str">
        <f t="shared" si="108"/>
        <v/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V1692" s="110" t="s">
        <v>25</v>
      </c>
      <c r="W1692" s="110" t="s">
        <v>26</v>
      </c>
      <c r="X1692" s="110" t="s">
        <v>27</v>
      </c>
      <c r="Y1692" s="111" t="s">
        <v>28</v>
      </c>
      <c r="Z1692" s="111" t="s">
        <v>29</v>
      </c>
      <c r="AA1692" s="111" t="s">
        <v>25</v>
      </c>
      <c r="AB1692" s="111" t="s">
        <v>30</v>
      </c>
      <c r="AC1692" s="112" t="s">
        <v>31</v>
      </c>
    </row>
    <row r="1693" spans="1:29" ht="25.5" customHeight="1" x14ac:dyDescent="0.35">
      <c r="A1693" s="205"/>
      <c r="B1693" s="207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05"/>
        <v/>
      </c>
      <c r="G1693" s="106"/>
      <c r="H1693" s="96">
        <f t="shared" si="106"/>
        <v>0</v>
      </c>
      <c r="I1693" s="96" t="str">
        <f t="shared" si="107"/>
        <v/>
      </c>
      <c r="J1693" s="96" t="str">
        <f t="shared" si="108"/>
        <v/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V1693" s="110" t="s">
        <v>25</v>
      </c>
      <c r="W1693" s="110" t="s">
        <v>26</v>
      </c>
      <c r="X1693" s="110" t="s">
        <v>27</v>
      </c>
      <c r="Y1693" s="111" t="s">
        <v>28</v>
      </c>
      <c r="Z1693" s="111" t="s">
        <v>29</v>
      </c>
      <c r="AA1693" s="111" t="s">
        <v>25</v>
      </c>
      <c r="AB1693" s="111" t="s">
        <v>30</v>
      </c>
      <c r="AC1693" s="112" t="s">
        <v>31</v>
      </c>
    </row>
    <row r="1694" spans="1:29" ht="25.5" customHeight="1" x14ac:dyDescent="0.35">
      <c r="A1694" s="205"/>
      <c r="B1694" s="207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05"/>
        <v/>
      </c>
      <c r="G1694" s="106"/>
      <c r="H1694" s="96">
        <f t="shared" si="106"/>
        <v>0</v>
      </c>
      <c r="I1694" s="96" t="str">
        <f t="shared" si="107"/>
        <v/>
      </c>
      <c r="J1694" s="96" t="str">
        <f t="shared" si="108"/>
        <v/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V1694" s="110" t="s">
        <v>25</v>
      </c>
      <c r="W1694" s="110" t="s">
        <v>26</v>
      </c>
      <c r="X1694" s="110" t="s">
        <v>27</v>
      </c>
      <c r="Y1694" s="111" t="s">
        <v>28</v>
      </c>
      <c r="Z1694" s="111" t="s">
        <v>29</v>
      </c>
      <c r="AA1694" s="111" t="s">
        <v>25</v>
      </c>
      <c r="AB1694" s="111" t="s">
        <v>30</v>
      </c>
      <c r="AC1694" s="112" t="s">
        <v>31</v>
      </c>
    </row>
    <row r="1695" spans="1:29" ht="25.5" customHeight="1" x14ac:dyDescent="0.35">
      <c r="A1695" s="205"/>
      <c r="B1695" s="207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05"/>
        <v/>
      </c>
      <c r="G1695" s="106"/>
      <c r="H1695" s="96">
        <f t="shared" si="106"/>
        <v>0</v>
      </c>
      <c r="I1695" s="96" t="str">
        <f t="shared" si="107"/>
        <v/>
      </c>
      <c r="J1695" s="96" t="str">
        <f t="shared" si="108"/>
        <v/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V1695" s="110" t="s">
        <v>25</v>
      </c>
      <c r="W1695" s="110" t="s">
        <v>26</v>
      </c>
      <c r="X1695" s="110" t="s">
        <v>27</v>
      </c>
      <c r="Y1695" s="111" t="s">
        <v>28</v>
      </c>
      <c r="Z1695" s="111" t="s">
        <v>29</v>
      </c>
      <c r="AA1695" s="111" t="s">
        <v>25</v>
      </c>
      <c r="AB1695" s="111" t="s">
        <v>30</v>
      </c>
      <c r="AC1695" s="112" t="s">
        <v>31</v>
      </c>
    </row>
    <row r="1696" spans="1:29" ht="25.5" customHeight="1" x14ac:dyDescent="0.35">
      <c r="A1696" s="205"/>
      <c r="B1696" s="207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05"/>
        <v/>
      </c>
      <c r="G1696" s="106"/>
      <c r="H1696" s="96">
        <f t="shared" si="106"/>
        <v>0</v>
      </c>
      <c r="I1696" s="96" t="str">
        <f t="shared" si="107"/>
        <v/>
      </c>
      <c r="J1696" s="96" t="str">
        <f t="shared" si="108"/>
        <v/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V1696" s="110" t="s">
        <v>25</v>
      </c>
      <c r="W1696" s="110" t="s">
        <v>26</v>
      </c>
      <c r="X1696" s="110" t="s">
        <v>27</v>
      </c>
      <c r="Y1696" s="111" t="s">
        <v>28</v>
      </c>
      <c r="Z1696" s="111" t="s">
        <v>29</v>
      </c>
      <c r="AA1696" s="111" t="s">
        <v>25</v>
      </c>
      <c r="AB1696" s="111" t="s">
        <v>30</v>
      </c>
      <c r="AC1696" s="112" t="s">
        <v>31</v>
      </c>
    </row>
    <row r="1697" spans="1:29" ht="25.5" customHeight="1" x14ac:dyDescent="0.35">
      <c r="A1697" s="205"/>
      <c r="B1697" s="207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05"/>
        <v/>
      </c>
      <c r="G1697" s="106"/>
      <c r="H1697" s="96">
        <f t="shared" si="106"/>
        <v>0</v>
      </c>
      <c r="I1697" s="96" t="str">
        <f t="shared" si="107"/>
        <v/>
      </c>
      <c r="J1697" s="96" t="str">
        <f t="shared" si="108"/>
        <v/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V1697" s="110" t="s">
        <v>25</v>
      </c>
      <c r="W1697" s="110" t="s">
        <v>26</v>
      </c>
      <c r="X1697" s="110" t="s">
        <v>27</v>
      </c>
      <c r="Y1697" s="111" t="s">
        <v>28</v>
      </c>
      <c r="Z1697" s="111" t="s">
        <v>29</v>
      </c>
      <c r="AA1697" s="111" t="s">
        <v>25</v>
      </c>
      <c r="AB1697" s="111" t="s">
        <v>30</v>
      </c>
      <c r="AC1697" s="112" t="s">
        <v>31</v>
      </c>
    </row>
    <row r="1698" spans="1:29" ht="25.5" customHeight="1" x14ac:dyDescent="0.35">
      <c r="A1698" s="205"/>
      <c r="B1698" s="207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05"/>
        <v/>
      </c>
      <c r="G1698" s="106"/>
      <c r="H1698" s="96">
        <f t="shared" si="106"/>
        <v>0</v>
      </c>
      <c r="I1698" s="96" t="str">
        <f t="shared" si="107"/>
        <v/>
      </c>
      <c r="J1698" s="96" t="str">
        <f t="shared" si="108"/>
        <v/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V1698" s="110" t="s">
        <v>25</v>
      </c>
      <c r="W1698" s="110" t="s">
        <v>26</v>
      </c>
      <c r="X1698" s="110" t="s">
        <v>27</v>
      </c>
      <c r="Y1698" s="111" t="s">
        <v>28</v>
      </c>
      <c r="Z1698" s="111" t="s">
        <v>29</v>
      </c>
      <c r="AA1698" s="111" t="s">
        <v>25</v>
      </c>
      <c r="AB1698" s="111" t="s">
        <v>30</v>
      </c>
      <c r="AC1698" s="112" t="s">
        <v>31</v>
      </c>
    </row>
    <row r="1699" spans="1:29" ht="25.5" customHeight="1" x14ac:dyDescent="0.35">
      <c r="A1699" s="205"/>
      <c r="B1699" s="207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05"/>
        <v/>
      </c>
      <c r="G1699" s="106"/>
      <c r="H1699" s="96">
        <f t="shared" si="106"/>
        <v>0</v>
      </c>
      <c r="I1699" s="96" t="str">
        <f t="shared" si="107"/>
        <v/>
      </c>
      <c r="J1699" s="96" t="str">
        <f t="shared" si="108"/>
        <v/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V1699" s="110" t="s">
        <v>25</v>
      </c>
      <c r="W1699" s="110" t="s">
        <v>26</v>
      </c>
      <c r="X1699" s="110" t="s">
        <v>27</v>
      </c>
      <c r="Y1699" s="111" t="s">
        <v>28</v>
      </c>
      <c r="Z1699" s="111" t="s">
        <v>29</v>
      </c>
      <c r="AA1699" s="111" t="s">
        <v>25</v>
      </c>
      <c r="AB1699" s="111" t="s">
        <v>30</v>
      </c>
      <c r="AC1699" s="112" t="s">
        <v>31</v>
      </c>
    </row>
    <row r="1700" spans="1:29" ht="25.5" customHeight="1" x14ac:dyDescent="0.35">
      <c r="A1700" s="205"/>
      <c r="B1700" s="207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05"/>
        <v/>
      </c>
      <c r="G1700" s="106"/>
      <c r="H1700" s="96">
        <f t="shared" si="106"/>
        <v>0</v>
      </c>
      <c r="I1700" s="96" t="str">
        <f t="shared" si="107"/>
        <v/>
      </c>
      <c r="J1700" s="96" t="str">
        <f t="shared" si="108"/>
        <v/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V1700" s="110" t="s">
        <v>25</v>
      </c>
      <c r="W1700" s="110" t="s">
        <v>26</v>
      </c>
      <c r="X1700" s="110" t="s">
        <v>27</v>
      </c>
      <c r="Y1700" s="111" t="s">
        <v>28</v>
      </c>
      <c r="Z1700" s="111" t="s">
        <v>29</v>
      </c>
      <c r="AA1700" s="111" t="s">
        <v>25</v>
      </c>
      <c r="AB1700" s="111" t="s">
        <v>30</v>
      </c>
      <c r="AC1700" s="112" t="s">
        <v>31</v>
      </c>
    </row>
    <row r="1701" spans="1:29" ht="25.5" customHeight="1" x14ac:dyDescent="0.35">
      <c r="A1701" s="205"/>
      <c r="B1701" s="207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05"/>
        <v/>
      </c>
      <c r="G1701" s="106"/>
      <c r="H1701" s="96">
        <f t="shared" si="106"/>
        <v>0</v>
      </c>
      <c r="I1701" s="96" t="str">
        <f t="shared" si="107"/>
        <v/>
      </c>
      <c r="J1701" s="96" t="str">
        <f t="shared" si="108"/>
        <v/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V1701" s="110" t="s">
        <v>25</v>
      </c>
      <c r="W1701" s="110" t="s">
        <v>26</v>
      </c>
      <c r="X1701" s="110" t="s">
        <v>27</v>
      </c>
      <c r="Y1701" s="111" t="s">
        <v>28</v>
      </c>
      <c r="Z1701" s="111" t="s">
        <v>29</v>
      </c>
      <c r="AA1701" s="111" t="s">
        <v>25</v>
      </c>
      <c r="AB1701" s="111" t="s">
        <v>30</v>
      </c>
      <c r="AC1701" s="112" t="s">
        <v>31</v>
      </c>
    </row>
    <row r="1702" spans="1:29" ht="25.5" customHeight="1" x14ac:dyDescent="0.35">
      <c r="A1702" s="205"/>
      <c r="B1702" s="207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05"/>
        <v/>
      </c>
      <c r="G1702" s="106"/>
      <c r="H1702" s="96">
        <f t="shared" si="106"/>
        <v>0</v>
      </c>
      <c r="I1702" s="96" t="str">
        <f t="shared" si="107"/>
        <v/>
      </c>
      <c r="J1702" s="96" t="str">
        <f t="shared" si="108"/>
        <v/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V1702" s="110" t="s">
        <v>25</v>
      </c>
      <c r="W1702" s="110" t="s">
        <v>26</v>
      </c>
      <c r="X1702" s="110" t="s">
        <v>27</v>
      </c>
      <c r="Y1702" s="111" t="s">
        <v>28</v>
      </c>
      <c r="Z1702" s="111" t="s">
        <v>29</v>
      </c>
      <c r="AA1702" s="111" t="s">
        <v>25</v>
      </c>
      <c r="AB1702" s="111" t="s">
        <v>30</v>
      </c>
      <c r="AC1702" s="112" t="s">
        <v>31</v>
      </c>
    </row>
    <row r="1703" spans="1:29" ht="25.5" customHeight="1" x14ac:dyDescent="0.35">
      <c r="A1703" s="205"/>
      <c r="B1703" s="207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05"/>
        <v/>
      </c>
      <c r="G1703" s="106"/>
      <c r="H1703" s="96">
        <f t="shared" si="106"/>
        <v>0</v>
      </c>
      <c r="I1703" s="96" t="str">
        <f t="shared" si="107"/>
        <v/>
      </c>
      <c r="J1703" s="96" t="str">
        <f t="shared" si="108"/>
        <v/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V1703" s="110" t="s">
        <v>25</v>
      </c>
      <c r="W1703" s="110" t="s">
        <v>26</v>
      </c>
      <c r="X1703" s="110" t="s">
        <v>27</v>
      </c>
      <c r="Y1703" s="111" t="s">
        <v>28</v>
      </c>
      <c r="Z1703" s="111" t="s">
        <v>29</v>
      </c>
      <c r="AA1703" s="111" t="s">
        <v>25</v>
      </c>
      <c r="AB1703" s="111" t="s">
        <v>30</v>
      </c>
      <c r="AC1703" s="112" t="s">
        <v>31</v>
      </c>
    </row>
    <row r="1704" spans="1:29" ht="25.5" customHeight="1" x14ac:dyDescent="0.35">
      <c r="A1704" s="205"/>
      <c r="B1704" s="207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05"/>
        <v/>
      </c>
      <c r="G1704" s="106"/>
      <c r="H1704" s="96">
        <f t="shared" si="106"/>
        <v>0</v>
      </c>
      <c r="I1704" s="96" t="str">
        <f t="shared" si="107"/>
        <v/>
      </c>
      <c r="J1704" s="96" t="str">
        <f t="shared" si="108"/>
        <v/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V1704" s="110" t="s">
        <v>25</v>
      </c>
      <c r="W1704" s="110" t="s">
        <v>26</v>
      </c>
      <c r="X1704" s="110" t="s">
        <v>27</v>
      </c>
      <c r="Y1704" s="111" t="s">
        <v>28</v>
      </c>
      <c r="Z1704" s="111" t="s">
        <v>29</v>
      </c>
      <c r="AA1704" s="111" t="s">
        <v>25</v>
      </c>
      <c r="AB1704" s="111" t="s">
        <v>30</v>
      </c>
      <c r="AC1704" s="112" t="s">
        <v>31</v>
      </c>
    </row>
    <row r="1705" spans="1:29" ht="25.5" customHeight="1" x14ac:dyDescent="0.35">
      <c r="A1705" s="205"/>
      <c r="B1705" s="207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05"/>
        <v/>
      </c>
      <c r="G1705" s="106"/>
      <c r="H1705" s="96">
        <f t="shared" si="106"/>
        <v>0</v>
      </c>
      <c r="I1705" s="96" t="str">
        <f t="shared" si="107"/>
        <v/>
      </c>
      <c r="J1705" s="96" t="str">
        <f t="shared" si="108"/>
        <v/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V1705" s="110" t="s">
        <v>25</v>
      </c>
      <c r="W1705" s="110" t="s">
        <v>26</v>
      </c>
      <c r="X1705" s="110" t="s">
        <v>27</v>
      </c>
      <c r="Y1705" s="111" t="s">
        <v>28</v>
      </c>
      <c r="Z1705" s="111" t="s">
        <v>29</v>
      </c>
      <c r="AA1705" s="111" t="s">
        <v>25</v>
      </c>
      <c r="AB1705" s="111" t="s">
        <v>30</v>
      </c>
      <c r="AC1705" s="112" t="s">
        <v>31</v>
      </c>
    </row>
    <row r="1706" spans="1:29" ht="25.5" customHeight="1" x14ac:dyDescent="0.35">
      <c r="A1706" s="205"/>
      <c r="B1706" s="207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05"/>
        <v/>
      </c>
      <c r="G1706" s="106"/>
      <c r="H1706" s="96">
        <f t="shared" si="106"/>
        <v>0</v>
      </c>
      <c r="I1706" s="96" t="str">
        <f t="shared" si="107"/>
        <v/>
      </c>
      <c r="J1706" s="96" t="str">
        <f t="shared" si="108"/>
        <v/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V1706" s="110" t="s">
        <v>25</v>
      </c>
      <c r="W1706" s="110" t="s">
        <v>26</v>
      </c>
      <c r="X1706" s="110" t="s">
        <v>27</v>
      </c>
      <c r="Y1706" s="111" t="s">
        <v>28</v>
      </c>
      <c r="Z1706" s="111" t="s">
        <v>29</v>
      </c>
      <c r="AA1706" s="111" t="s">
        <v>25</v>
      </c>
      <c r="AB1706" s="111" t="s">
        <v>30</v>
      </c>
      <c r="AC1706" s="112" t="s">
        <v>31</v>
      </c>
    </row>
    <row r="1707" spans="1:29" ht="25.5" customHeight="1" x14ac:dyDescent="0.35">
      <c r="A1707" s="205"/>
      <c r="B1707" s="207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05"/>
        <v/>
      </c>
      <c r="G1707" s="106"/>
      <c r="H1707" s="96">
        <f t="shared" si="106"/>
        <v>0</v>
      </c>
      <c r="I1707" s="96" t="str">
        <f t="shared" si="107"/>
        <v/>
      </c>
      <c r="J1707" s="96" t="str">
        <f t="shared" si="108"/>
        <v/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V1707" s="110" t="s">
        <v>25</v>
      </c>
      <c r="W1707" s="110" t="s">
        <v>26</v>
      </c>
      <c r="X1707" s="110" t="s">
        <v>27</v>
      </c>
      <c r="Y1707" s="111" t="s">
        <v>28</v>
      </c>
      <c r="Z1707" s="111" t="s">
        <v>29</v>
      </c>
      <c r="AA1707" s="111" t="s">
        <v>25</v>
      </c>
      <c r="AB1707" s="111" t="s">
        <v>30</v>
      </c>
      <c r="AC1707" s="112" t="s">
        <v>31</v>
      </c>
    </row>
    <row r="1708" spans="1:29" ht="25.5" customHeight="1" x14ac:dyDescent="0.35">
      <c r="A1708" s="205"/>
      <c r="B1708" s="207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05"/>
        <v/>
      </c>
      <c r="G1708" s="106"/>
      <c r="H1708" s="96">
        <f t="shared" si="106"/>
        <v>0</v>
      </c>
      <c r="I1708" s="96" t="str">
        <f t="shared" si="107"/>
        <v/>
      </c>
      <c r="J1708" s="96" t="str">
        <f t="shared" si="108"/>
        <v/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V1708" s="110" t="s">
        <v>25</v>
      </c>
      <c r="W1708" s="110" t="s">
        <v>26</v>
      </c>
      <c r="X1708" s="110" t="s">
        <v>27</v>
      </c>
      <c r="Y1708" s="111" t="s">
        <v>28</v>
      </c>
      <c r="Z1708" s="111" t="s">
        <v>29</v>
      </c>
      <c r="AA1708" s="111" t="s">
        <v>25</v>
      </c>
      <c r="AB1708" s="111" t="s">
        <v>30</v>
      </c>
      <c r="AC1708" s="112" t="s">
        <v>31</v>
      </c>
    </row>
    <row r="1709" spans="1:29" ht="25.5" customHeight="1" x14ac:dyDescent="0.35">
      <c r="A1709" s="205"/>
      <c r="B1709" s="207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05"/>
        <v/>
      </c>
      <c r="G1709" s="106"/>
      <c r="H1709" s="96">
        <f t="shared" si="106"/>
        <v>0</v>
      </c>
      <c r="I1709" s="96" t="str">
        <f t="shared" si="107"/>
        <v/>
      </c>
      <c r="J1709" s="96" t="str">
        <f t="shared" si="108"/>
        <v/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V1709" s="110" t="s">
        <v>25</v>
      </c>
      <c r="W1709" s="110" t="s">
        <v>26</v>
      </c>
      <c r="X1709" s="110" t="s">
        <v>27</v>
      </c>
      <c r="Y1709" s="111" t="s">
        <v>28</v>
      </c>
      <c r="Z1709" s="111" t="s">
        <v>29</v>
      </c>
      <c r="AA1709" s="111" t="s">
        <v>25</v>
      </c>
      <c r="AB1709" s="111" t="s">
        <v>30</v>
      </c>
      <c r="AC1709" s="112" t="s">
        <v>31</v>
      </c>
    </row>
    <row r="1710" spans="1:29" ht="25.5" customHeight="1" x14ac:dyDescent="0.35">
      <c r="A1710" s="205"/>
      <c r="B1710" s="207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05"/>
        <v/>
      </c>
      <c r="G1710" s="106"/>
      <c r="H1710" s="96">
        <f t="shared" si="106"/>
        <v>0</v>
      </c>
      <c r="I1710" s="96" t="str">
        <f t="shared" si="107"/>
        <v/>
      </c>
      <c r="J1710" s="96" t="str">
        <f t="shared" si="108"/>
        <v/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V1710" s="110" t="s">
        <v>25</v>
      </c>
      <c r="W1710" s="110" t="s">
        <v>26</v>
      </c>
      <c r="X1710" s="110" t="s">
        <v>27</v>
      </c>
      <c r="Y1710" s="111" t="s">
        <v>28</v>
      </c>
      <c r="Z1710" s="111" t="s">
        <v>29</v>
      </c>
      <c r="AA1710" s="111" t="s">
        <v>25</v>
      </c>
      <c r="AB1710" s="111" t="s">
        <v>30</v>
      </c>
      <c r="AC1710" s="112" t="s">
        <v>31</v>
      </c>
    </row>
    <row r="1711" spans="1:29" ht="25.5" customHeight="1" x14ac:dyDescent="0.35">
      <c r="A1711" s="205"/>
      <c r="B1711" s="207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05"/>
        <v/>
      </c>
      <c r="G1711" s="106"/>
      <c r="H1711" s="96">
        <f t="shared" si="106"/>
        <v>0</v>
      </c>
      <c r="I1711" s="96" t="str">
        <f t="shared" si="107"/>
        <v/>
      </c>
      <c r="J1711" s="96" t="str">
        <f t="shared" si="108"/>
        <v/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V1711" s="110" t="s">
        <v>25</v>
      </c>
      <c r="W1711" s="110" t="s">
        <v>26</v>
      </c>
      <c r="X1711" s="110" t="s">
        <v>27</v>
      </c>
      <c r="Y1711" s="111" t="s">
        <v>28</v>
      </c>
      <c r="Z1711" s="111" t="s">
        <v>29</v>
      </c>
      <c r="AA1711" s="111" t="s">
        <v>25</v>
      </c>
      <c r="AB1711" s="111" t="s">
        <v>30</v>
      </c>
      <c r="AC1711" s="112" t="s">
        <v>31</v>
      </c>
    </row>
    <row r="1712" spans="1:29" ht="25.5" customHeight="1" x14ac:dyDescent="0.35">
      <c r="A1712" s="205"/>
      <c r="B1712" s="207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05"/>
        <v/>
      </c>
      <c r="G1712" s="106"/>
      <c r="H1712" s="96">
        <f t="shared" si="106"/>
        <v>0</v>
      </c>
      <c r="I1712" s="96" t="str">
        <f t="shared" si="107"/>
        <v/>
      </c>
      <c r="J1712" s="96" t="str">
        <f t="shared" si="108"/>
        <v/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V1712" s="110" t="s">
        <v>25</v>
      </c>
      <c r="W1712" s="110" t="s">
        <v>26</v>
      </c>
      <c r="X1712" s="110" t="s">
        <v>27</v>
      </c>
      <c r="Y1712" s="111" t="s">
        <v>28</v>
      </c>
      <c r="Z1712" s="111" t="s">
        <v>29</v>
      </c>
      <c r="AA1712" s="111" t="s">
        <v>25</v>
      </c>
      <c r="AB1712" s="111" t="s">
        <v>30</v>
      </c>
      <c r="AC1712" s="112" t="s">
        <v>31</v>
      </c>
    </row>
    <row r="1713" spans="1:29" ht="25.5" customHeight="1" x14ac:dyDescent="0.35">
      <c r="A1713" s="205"/>
      <c r="B1713" s="207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05"/>
        <v/>
      </c>
      <c r="G1713" s="106"/>
      <c r="H1713" s="96">
        <f t="shared" si="106"/>
        <v>0</v>
      </c>
      <c r="I1713" s="96" t="str">
        <f t="shared" si="107"/>
        <v/>
      </c>
      <c r="J1713" s="96" t="str">
        <f t="shared" si="108"/>
        <v/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V1713" s="110" t="s">
        <v>25</v>
      </c>
      <c r="W1713" s="110" t="s">
        <v>26</v>
      </c>
      <c r="X1713" s="110" t="s">
        <v>27</v>
      </c>
      <c r="Y1713" s="111" t="s">
        <v>28</v>
      </c>
      <c r="Z1713" s="111" t="s">
        <v>29</v>
      </c>
      <c r="AA1713" s="111" t="s">
        <v>25</v>
      </c>
      <c r="AB1713" s="111" t="s">
        <v>30</v>
      </c>
      <c r="AC1713" s="112" t="s">
        <v>31</v>
      </c>
    </row>
    <row r="1714" spans="1:29" ht="25.5" customHeight="1" x14ac:dyDescent="0.35">
      <c r="A1714" s="205"/>
      <c r="B1714" s="207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05"/>
        <v/>
      </c>
      <c r="G1714" s="106"/>
      <c r="H1714" s="96">
        <f t="shared" si="106"/>
        <v>0</v>
      </c>
      <c r="I1714" s="96" t="str">
        <f t="shared" si="107"/>
        <v/>
      </c>
      <c r="J1714" s="96" t="str">
        <f t="shared" si="108"/>
        <v/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V1714" s="110" t="s">
        <v>25</v>
      </c>
      <c r="W1714" s="110" t="s">
        <v>26</v>
      </c>
      <c r="X1714" s="110" t="s">
        <v>27</v>
      </c>
      <c r="Y1714" s="111" t="s">
        <v>28</v>
      </c>
      <c r="Z1714" s="111" t="s">
        <v>29</v>
      </c>
      <c r="AA1714" s="111" t="s">
        <v>25</v>
      </c>
      <c r="AB1714" s="111" t="s">
        <v>30</v>
      </c>
      <c r="AC1714" s="112" t="s">
        <v>31</v>
      </c>
    </row>
    <row r="1715" spans="1:29" ht="25.5" customHeight="1" x14ac:dyDescent="0.35">
      <c r="A1715" s="205"/>
      <c r="B1715" s="207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05"/>
        <v/>
      </c>
      <c r="G1715" s="106"/>
      <c r="H1715" s="96">
        <f t="shared" si="106"/>
        <v>0</v>
      </c>
      <c r="I1715" s="96" t="str">
        <f t="shared" si="107"/>
        <v/>
      </c>
      <c r="J1715" s="96" t="str">
        <f t="shared" si="108"/>
        <v/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V1715" s="110" t="s">
        <v>25</v>
      </c>
      <c r="W1715" s="110" t="s">
        <v>26</v>
      </c>
      <c r="X1715" s="110" t="s">
        <v>27</v>
      </c>
      <c r="Y1715" s="111" t="s">
        <v>28</v>
      </c>
      <c r="Z1715" s="111" t="s">
        <v>29</v>
      </c>
      <c r="AA1715" s="111" t="s">
        <v>25</v>
      </c>
      <c r="AB1715" s="111" t="s">
        <v>30</v>
      </c>
      <c r="AC1715" s="112" t="s">
        <v>31</v>
      </c>
    </row>
    <row r="1716" spans="1:29" ht="25.5" customHeight="1" x14ac:dyDescent="0.35">
      <c r="A1716" s="205"/>
      <c r="B1716" s="207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05"/>
        <v/>
      </c>
      <c r="G1716" s="106"/>
      <c r="H1716" s="96">
        <f t="shared" si="106"/>
        <v>0</v>
      </c>
      <c r="I1716" s="96" t="str">
        <f t="shared" si="107"/>
        <v/>
      </c>
      <c r="J1716" s="96" t="str">
        <f t="shared" si="108"/>
        <v/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V1716" s="110" t="s">
        <v>25</v>
      </c>
      <c r="W1716" s="110" t="s">
        <v>26</v>
      </c>
      <c r="X1716" s="110" t="s">
        <v>27</v>
      </c>
      <c r="Y1716" s="111" t="s">
        <v>28</v>
      </c>
      <c r="Z1716" s="111" t="s">
        <v>29</v>
      </c>
      <c r="AA1716" s="111" t="s">
        <v>25</v>
      </c>
      <c r="AB1716" s="111" t="s">
        <v>30</v>
      </c>
      <c r="AC1716" s="112" t="s">
        <v>31</v>
      </c>
    </row>
    <row r="1717" spans="1:29" ht="25.5" customHeight="1" x14ac:dyDescent="0.35">
      <c r="A1717" s="205"/>
      <c r="B1717" s="207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05"/>
        <v/>
      </c>
      <c r="G1717" s="106"/>
      <c r="H1717" s="96">
        <f t="shared" si="106"/>
        <v>0</v>
      </c>
      <c r="I1717" s="96" t="str">
        <f t="shared" si="107"/>
        <v/>
      </c>
      <c r="J1717" s="96" t="str">
        <f t="shared" si="108"/>
        <v/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V1717" s="110" t="s">
        <v>25</v>
      </c>
      <c r="W1717" s="110" t="s">
        <v>26</v>
      </c>
      <c r="X1717" s="110" t="s">
        <v>27</v>
      </c>
      <c r="Y1717" s="111" t="s">
        <v>28</v>
      </c>
      <c r="Z1717" s="111" t="s">
        <v>29</v>
      </c>
      <c r="AA1717" s="111" t="s">
        <v>25</v>
      </c>
      <c r="AB1717" s="111" t="s">
        <v>30</v>
      </c>
      <c r="AC1717" s="112" t="s">
        <v>31</v>
      </c>
    </row>
    <row r="1718" spans="1:29" ht="25.5" customHeight="1" x14ac:dyDescent="0.35">
      <c r="A1718" s="205"/>
      <c r="B1718" s="207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05"/>
        <v/>
      </c>
      <c r="G1718" s="106"/>
      <c r="H1718" s="96">
        <f t="shared" si="106"/>
        <v>0</v>
      </c>
      <c r="I1718" s="96" t="str">
        <f t="shared" si="107"/>
        <v/>
      </c>
      <c r="J1718" s="96" t="str">
        <f t="shared" si="108"/>
        <v/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V1718" s="110" t="s">
        <v>25</v>
      </c>
      <c r="W1718" s="110" t="s">
        <v>26</v>
      </c>
      <c r="X1718" s="110" t="s">
        <v>27</v>
      </c>
      <c r="Y1718" s="111" t="s">
        <v>28</v>
      </c>
      <c r="Z1718" s="111" t="s">
        <v>29</v>
      </c>
      <c r="AA1718" s="111" t="s">
        <v>25</v>
      </c>
      <c r="AB1718" s="111" t="s">
        <v>30</v>
      </c>
      <c r="AC1718" s="112" t="s">
        <v>31</v>
      </c>
    </row>
    <row r="1719" spans="1:29" ht="25.5" customHeight="1" x14ac:dyDescent="0.35">
      <c r="A1719" s="205"/>
      <c r="B1719" s="207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05"/>
        <v/>
      </c>
      <c r="G1719" s="106"/>
      <c r="H1719" s="96">
        <f t="shared" si="106"/>
        <v>0</v>
      </c>
      <c r="I1719" s="96" t="str">
        <f t="shared" si="107"/>
        <v/>
      </c>
      <c r="J1719" s="96" t="str">
        <f t="shared" si="108"/>
        <v/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V1719" s="110" t="s">
        <v>25</v>
      </c>
      <c r="W1719" s="110" t="s">
        <v>26</v>
      </c>
      <c r="X1719" s="110" t="s">
        <v>27</v>
      </c>
      <c r="Y1719" s="111" t="s">
        <v>28</v>
      </c>
      <c r="Z1719" s="111" t="s">
        <v>29</v>
      </c>
      <c r="AA1719" s="111" t="s">
        <v>25</v>
      </c>
      <c r="AB1719" s="111" t="s">
        <v>30</v>
      </c>
      <c r="AC1719" s="112" t="s">
        <v>31</v>
      </c>
    </row>
    <row r="1720" spans="1:29" ht="25.5" customHeight="1" x14ac:dyDescent="0.35">
      <c r="A1720" s="205"/>
      <c r="B1720" s="207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05"/>
        <v/>
      </c>
      <c r="G1720" s="106"/>
      <c r="H1720" s="96">
        <f t="shared" si="106"/>
        <v>0</v>
      </c>
      <c r="I1720" s="96" t="str">
        <f t="shared" si="107"/>
        <v/>
      </c>
      <c r="J1720" s="96" t="str">
        <f t="shared" si="108"/>
        <v/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V1720" s="110" t="s">
        <v>25</v>
      </c>
      <c r="W1720" s="110" t="s">
        <v>26</v>
      </c>
      <c r="X1720" s="110" t="s">
        <v>27</v>
      </c>
      <c r="Y1720" s="111" t="s">
        <v>28</v>
      </c>
      <c r="Z1720" s="111" t="s">
        <v>29</v>
      </c>
      <c r="AA1720" s="111" t="s">
        <v>25</v>
      </c>
      <c r="AB1720" s="111" t="s">
        <v>30</v>
      </c>
      <c r="AC1720" s="112" t="s">
        <v>31</v>
      </c>
    </row>
    <row r="1721" spans="1:29" ht="25.5" customHeight="1" x14ac:dyDescent="0.35">
      <c r="A1721" s="205"/>
      <c r="B1721" s="207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05"/>
        <v/>
      </c>
      <c r="G1721" s="106"/>
      <c r="H1721" s="96">
        <f t="shared" si="106"/>
        <v>0</v>
      </c>
      <c r="I1721" s="96" t="str">
        <f t="shared" si="107"/>
        <v/>
      </c>
      <c r="J1721" s="96" t="str">
        <f t="shared" si="108"/>
        <v/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V1721" s="110" t="s">
        <v>25</v>
      </c>
      <c r="W1721" s="110" t="s">
        <v>26</v>
      </c>
      <c r="X1721" s="110" t="s">
        <v>27</v>
      </c>
      <c r="Y1721" s="111" t="s">
        <v>28</v>
      </c>
      <c r="Z1721" s="111" t="s">
        <v>29</v>
      </c>
      <c r="AA1721" s="111" t="s">
        <v>25</v>
      </c>
      <c r="AB1721" s="111" t="s">
        <v>30</v>
      </c>
      <c r="AC1721" s="112" t="s">
        <v>31</v>
      </c>
    </row>
    <row r="1722" spans="1:29" ht="25.5" customHeight="1" x14ac:dyDescent="0.35">
      <c r="A1722" s="205"/>
      <c r="B1722" s="207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05"/>
        <v/>
      </c>
      <c r="G1722" s="106"/>
      <c r="H1722" s="96">
        <f t="shared" si="106"/>
        <v>0</v>
      </c>
      <c r="I1722" s="96" t="str">
        <f t="shared" si="107"/>
        <v/>
      </c>
      <c r="J1722" s="96" t="str">
        <f t="shared" si="108"/>
        <v/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V1722" s="110" t="s">
        <v>25</v>
      </c>
      <c r="W1722" s="110" t="s">
        <v>26</v>
      </c>
      <c r="X1722" s="110" t="s">
        <v>27</v>
      </c>
      <c r="Y1722" s="111" t="s">
        <v>28</v>
      </c>
      <c r="Z1722" s="111" t="s">
        <v>29</v>
      </c>
      <c r="AA1722" s="111" t="s">
        <v>25</v>
      </c>
      <c r="AB1722" s="111" t="s">
        <v>30</v>
      </c>
      <c r="AC1722" s="112" t="s">
        <v>31</v>
      </c>
    </row>
    <row r="1723" spans="1:29" ht="25.5" customHeight="1" x14ac:dyDescent="0.35">
      <c r="A1723" s="205"/>
      <c r="B1723" s="207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05"/>
        <v/>
      </c>
      <c r="G1723" s="106"/>
      <c r="H1723" s="96">
        <f t="shared" si="106"/>
        <v>0</v>
      </c>
      <c r="I1723" s="96" t="str">
        <f t="shared" si="107"/>
        <v/>
      </c>
      <c r="J1723" s="96" t="str">
        <f t="shared" si="108"/>
        <v/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V1723" s="110" t="s">
        <v>25</v>
      </c>
      <c r="W1723" s="110" t="s">
        <v>26</v>
      </c>
      <c r="X1723" s="110" t="s">
        <v>27</v>
      </c>
      <c r="Y1723" s="111" t="s">
        <v>28</v>
      </c>
      <c r="Z1723" s="111" t="s">
        <v>29</v>
      </c>
      <c r="AA1723" s="111" t="s">
        <v>25</v>
      </c>
      <c r="AB1723" s="111" t="s">
        <v>30</v>
      </c>
      <c r="AC1723" s="112" t="s">
        <v>31</v>
      </c>
    </row>
    <row r="1724" spans="1:29" ht="25.5" customHeight="1" x14ac:dyDescent="0.35">
      <c r="A1724" s="205"/>
      <c r="B1724" s="207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05"/>
        <v/>
      </c>
      <c r="G1724" s="106"/>
      <c r="H1724" s="96">
        <f t="shared" si="106"/>
        <v>0</v>
      </c>
      <c r="I1724" s="96" t="str">
        <f t="shared" si="107"/>
        <v/>
      </c>
      <c r="J1724" s="96" t="str">
        <f t="shared" si="108"/>
        <v/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V1724" s="110" t="s">
        <v>25</v>
      </c>
      <c r="W1724" s="110" t="s">
        <v>26</v>
      </c>
      <c r="X1724" s="110" t="s">
        <v>27</v>
      </c>
      <c r="Y1724" s="111" t="s">
        <v>28</v>
      </c>
      <c r="Z1724" s="111" t="s">
        <v>29</v>
      </c>
      <c r="AA1724" s="111" t="s">
        <v>25</v>
      </c>
      <c r="AB1724" s="111" t="s">
        <v>30</v>
      </c>
      <c r="AC1724" s="112" t="s">
        <v>31</v>
      </c>
    </row>
    <row r="1725" spans="1:29" ht="25.5" customHeight="1" x14ac:dyDescent="0.35">
      <c r="A1725" s="205"/>
      <c r="B1725" s="207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05"/>
        <v/>
      </c>
      <c r="G1725" s="106"/>
      <c r="H1725" s="96">
        <f t="shared" si="106"/>
        <v>0</v>
      </c>
      <c r="I1725" s="96" t="str">
        <f t="shared" si="107"/>
        <v/>
      </c>
      <c r="J1725" s="96" t="str">
        <f t="shared" si="108"/>
        <v/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V1725" s="110" t="s">
        <v>25</v>
      </c>
      <c r="W1725" s="110" t="s">
        <v>26</v>
      </c>
      <c r="X1725" s="110" t="s">
        <v>27</v>
      </c>
      <c r="Y1725" s="111" t="s">
        <v>28</v>
      </c>
      <c r="Z1725" s="111" t="s">
        <v>29</v>
      </c>
      <c r="AA1725" s="111" t="s">
        <v>25</v>
      </c>
      <c r="AB1725" s="111" t="s">
        <v>30</v>
      </c>
      <c r="AC1725" s="112" t="s">
        <v>31</v>
      </c>
    </row>
    <row r="1726" spans="1:29" ht="25.5" customHeight="1" x14ac:dyDescent="0.35">
      <c r="A1726" s="205"/>
      <c r="B1726" s="207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05"/>
        <v/>
      </c>
      <c r="G1726" s="106"/>
      <c r="H1726" s="96">
        <f t="shared" si="106"/>
        <v>0</v>
      </c>
      <c r="I1726" s="96" t="str">
        <f t="shared" si="107"/>
        <v/>
      </c>
      <c r="J1726" s="96" t="str">
        <f t="shared" si="108"/>
        <v/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V1726" s="110" t="s">
        <v>25</v>
      </c>
      <c r="W1726" s="110" t="s">
        <v>26</v>
      </c>
      <c r="X1726" s="110" t="s">
        <v>27</v>
      </c>
      <c r="Y1726" s="111" t="s">
        <v>28</v>
      </c>
      <c r="Z1726" s="111" t="s">
        <v>29</v>
      </c>
      <c r="AA1726" s="111" t="s">
        <v>25</v>
      </c>
      <c r="AB1726" s="111" t="s">
        <v>30</v>
      </c>
      <c r="AC1726" s="112" t="s">
        <v>31</v>
      </c>
    </row>
    <row r="1727" spans="1:29" ht="25.5" customHeight="1" x14ac:dyDescent="0.35">
      <c r="A1727" s="205"/>
      <c r="B1727" s="207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05"/>
        <v/>
      </c>
      <c r="G1727" s="106"/>
      <c r="H1727" s="96">
        <f t="shared" si="106"/>
        <v>0</v>
      </c>
      <c r="I1727" s="96" t="str">
        <f t="shared" si="107"/>
        <v/>
      </c>
      <c r="J1727" s="96" t="str">
        <f t="shared" si="108"/>
        <v/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V1727" s="110" t="s">
        <v>25</v>
      </c>
      <c r="W1727" s="110" t="s">
        <v>26</v>
      </c>
      <c r="X1727" s="110" t="s">
        <v>27</v>
      </c>
      <c r="Y1727" s="111" t="s">
        <v>28</v>
      </c>
      <c r="Z1727" s="111" t="s">
        <v>29</v>
      </c>
      <c r="AA1727" s="111" t="s">
        <v>25</v>
      </c>
      <c r="AB1727" s="111" t="s">
        <v>30</v>
      </c>
      <c r="AC1727" s="112" t="s">
        <v>31</v>
      </c>
    </row>
    <row r="1728" spans="1:29" ht="25.5" customHeight="1" x14ac:dyDescent="0.35">
      <c r="A1728" s="205"/>
      <c r="B1728" s="207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05"/>
        <v/>
      </c>
      <c r="G1728" s="106"/>
      <c r="H1728" s="96">
        <f t="shared" si="106"/>
        <v>0</v>
      </c>
      <c r="I1728" s="96" t="str">
        <f t="shared" si="107"/>
        <v/>
      </c>
      <c r="J1728" s="96" t="str">
        <f t="shared" si="108"/>
        <v/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V1728" s="110" t="s">
        <v>25</v>
      </c>
      <c r="W1728" s="110" t="s">
        <v>26</v>
      </c>
      <c r="X1728" s="110" t="s">
        <v>27</v>
      </c>
      <c r="Y1728" s="111" t="s">
        <v>28</v>
      </c>
      <c r="Z1728" s="111" t="s">
        <v>29</v>
      </c>
      <c r="AA1728" s="111" t="s">
        <v>25</v>
      </c>
      <c r="AB1728" s="111" t="s">
        <v>30</v>
      </c>
      <c r="AC1728" s="112" t="s">
        <v>31</v>
      </c>
    </row>
    <row r="1729" spans="1:29" ht="25.5" customHeight="1" x14ac:dyDescent="0.35">
      <c r="A1729" s="205"/>
      <c r="B1729" s="207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05"/>
        <v/>
      </c>
      <c r="G1729" s="106"/>
      <c r="H1729" s="96">
        <f t="shared" si="106"/>
        <v>0</v>
      </c>
      <c r="I1729" s="96" t="str">
        <f t="shared" si="107"/>
        <v/>
      </c>
      <c r="J1729" s="96" t="str">
        <f t="shared" si="108"/>
        <v/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V1729" s="110" t="s">
        <v>25</v>
      </c>
      <c r="W1729" s="110" t="s">
        <v>26</v>
      </c>
      <c r="X1729" s="110" t="s">
        <v>27</v>
      </c>
      <c r="Y1729" s="111" t="s">
        <v>28</v>
      </c>
      <c r="Z1729" s="111" t="s">
        <v>29</v>
      </c>
      <c r="AA1729" s="111" t="s">
        <v>25</v>
      </c>
      <c r="AB1729" s="111" t="s">
        <v>30</v>
      </c>
      <c r="AC1729" s="112" t="s">
        <v>31</v>
      </c>
    </row>
    <row r="1730" spans="1:29" ht="25.5" customHeight="1" x14ac:dyDescent="0.35">
      <c r="A1730" s="205"/>
      <c r="B1730" s="207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09">IF(OR(D1730="",E1730=""),"",ROUND(D1730*E1730,2))</f>
        <v/>
      </c>
      <c r="G1730" s="106"/>
      <c r="H1730" s="96">
        <f t="shared" ref="H1730:H1793" si="110">IF(G1730="Sim",IF(OR(F1730="",D1730="",L1730=""),"",IF(L1730="Sim",ROUND(F1730-D1730,2),0)),0)</f>
        <v>0</v>
      </c>
      <c r="I1730" s="96" t="str">
        <f t="shared" ref="I1730:I1793" si="111">IF(G1730="Sim",0,IF(OR(F1730="",L1730=""),"",F1730))</f>
        <v/>
      </c>
      <c r="J1730" s="96" t="str">
        <f t="shared" ref="J1730:J1793" si="112">IF(G1730="Sim",0,IF(OR(F1730="",D1730="",L1730=""),"",IF(L1730="Sim",ROUND(F1730-D1730,2),0)))</f>
        <v/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V1730" s="110" t="s">
        <v>25</v>
      </c>
      <c r="W1730" s="110" t="s">
        <v>26</v>
      </c>
      <c r="X1730" s="110" t="s">
        <v>27</v>
      </c>
      <c r="Y1730" s="111" t="s">
        <v>28</v>
      </c>
      <c r="Z1730" s="111" t="s">
        <v>29</v>
      </c>
      <c r="AA1730" s="111" t="s">
        <v>25</v>
      </c>
      <c r="AB1730" s="111" t="s">
        <v>30</v>
      </c>
      <c r="AC1730" s="112" t="s">
        <v>31</v>
      </c>
    </row>
    <row r="1731" spans="1:29" ht="25.5" customHeight="1" x14ac:dyDescent="0.35">
      <c r="A1731" s="205"/>
      <c r="B1731" s="207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09"/>
        <v/>
      </c>
      <c r="G1731" s="106"/>
      <c r="H1731" s="96">
        <f t="shared" si="110"/>
        <v>0</v>
      </c>
      <c r="I1731" s="96" t="str">
        <f t="shared" si="111"/>
        <v/>
      </c>
      <c r="J1731" s="96" t="str">
        <f t="shared" si="112"/>
        <v/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V1731" s="110" t="s">
        <v>25</v>
      </c>
      <c r="W1731" s="110" t="s">
        <v>26</v>
      </c>
      <c r="X1731" s="110" t="s">
        <v>27</v>
      </c>
      <c r="Y1731" s="111" t="s">
        <v>28</v>
      </c>
      <c r="Z1731" s="111" t="s">
        <v>29</v>
      </c>
      <c r="AA1731" s="111" t="s">
        <v>25</v>
      </c>
      <c r="AB1731" s="111" t="s">
        <v>30</v>
      </c>
      <c r="AC1731" s="112" t="s">
        <v>31</v>
      </c>
    </row>
    <row r="1732" spans="1:29" ht="25.5" customHeight="1" x14ac:dyDescent="0.35">
      <c r="A1732" s="205"/>
      <c r="B1732" s="207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09"/>
        <v/>
      </c>
      <c r="G1732" s="106"/>
      <c r="H1732" s="96">
        <f t="shared" si="110"/>
        <v>0</v>
      </c>
      <c r="I1732" s="96" t="str">
        <f t="shared" si="111"/>
        <v/>
      </c>
      <c r="J1732" s="96" t="str">
        <f t="shared" si="112"/>
        <v/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V1732" s="110" t="s">
        <v>25</v>
      </c>
      <c r="W1732" s="110" t="s">
        <v>26</v>
      </c>
      <c r="X1732" s="110" t="s">
        <v>27</v>
      </c>
      <c r="Y1732" s="111" t="s">
        <v>28</v>
      </c>
      <c r="Z1732" s="111" t="s">
        <v>29</v>
      </c>
      <c r="AA1732" s="111" t="s">
        <v>25</v>
      </c>
      <c r="AB1732" s="111" t="s">
        <v>30</v>
      </c>
      <c r="AC1732" s="112" t="s">
        <v>31</v>
      </c>
    </row>
    <row r="1733" spans="1:29" ht="25.5" customHeight="1" x14ac:dyDescent="0.35">
      <c r="A1733" s="205"/>
      <c r="B1733" s="207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09"/>
        <v/>
      </c>
      <c r="G1733" s="106"/>
      <c r="H1733" s="96">
        <f t="shared" si="110"/>
        <v>0</v>
      </c>
      <c r="I1733" s="96" t="str">
        <f t="shared" si="111"/>
        <v/>
      </c>
      <c r="J1733" s="96" t="str">
        <f t="shared" si="112"/>
        <v/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V1733" s="110" t="s">
        <v>25</v>
      </c>
      <c r="W1733" s="110" t="s">
        <v>26</v>
      </c>
      <c r="X1733" s="110" t="s">
        <v>27</v>
      </c>
      <c r="Y1733" s="111" t="s">
        <v>28</v>
      </c>
      <c r="Z1733" s="111" t="s">
        <v>29</v>
      </c>
      <c r="AA1733" s="111" t="s">
        <v>25</v>
      </c>
      <c r="AB1733" s="111" t="s">
        <v>30</v>
      </c>
      <c r="AC1733" s="112" t="s">
        <v>31</v>
      </c>
    </row>
    <row r="1734" spans="1:29" ht="25.5" customHeight="1" x14ac:dyDescent="0.35">
      <c r="A1734" s="205"/>
      <c r="B1734" s="207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09"/>
        <v/>
      </c>
      <c r="G1734" s="106"/>
      <c r="H1734" s="96">
        <f t="shared" si="110"/>
        <v>0</v>
      </c>
      <c r="I1734" s="96" t="str">
        <f t="shared" si="111"/>
        <v/>
      </c>
      <c r="J1734" s="96" t="str">
        <f t="shared" si="112"/>
        <v/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V1734" s="110" t="s">
        <v>25</v>
      </c>
      <c r="W1734" s="110" t="s">
        <v>26</v>
      </c>
      <c r="X1734" s="110" t="s">
        <v>27</v>
      </c>
      <c r="Y1734" s="111" t="s">
        <v>28</v>
      </c>
      <c r="Z1734" s="111" t="s">
        <v>29</v>
      </c>
      <c r="AA1734" s="111" t="s">
        <v>25</v>
      </c>
      <c r="AB1734" s="111" t="s">
        <v>30</v>
      </c>
      <c r="AC1734" s="112" t="s">
        <v>31</v>
      </c>
    </row>
    <row r="1735" spans="1:29" ht="25.5" customHeight="1" x14ac:dyDescent="0.35">
      <c r="A1735" s="205"/>
      <c r="B1735" s="207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09"/>
        <v/>
      </c>
      <c r="G1735" s="106"/>
      <c r="H1735" s="96">
        <f t="shared" si="110"/>
        <v>0</v>
      </c>
      <c r="I1735" s="96" t="str">
        <f t="shared" si="111"/>
        <v/>
      </c>
      <c r="J1735" s="96" t="str">
        <f t="shared" si="112"/>
        <v/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V1735" s="110" t="s">
        <v>25</v>
      </c>
      <c r="W1735" s="110" t="s">
        <v>26</v>
      </c>
      <c r="X1735" s="110" t="s">
        <v>27</v>
      </c>
      <c r="Y1735" s="111" t="s">
        <v>28</v>
      </c>
      <c r="Z1735" s="111" t="s">
        <v>29</v>
      </c>
      <c r="AA1735" s="111" t="s">
        <v>25</v>
      </c>
      <c r="AB1735" s="111" t="s">
        <v>30</v>
      </c>
      <c r="AC1735" s="112" t="s">
        <v>31</v>
      </c>
    </row>
    <row r="1736" spans="1:29" ht="25.5" customHeight="1" x14ac:dyDescent="0.35">
      <c r="A1736" s="205"/>
      <c r="B1736" s="207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09"/>
        <v/>
      </c>
      <c r="G1736" s="106"/>
      <c r="H1736" s="96">
        <f t="shared" si="110"/>
        <v>0</v>
      </c>
      <c r="I1736" s="96" t="str">
        <f t="shared" si="111"/>
        <v/>
      </c>
      <c r="J1736" s="96" t="str">
        <f t="shared" si="112"/>
        <v/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V1736" s="110" t="s">
        <v>25</v>
      </c>
      <c r="W1736" s="110" t="s">
        <v>26</v>
      </c>
      <c r="X1736" s="110" t="s">
        <v>27</v>
      </c>
      <c r="Y1736" s="111" t="s">
        <v>28</v>
      </c>
      <c r="Z1736" s="111" t="s">
        <v>29</v>
      </c>
      <c r="AA1736" s="111" t="s">
        <v>25</v>
      </c>
      <c r="AB1736" s="111" t="s">
        <v>30</v>
      </c>
      <c r="AC1736" s="112" t="s">
        <v>31</v>
      </c>
    </row>
    <row r="1737" spans="1:29" ht="25.5" customHeight="1" x14ac:dyDescent="0.35">
      <c r="A1737" s="205"/>
      <c r="B1737" s="207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09"/>
        <v/>
      </c>
      <c r="G1737" s="106"/>
      <c r="H1737" s="96">
        <f t="shared" si="110"/>
        <v>0</v>
      </c>
      <c r="I1737" s="96" t="str">
        <f t="shared" si="111"/>
        <v/>
      </c>
      <c r="J1737" s="96" t="str">
        <f t="shared" si="112"/>
        <v/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V1737" s="110" t="s">
        <v>25</v>
      </c>
      <c r="W1737" s="110" t="s">
        <v>26</v>
      </c>
      <c r="X1737" s="110" t="s">
        <v>27</v>
      </c>
      <c r="Y1737" s="111" t="s">
        <v>28</v>
      </c>
      <c r="Z1737" s="111" t="s">
        <v>29</v>
      </c>
      <c r="AA1737" s="111" t="s">
        <v>25</v>
      </c>
      <c r="AB1737" s="111" t="s">
        <v>30</v>
      </c>
      <c r="AC1737" s="112" t="s">
        <v>31</v>
      </c>
    </row>
    <row r="1738" spans="1:29" ht="25.5" customHeight="1" x14ac:dyDescent="0.35">
      <c r="A1738" s="205"/>
      <c r="B1738" s="207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09"/>
        <v/>
      </c>
      <c r="G1738" s="106"/>
      <c r="H1738" s="96">
        <f t="shared" si="110"/>
        <v>0</v>
      </c>
      <c r="I1738" s="96" t="str">
        <f t="shared" si="111"/>
        <v/>
      </c>
      <c r="J1738" s="96" t="str">
        <f t="shared" si="112"/>
        <v/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V1738" s="110" t="s">
        <v>25</v>
      </c>
      <c r="W1738" s="110" t="s">
        <v>26</v>
      </c>
      <c r="X1738" s="110" t="s">
        <v>27</v>
      </c>
      <c r="Y1738" s="111" t="s">
        <v>28</v>
      </c>
      <c r="Z1738" s="111" t="s">
        <v>29</v>
      </c>
      <c r="AA1738" s="111" t="s">
        <v>25</v>
      </c>
      <c r="AB1738" s="111" t="s">
        <v>30</v>
      </c>
      <c r="AC1738" s="112" t="s">
        <v>31</v>
      </c>
    </row>
    <row r="1739" spans="1:29" ht="25.5" customHeight="1" x14ac:dyDescent="0.35">
      <c r="A1739" s="205"/>
      <c r="B1739" s="207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09"/>
        <v/>
      </c>
      <c r="G1739" s="106"/>
      <c r="H1739" s="96">
        <f t="shared" si="110"/>
        <v>0</v>
      </c>
      <c r="I1739" s="96" t="str">
        <f t="shared" si="111"/>
        <v/>
      </c>
      <c r="J1739" s="96" t="str">
        <f t="shared" si="112"/>
        <v/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V1739" s="110" t="s">
        <v>25</v>
      </c>
      <c r="W1739" s="110" t="s">
        <v>26</v>
      </c>
      <c r="X1739" s="110" t="s">
        <v>27</v>
      </c>
      <c r="Y1739" s="111" t="s">
        <v>28</v>
      </c>
      <c r="Z1739" s="111" t="s">
        <v>29</v>
      </c>
      <c r="AA1739" s="111" t="s">
        <v>25</v>
      </c>
      <c r="AB1739" s="111" t="s">
        <v>30</v>
      </c>
      <c r="AC1739" s="112" t="s">
        <v>31</v>
      </c>
    </row>
    <row r="1740" spans="1:29" ht="25.5" customHeight="1" x14ac:dyDescent="0.35">
      <c r="A1740" s="205"/>
      <c r="B1740" s="207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09"/>
        <v/>
      </c>
      <c r="G1740" s="106"/>
      <c r="H1740" s="96">
        <f t="shared" si="110"/>
        <v>0</v>
      </c>
      <c r="I1740" s="96" t="str">
        <f t="shared" si="111"/>
        <v/>
      </c>
      <c r="J1740" s="96" t="str">
        <f t="shared" si="112"/>
        <v/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V1740" s="110" t="s">
        <v>25</v>
      </c>
      <c r="W1740" s="110" t="s">
        <v>26</v>
      </c>
      <c r="X1740" s="110" t="s">
        <v>27</v>
      </c>
      <c r="Y1740" s="111" t="s">
        <v>28</v>
      </c>
      <c r="Z1740" s="111" t="s">
        <v>29</v>
      </c>
      <c r="AA1740" s="111" t="s">
        <v>25</v>
      </c>
      <c r="AB1740" s="111" t="s">
        <v>30</v>
      </c>
      <c r="AC1740" s="112" t="s">
        <v>31</v>
      </c>
    </row>
    <row r="1741" spans="1:29" ht="25.5" customHeight="1" x14ac:dyDescent="0.35">
      <c r="A1741" s="205"/>
      <c r="B1741" s="207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09"/>
        <v/>
      </c>
      <c r="G1741" s="106"/>
      <c r="H1741" s="96">
        <f t="shared" si="110"/>
        <v>0</v>
      </c>
      <c r="I1741" s="96" t="str">
        <f t="shared" si="111"/>
        <v/>
      </c>
      <c r="J1741" s="96" t="str">
        <f t="shared" si="112"/>
        <v/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V1741" s="110" t="s">
        <v>25</v>
      </c>
      <c r="W1741" s="110" t="s">
        <v>26</v>
      </c>
      <c r="X1741" s="110" t="s">
        <v>27</v>
      </c>
      <c r="Y1741" s="111" t="s">
        <v>28</v>
      </c>
      <c r="Z1741" s="111" t="s">
        <v>29</v>
      </c>
      <c r="AA1741" s="111" t="s">
        <v>25</v>
      </c>
      <c r="AB1741" s="111" t="s">
        <v>30</v>
      </c>
      <c r="AC1741" s="112" t="s">
        <v>31</v>
      </c>
    </row>
    <row r="1742" spans="1:29" ht="25.5" customHeight="1" x14ac:dyDescent="0.35">
      <c r="A1742" s="205"/>
      <c r="B1742" s="207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09"/>
        <v/>
      </c>
      <c r="G1742" s="106"/>
      <c r="H1742" s="96">
        <f t="shared" si="110"/>
        <v>0</v>
      </c>
      <c r="I1742" s="96" t="str">
        <f t="shared" si="111"/>
        <v/>
      </c>
      <c r="J1742" s="96" t="str">
        <f t="shared" si="112"/>
        <v/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V1742" s="110" t="s">
        <v>25</v>
      </c>
      <c r="W1742" s="110" t="s">
        <v>26</v>
      </c>
      <c r="X1742" s="110" t="s">
        <v>27</v>
      </c>
      <c r="Y1742" s="111" t="s">
        <v>28</v>
      </c>
      <c r="Z1742" s="111" t="s">
        <v>29</v>
      </c>
      <c r="AA1742" s="111" t="s">
        <v>25</v>
      </c>
      <c r="AB1742" s="111" t="s">
        <v>30</v>
      </c>
      <c r="AC1742" s="112" t="s">
        <v>31</v>
      </c>
    </row>
    <row r="1743" spans="1:29" ht="25.5" customHeight="1" x14ac:dyDescent="0.35">
      <c r="A1743" s="205"/>
      <c r="B1743" s="207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09"/>
        <v/>
      </c>
      <c r="G1743" s="106"/>
      <c r="H1743" s="96">
        <f t="shared" si="110"/>
        <v>0</v>
      </c>
      <c r="I1743" s="96" t="str">
        <f t="shared" si="111"/>
        <v/>
      </c>
      <c r="J1743" s="96" t="str">
        <f t="shared" si="112"/>
        <v/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V1743" s="110" t="s">
        <v>25</v>
      </c>
      <c r="W1743" s="110" t="s">
        <v>26</v>
      </c>
      <c r="X1743" s="110" t="s">
        <v>27</v>
      </c>
      <c r="Y1743" s="111" t="s">
        <v>28</v>
      </c>
      <c r="Z1743" s="111" t="s">
        <v>29</v>
      </c>
      <c r="AA1743" s="111" t="s">
        <v>25</v>
      </c>
      <c r="AB1743" s="111" t="s">
        <v>30</v>
      </c>
      <c r="AC1743" s="112" t="s">
        <v>31</v>
      </c>
    </row>
    <row r="1744" spans="1:29" ht="25.5" customHeight="1" x14ac:dyDescent="0.35">
      <c r="A1744" s="205"/>
      <c r="B1744" s="207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09"/>
        <v/>
      </c>
      <c r="G1744" s="106"/>
      <c r="H1744" s="96">
        <f t="shared" si="110"/>
        <v>0</v>
      </c>
      <c r="I1744" s="96" t="str">
        <f t="shared" si="111"/>
        <v/>
      </c>
      <c r="J1744" s="96" t="str">
        <f t="shared" si="112"/>
        <v/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V1744" s="110" t="s">
        <v>25</v>
      </c>
      <c r="W1744" s="110" t="s">
        <v>26</v>
      </c>
      <c r="X1744" s="110" t="s">
        <v>27</v>
      </c>
      <c r="Y1744" s="111" t="s">
        <v>28</v>
      </c>
      <c r="Z1744" s="111" t="s">
        <v>29</v>
      </c>
      <c r="AA1744" s="111" t="s">
        <v>25</v>
      </c>
      <c r="AB1744" s="111" t="s">
        <v>30</v>
      </c>
      <c r="AC1744" s="112" t="s">
        <v>31</v>
      </c>
    </row>
    <row r="1745" spans="1:29" ht="25.5" customHeight="1" x14ac:dyDescent="0.35">
      <c r="A1745" s="205"/>
      <c r="B1745" s="207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09"/>
        <v/>
      </c>
      <c r="G1745" s="106"/>
      <c r="H1745" s="96">
        <f t="shared" si="110"/>
        <v>0</v>
      </c>
      <c r="I1745" s="96" t="str">
        <f t="shared" si="111"/>
        <v/>
      </c>
      <c r="J1745" s="96" t="str">
        <f t="shared" si="112"/>
        <v/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V1745" s="110" t="s">
        <v>25</v>
      </c>
      <c r="W1745" s="110" t="s">
        <v>26</v>
      </c>
      <c r="X1745" s="110" t="s">
        <v>27</v>
      </c>
      <c r="Y1745" s="111" t="s">
        <v>28</v>
      </c>
      <c r="Z1745" s="111" t="s">
        <v>29</v>
      </c>
      <c r="AA1745" s="111" t="s">
        <v>25</v>
      </c>
      <c r="AB1745" s="111" t="s">
        <v>30</v>
      </c>
      <c r="AC1745" s="112" t="s">
        <v>31</v>
      </c>
    </row>
    <row r="1746" spans="1:29" ht="25.5" customHeight="1" x14ac:dyDescent="0.35">
      <c r="A1746" s="205"/>
      <c r="B1746" s="207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09"/>
        <v/>
      </c>
      <c r="G1746" s="106"/>
      <c r="H1746" s="96">
        <f t="shared" si="110"/>
        <v>0</v>
      </c>
      <c r="I1746" s="96" t="str">
        <f t="shared" si="111"/>
        <v/>
      </c>
      <c r="J1746" s="96" t="str">
        <f t="shared" si="112"/>
        <v/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V1746" s="110" t="s">
        <v>25</v>
      </c>
      <c r="W1746" s="110" t="s">
        <v>26</v>
      </c>
      <c r="X1746" s="110" t="s">
        <v>27</v>
      </c>
      <c r="Y1746" s="111" t="s">
        <v>28</v>
      </c>
      <c r="Z1746" s="111" t="s">
        <v>29</v>
      </c>
      <c r="AA1746" s="111" t="s">
        <v>25</v>
      </c>
      <c r="AB1746" s="111" t="s">
        <v>30</v>
      </c>
      <c r="AC1746" s="112" t="s">
        <v>31</v>
      </c>
    </row>
    <row r="1747" spans="1:29" ht="25.5" customHeight="1" x14ac:dyDescent="0.35">
      <c r="A1747" s="205"/>
      <c r="B1747" s="207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09"/>
        <v/>
      </c>
      <c r="G1747" s="106"/>
      <c r="H1747" s="96">
        <f t="shared" si="110"/>
        <v>0</v>
      </c>
      <c r="I1747" s="96" t="str">
        <f t="shared" si="111"/>
        <v/>
      </c>
      <c r="J1747" s="96" t="str">
        <f t="shared" si="112"/>
        <v/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V1747" s="110" t="s">
        <v>25</v>
      </c>
      <c r="W1747" s="110" t="s">
        <v>26</v>
      </c>
      <c r="X1747" s="110" t="s">
        <v>27</v>
      </c>
      <c r="Y1747" s="111" t="s">
        <v>28</v>
      </c>
      <c r="Z1747" s="111" t="s">
        <v>29</v>
      </c>
      <c r="AA1747" s="111" t="s">
        <v>25</v>
      </c>
      <c r="AB1747" s="111" t="s">
        <v>30</v>
      </c>
      <c r="AC1747" s="112" t="s">
        <v>31</v>
      </c>
    </row>
    <row r="1748" spans="1:29" ht="25.5" customHeight="1" x14ac:dyDescent="0.35">
      <c r="A1748" s="205"/>
      <c r="B1748" s="207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09"/>
        <v/>
      </c>
      <c r="G1748" s="106"/>
      <c r="H1748" s="96">
        <f t="shared" si="110"/>
        <v>0</v>
      </c>
      <c r="I1748" s="96" t="str">
        <f t="shared" si="111"/>
        <v/>
      </c>
      <c r="J1748" s="96" t="str">
        <f t="shared" si="112"/>
        <v/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V1748" s="110" t="s">
        <v>25</v>
      </c>
      <c r="W1748" s="110" t="s">
        <v>26</v>
      </c>
      <c r="X1748" s="110" t="s">
        <v>27</v>
      </c>
      <c r="Y1748" s="111" t="s">
        <v>28</v>
      </c>
      <c r="Z1748" s="111" t="s">
        <v>29</v>
      </c>
      <c r="AA1748" s="111" t="s">
        <v>25</v>
      </c>
      <c r="AB1748" s="111" t="s">
        <v>30</v>
      </c>
      <c r="AC1748" s="112" t="s">
        <v>31</v>
      </c>
    </row>
    <row r="1749" spans="1:29" ht="25.5" customHeight="1" x14ac:dyDescent="0.35">
      <c r="A1749" s="205"/>
      <c r="B1749" s="207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09"/>
        <v/>
      </c>
      <c r="G1749" s="106"/>
      <c r="H1749" s="96">
        <f t="shared" si="110"/>
        <v>0</v>
      </c>
      <c r="I1749" s="96" t="str">
        <f t="shared" si="111"/>
        <v/>
      </c>
      <c r="J1749" s="96" t="str">
        <f t="shared" si="112"/>
        <v/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V1749" s="110" t="s">
        <v>25</v>
      </c>
      <c r="W1749" s="110" t="s">
        <v>26</v>
      </c>
      <c r="X1749" s="110" t="s">
        <v>27</v>
      </c>
      <c r="Y1749" s="111" t="s">
        <v>28</v>
      </c>
      <c r="Z1749" s="111" t="s">
        <v>29</v>
      </c>
      <c r="AA1749" s="111" t="s">
        <v>25</v>
      </c>
      <c r="AB1749" s="111" t="s">
        <v>30</v>
      </c>
      <c r="AC1749" s="112" t="s">
        <v>31</v>
      </c>
    </row>
    <row r="1750" spans="1:29" ht="25.5" customHeight="1" x14ac:dyDescent="0.35">
      <c r="A1750" s="205"/>
      <c r="B1750" s="207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09"/>
        <v/>
      </c>
      <c r="G1750" s="106"/>
      <c r="H1750" s="96">
        <f t="shared" si="110"/>
        <v>0</v>
      </c>
      <c r="I1750" s="96" t="str">
        <f t="shared" si="111"/>
        <v/>
      </c>
      <c r="J1750" s="96" t="str">
        <f t="shared" si="112"/>
        <v/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V1750" s="110" t="s">
        <v>25</v>
      </c>
      <c r="W1750" s="110" t="s">
        <v>26</v>
      </c>
      <c r="X1750" s="110" t="s">
        <v>27</v>
      </c>
      <c r="Y1750" s="111" t="s">
        <v>28</v>
      </c>
      <c r="Z1750" s="111" t="s">
        <v>29</v>
      </c>
      <c r="AA1750" s="111" t="s">
        <v>25</v>
      </c>
      <c r="AB1750" s="111" t="s">
        <v>30</v>
      </c>
      <c r="AC1750" s="112" t="s">
        <v>31</v>
      </c>
    </row>
    <row r="1751" spans="1:29" ht="25.5" customHeight="1" x14ac:dyDescent="0.35">
      <c r="A1751" s="205"/>
      <c r="B1751" s="207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09"/>
        <v/>
      </c>
      <c r="G1751" s="106"/>
      <c r="H1751" s="96">
        <f t="shared" si="110"/>
        <v>0</v>
      </c>
      <c r="I1751" s="96" t="str">
        <f t="shared" si="111"/>
        <v/>
      </c>
      <c r="J1751" s="96" t="str">
        <f t="shared" si="112"/>
        <v/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V1751" s="110" t="s">
        <v>25</v>
      </c>
      <c r="W1751" s="110" t="s">
        <v>26</v>
      </c>
      <c r="X1751" s="110" t="s">
        <v>27</v>
      </c>
      <c r="Y1751" s="111" t="s">
        <v>28</v>
      </c>
      <c r="Z1751" s="111" t="s">
        <v>29</v>
      </c>
      <c r="AA1751" s="111" t="s">
        <v>25</v>
      </c>
      <c r="AB1751" s="111" t="s">
        <v>30</v>
      </c>
      <c r="AC1751" s="112" t="s">
        <v>31</v>
      </c>
    </row>
    <row r="1752" spans="1:29" ht="25.5" customHeight="1" x14ac:dyDescent="0.35">
      <c r="A1752" s="205"/>
      <c r="B1752" s="207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09"/>
        <v/>
      </c>
      <c r="G1752" s="106"/>
      <c r="H1752" s="96">
        <f t="shared" si="110"/>
        <v>0</v>
      </c>
      <c r="I1752" s="96" t="str">
        <f t="shared" si="111"/>
        <v/>
      </c>
      <c r="J1752" s="96" t="str">
        <f t="shared" si="112"/>
        <v/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V1752" s="110" t="s">
        <v>25</v>
      </c>
      <c r="W1752" s="110" t="s">
        <v>26</v>
      </c>
      <c r="X1752" s="110" t="s">
        <v>27</v>
      </c>
      <c r="Y1752" s="111" t="s">
        <v>28</v>
      </c>
      <c r="Z1752" s="111" t="s">
        <v>29</v>
      </c>
      <c r="AA1752" s="111" t="s">
        <v>25</v>
      </c>
      <c r="AB1752" s="111" t="s">
        <v>30</v>
      </c>
      <c r="AC1752" s="112" t="s">
        <v>31</v>
      </c>
    </row>
    <row r="1753" spans="1:29" ht="25.5" customHeight="1" x14ac:dyDescent="0.35">
      <c r="A1753" s="205"/>
      <c r="B1753" s="207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09"/>
        <v/>
      </c>
      <c r="G1753" s="106"/>
      <c r="H1753" s="96">
        <f t="shared" si="110"/>
        <v>0</v>
      </c>
      <c r="I1753" s="96" t="str">
        <f t="shared" si="111"/>
        <v/>
      </c>
      <c r="J1753" s="96" t="str">
        <f t="shared" si="112"/>
        <v/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V1753" s="110" t="s">
        <v>25</v>
      </c>
      <c r="W1753" s="110" t="s">
        <v>26</v>
      </c>
      <c r="X1753" s="110" t="s">
        <v>27</v>
      </c>
      <c r="Y1753" s="111" t="s">
        <v>28</v>
      </c>
      <c r="Z1753" s="111" t="s">
        <v>29</v>
      </c>
      <c r="AA1753" s="111" t="s">
        <v>25</v>
      </c>
      <c r="AB1753" s="111" t="s">
        <v>30</v>
      </c>
      <c r="AC1753" s="112" t="s">
        <v>31</v>
      </c>
    </row>
    <row r="1754" spans="1:29" ht="25.5" customHeight="1" x14ac:dyDescent="0.35">
      <c r="A1754" s="205"/>
      <c r="B1754" s="207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09"/>
        <v/>
      </c>
      <c r="G1754" s="106"/>
      <c r="H1754" s="96">
        <f t="shared" si="110"/>
        <v>0</v>
      </c>
      <c r="I1754" s="96" t="str">
        <f t="shared" si="111"/>
        <v/>
      </c>
      <c r="J1754" s="96" t="str">
        <f t="shared" si="112"/>
        <v/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V1754" s="110" t="s">
        <v>25</v>
      </c>
      <c r="W1754" s="110" t="s">
        <v>26</v>
      </c>
      <c r="X1754" s="110" t="s">
        <v>27</v>
      </c>
      <c r="Y1754" s="111" t="s">
        <v>28</v>
      </c>
      <c r="Z1754" s="111" t="s">
        <v>29</v>
      </c>
      <c r="AA1754" s="111" t="s">
        <v>25</v>
      </c>
      <c r="AB1754" s="111" t="s">
        <v>30</v>
      </c>
      <c r="AC1754" s="112" t="s">
        <v>31</v>
      </c>
    </row>
    <row r="1755" spans="1:29" ht="25.5" customHeight="1" x14ac:dyDescent="0.35">
      <c r="A1755" s="205"/>
      <c r="B1755" s="207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09"/>
        <v/>
      </c>
      <c r="G1755" s="106"/>
      <c r="H1755" s="96">
        <f t="shared" si="110"/>
        <v>0</v>
      </c>
      <c r="I1755" s="96" t="str">
        <f t="shared" si="111"/>
        <v/>
      </c>
      <c r="J1755" s="96" t="str">
        <f t="shared" si="112"/>
        <v/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V1755" s="110" t="s">
        <v>25</v>
      </c>
      <c r="W1755" s="110" t="s">
        <v>26</v>
      </c>
      <c r="X1755" s="110" t="s">
        <v>27</v>
      </c>
      <c r="Y1755" s="111" t="s">
        <v>28</v>
      </c>
      <c r="Z1755" s="111" t="s">
        <v>29</v>
      </c>
      <c r="AA1755" s="111" t="s">
        <v>25</v>
      </c>
      <c r="AB1755" s="111" t="s">
        <v>30</v>
      </c>
      <c r="AC1755" s="112" t="s">
        <v>31</v>
      </c>
    </row>
    <row r="1756" spans="1:29" ht="25.5" customHeight="1" x14ac:dyDescent="0.35">
      <c r="A1756" s="205"/>
      <c r="B1756" s="207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09"/>
        <v/>
      </c>
      <c r="G1756" s="106"/>
      <c r="H1756" s="96">
        <f t="shared" si="110"/>
        <v>0</v>
      </c>
      <c r="I1756" s="96" t="str">
        <f t="shared" si="111"/>
        <v/>
      </c>
      <c r="J1756" s="96" t="str">
        <f t="shared" si="112"/>
        <v/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V1756" s="110" t="s">
        <v>25</v>
      </c>
      <c r="W1756" s="110" t="s">
        <v>26</v>
      </c>
      <c r="X1756" s="110" t="s">
        <v>27</v>
      </c>
      <c r="Y1756" s="111" t="s">
        <v>28</v>
      </c>
      <c r="Z1756" s="111" t="s">
        <v>29</v>
      </c>
      <c r="AA1756" s="111" t="s">
        <v>25</v>
      </c>
      <c r="AB1756" s="111" t="s">
        <v>30</v>
      </c>
      <c r="AC1756" s="112" t="s">
        <v>31</v>
      </c>
    </row>
    <row r="1757" spans="1:29" ht="25.5" customHeight="1" x14ac:dyDescent="0.35">
      <c r="A1757" s="205"/>
      <c r="B1757" s="207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09"/>
        <v/>
      </c>
      <c r="G1757" s="106"/>
      <c r="H1757" s="96">
        <f t="shared" si="110"/>
        <v>0</v>
      </c>
      <c r="I1757" s="96" t="str">
        <f t="shared" si="111"/>
        <v/>
      </c>
      <c r="J1757" s="96" t="str">
        <f t="shared" si="112"/>
        <v/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V1757" s="110" t="s">
        <v>25</v>
      </c>
      <c r="W1757" s="110" t="s">
        <v>26</v>
      </c>
      <c r="X1757" s="110" t="s">
        <v>27</v>
      </c>
      <c r="Y1757" s="111" t="s">
        <v>28</v>
      </c>
      <c r="Z1757" s="111" t="s">
        <v>29</v>
      </c>
      <c r="AA1757" s="111" t="s">
        <v>25</v>
      </c>
      <c r="AB1757" s="111" t="s">
        <v>30</v>
      </c>
      <c r="AC1757" s="112" t="s">
        <v>31</v>
      </c>
    </row>
    <row r="1758" spans="1:29" ht="25.5" customHeight="1" x14ac:dyDescent="0.35">
      <c r="A1758" s="205"/>
      <c r="B1758" s="207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09"/>
        <v/>
      </c>
      <c r="G1758" s="106"/>
      <c r="H1758" s="96">
        <f t="shared" si="110"/>
        <v>0</v>
      </c>
      <c r="I1758" s="96" t="str">
        <f t="shared" si="111"/>
        <v/>
      </c>
      <c r="J1758" s="96" t="str">
        <f t="shared" si="112"/>
        <v/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V1758" s="110" t="s">
        <v>25</v>
      </c>
      <c r="W1758" s="110" t="s">
        <v>26</v>
      </c>
      <c r="X1758" s="110" t="s">
        <v>27</v>
      </c>
      <c r="Y1758" s="111" t="s">
        <v>28</v>
      </c>
      <c r="Z1758" s="111" t="s">
        <v>29</v>
      </c>
      <c r="AA1758" s="111" t="s">
        <v>25</v>
      </c>
      <c r="AB1758" s="111" t="s">
        <v>30</v>
      </c>
      <c r="AC1758" s="112" t="s">
        <v>31</v>
      </c>
    </row>
    <row r="1759" spans="1:29" ht="25.5" customHeight="1" x14ac:dyDescent="0.35">
      <c r="A1759" s="205"/>
      <c r="B1759" s="207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09"/>
        <v/>
      </c>
      <c r="G1759" s="106"/>
      <c r="H1759" s="96">
        <f t="shared" si="110"/>
        <v>0</v>
      </c>
      <c r="I1759" s="96" t="str">
        <f t="shared" si="111"/>
        <v/>
      </c>
      <c r="J1759" s="96" t="str">
        <f t="shared" si="112"/>
        <v/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V1759" s="110" t="s">
        <v>25</v>
      </c>
      <c r="W1759" s="110" t="s">
        <v>26</v>
      </c>
      <c r="X1759" s="110" t="s">
        <v>27</v>
      </c>
      <c r="Y1759" s="111" t="s">
        <v>28</v>
      </c>
      <c r="Z1759" s="111" t="s">
        <v>29</v>
      </c>
      <c r="AA1759" s="111" t="s">
        <v>25</v>
      </c>
      <c r="AB1759" s="111" t="s">
        <v>30</v>
      </c>
      <c r="AC1759" s="112" t="s">
        <v>31</v>
      </c>
    </row>
    <row r="1760" spans="1:29" ht="25.5" customHeight="1" x14ac:dyDescent="0.35">
      <c r="A1760" s="205"/>
      <c r="B1760" s="207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09"/>
        <v/>
      </c>
      <c r="G1760" s="106"/>
      <c r="H1760" s="96">
        <f t="shared" si="110"/>
        <v>0</v>
      </c>
      <c r="I1760" s="96" t="str">
        <f t="shared" si="111"/>
        <v/>
      </c>
      <c r="J1760" s="96" t="str">
        <f t="shared" si="112"/>
        <v/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V1760" s="110" t="s">
        <v>25</v>
      </c>
      <c r="W1760" s="110" t="s">
        <v>26</v>
      </c>
      <c r="X1760" s="110" t="s">
        <v>27</v>
      </c>
      <c r="Y1760" s="111" t="s">
        <v>28</v>
      </c>
      <c r="Z1760" s="111" t="s">
        <v>29</v>
      </c>
      <c r="AA1760" s="111" t="s">
        <v>25</v>
      </c>
      <c r="AB1760" s="111" t="s">
        <v>30</v>
      </c>
      <c r="AC1760" s="112" t="s">
        <v>31</v>
      </c>
    </row>
    <row r="1761" spans="1:29" ht="25.5" customHeight="1" x14ac:dyDescent="0.35">
      <c r="A1761" s="205"/>
      <c r="B1761" s="207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09"/>
        <v/>
      </c>
      <c r="G1761" s="106"/>
      <c r="H1761" s="96">
        <f t="shared" si="110"/>
        <v>0</v>
      </c>
      <c r="I1761" s="96" t="str">
        <f t="shared" si="111"/>
        <v/>
      </c>
      <c r="J1761" s="96" t="str">
        <f t="shared" si="112"/>
        <v/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V1761" s="110" t="s">
        <v>25</v>
      </c>
      <c r="W1761" s="110" t="s">
        <v>26</v>
      </c>
      <c r="X1761" s="110" t="s">
        <v>27</v>
      </c>
      <c r="Y1761" s="111" t="s">
        <v>28</v>
      </c>
      <c r="Z1761" s="111" t="s">
        <v>29</v>
      </c>
      <c r="AA1761" s="111" t="s">
        <v>25</v>
      </c>
      <c r="AB1761" s="111" t="s">
        <v>30</v>
      </c>
      <c r="AC1761" s="112" t="s">
        <v>31</v>
      </c>
    </row>
    <row r="1762" spans="1:29" ht="25.5" customHeight="1" x14ac:dyDescent="0.35">
      <c r="A1762" s="205"/>
      <c r="B1762" s="207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09"/>
        <v/>
      </c>
      <c r="G1762" s="106"/>
      <c r="H1762" s="96">
        <f t="shared" si="110"/>
        <v>0</v>
      </c>
      <c r="I1762" s="96" t="str">
        <f t="shared" si="111"/>
        <v/>
      </c>
      <c r="J1762" s="96" t="str">
        <f t="shared" si="112"/>
        <v/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V1762" s="110" t="s">
        <v>25</v>
      </c>
      <c r="W1762" s="110" t="s">
        <v>26</v>
      </c>
      <c r="X1762" s="110" t="s">
        <v>27</v>
      </c>
      <c r="Y1762" s="111" t="s">
        <v>28</v>
      </c>
      <c r="Z1762" s="111" t="s">
        <v>29</v>
      </c>
      <c r="AA1762" s="111" t="s">
        <v>25</v>
      </c>
      <c r="AB1762" s="111" t="s">
        <v>30</v>
      </c>
      <c r="AC1762" s="112" t="s">
        <v>31</v>
      </c>
    </row>
    <row r="1763" spans="1:29" ht="25.5" customHeight="1" x14ac:dyDescent="0.35">
      <c r="A1763" s="205"/>
      <c r="B1763" s="207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09"/>
        <v/>
      </c>
      <c r="G1763" s="106"/>
      <c r="H1763" s="96">
        <f t="shared" si="110"/>
        <v>0</v>
      </c>
      <c r="I1763" s="96" t="str">
        <f t="shared" si="111"/>
        <v/>
      </c>
      <c r="J1763" s="96" t="str">
        <f t="shared" si="112"/>
        <v/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V1763" s="110" t="s">
        <v>25</v>
      </c>
      <c r="W1763" s="110" t="s">
        <v>26</v>
      </c>
      <c r="X1763" s="110" t="s">
        <v>27</v>
      </c>
      <c r="Y1763" s="111" t="s">
        <v>28</v>
      </c>
      <c r="Z1763" s="111" t="s">
        <v>29</v>
      </c>
      <c r="AA1763" s="111" t="s">
        <v>25</v>
      </c>
      <c r="AB1763" s="111" t="s">
        <v>30</v>
      </c>
      <c r="AC1763" s="112" t="s">
        <v>31</v>
      </c>
    </row>
    <row r="1764" spans="1:29" ht="25.5" customHeight="1" x14ac:dyDescent="0.35">
      <c r="A1764" s="205"/>
      <c r="B1764" s="207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09"/>
        <v/>
      </c>
      <c r="G1764" s="106"/>
      <c r="H1764" s="96">
        <f t="shared" si="110"/>
        <v>0</v>
      </c>
      <c r="I1764" s="96" t="str">
        <f t="shared" si="111"/>
        <v/>
      </c>
      <c r="J1764" s="96" t="str">
        <f t="shared" si="112"/>
        <v/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V1764" s="110" t="s">
        <v>25</v>
      </c>
      <c r="W1764" s="110" t="s">
        <v>26</v>
      </c>
      <c r="X1764" s="110" t="s">
        <v>27</v>
      </c>
      <c r="Y1764" s="111" t="s">
        <v>28</v>
      </c>
      <c r="Z1764" s="111" t="s">
        <v>29</v>
      </c>
      <c r="AA1764" s="111" t="s">
        <v>25</v>
      </c>
      <c r="AB1764" s="111" t="s">
        <v>30</v>
      </c>
      <c r="AC1764" s="112" t="s">
        <v>31</v>
      </c>
    </row>
    <row r="1765" spans="1:29" ht="25.5" customHeight="1" x14ac:dyDescent="0.35">
      <c r="A1765" s="205"/>
      <c r="B1765" s="207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09"/>
        <v/>
      </c>
      <c r="G1765" s="106"/>
      <c r="H1765" s="96">
        <f t="shared" si="110"/>
        <v>0</v>
      </c>
      <c r="I1765" s="96" t="str">
        <f t="shared" si="111"/>
        <v/>
      </c>
      <c r="J1765" s="96" t="str">
        <f t="shared" si="112"/>
        <v/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V1765" s="110" t="s">
        <v>25</v>
      </c>
      <c r="W1765" s="110" t="s">
        <v>26</v>
      </c>
      <c r="X1765" s="110" t="s">
        <v>27</v>
      </c>
      <c r="Y1765" s="111" t="s">
        <v>28</v>
      </c>
      <c r="Z1765" s="111" t="s">
        <v>29</v>
      </c>
      <c r="AA1765" s="111" t="s">
        <v>25</v>
      </c>
      <c r="AB1765" s="111" t="s">
        <v>30</v>
      </c>
      <c r="AC1765" s="112" t="s">
        <v>31</v>
      </c>
    </row>
    <row r="1766" spans="1:29" ht="25.5" customHeight="1" x14ac:dyDescent="0.35">
      <c r="A1766" s="205"/>
      <c r="B1766" s="207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09"/>
        <v/>
      </c>
      <c r="G1766" s="106"/>
      <c r="H1766" s="96">
        <f t="shared" si="110"/>
        <v>0</v>
      </c>
      <c r="I1766" s="96" t="str">
        <f t="shared" si="111"/>
        <v/>
      </c>
      <c r="J1766" s="96" t="str">
        <f t="shared" si="112"/>
        <v/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V1766" s="110" t="s">
        <v>25</v>
      </c>
      <c r="W1766" s="110" t="s">
        <v>26</v>
      </c>
      <c r="X1766" s="110" t="s">
        <v>27</v>
      </c>
      <c r="Y1766" s="111" t="s">
        <v>28</v>
      </c>
      <c r="Z1766" s="111" t="s">
        <v>29</v>
      </c>
      <c r="AA1766" s="111" t="s">
        <v>25</v>
      </c>
      <c r="AB1766" s="111" t="s">
        <v>30</v>
      </c>
      <c r="AC1766" s="112" t="s">
        <v>31</v>
      </c>
    </row>
    <row r="1767" spans="1:29" ht="25.5" customHeight="1" x14ac:dyDescent="0.35">
      <c r="A1767" s="205"/>
      <c r="B1767" s="207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09"/>
        <v/>
      </c>
      <c r="G1767" s="106"/>
      <c r="H1767" s="96">
        <f t="shared" si="110"/>
        <v>0</v>
      </c>
      <c r="I1767" s="96" t="str">
        <f t="shared" si="111"/>
        <v/>
      </c>
      <c r="J1767" s="96" t="str">
        <f t="shared" si="112"/>
        <v/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V1767" s="110" t="s">
        <v>25</v>
      </c>
      <c r="W1767" s="110" t="s">
        <v>26</v>
      </c>
      <c r="X1767" s="110" t="s">
        <v>27</v>
      </c>
      <c r="Y1767" s="111" t="s">
        <v>28</v>
      </c>
      <c r="Z1767" s="111" t="s">
        <v>29</v>
      </c>
      <c r="AA1767" s="111" t="s">
        <v>25</v>
      </c>
      <c r="AB1767" s="111" t="s">
        <v>30</v>
      </c>
      <c r="AC1767" s="112" t="s">
        <v>31</v>
      </c>
    </row>
    <row r="1768" spans="1:29" ht="25.5" customHeight="1" x14ac:dyDescent="0.35">
      <c r="A1768" s="205"/>
      <c r="B1768" s="207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09"/>
        <v/>
      </c>
      <c r="G1768" s="106"/>
      <c r="H1768" s="96">
        <f t="shared" si="110"/>
        <v>0</v>
      </c>
      <c r="I1768" s="96" t="str">
        <f t="shared" si="111"/>
        <v/>
      </c>
      <c r="J1768" s="96" t="str">
        <f t="shared" si="112"/>
        <v/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V1768" s="110" t="s">
        <v>25</v>
      </c>
      <c r="W1768" s="110" t="s">
        <v>26</v>
      </c>
      <c r="X1768" s="110" t="s">
        <v>27</v>
      </c>
      <c r="Y1768" s="111" t="s">
        <v>28</v>
      </c>
      <c r="Z1768" s="111" t="s">
        <v>29</v>
      </c>
      <c r="AA1768" s="111" t="s">
        <v>25</v>
      </c>
      <c r="AB1768" s="111" t="s">
        <v>30</v>
      </c>
      <c r="AC1768" s="112" t="s">
        <v>31</v>
      </c>
    </row>
    <row r="1769" spans="1:29" ht="25.5" customHeight="1" x14ac:dyDescent="0.35">
      <c r="A1769" s="205"/>
      <c r="B1769" s="207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09"/>
        <v/>
      </c>
      <c r="G1769" s="106"/>
      <c r="H1769" s="96">
        <f t="shared" si="110"/>
        <v>0</v>
      </c>
      <c r="I1769" s="96" t="str">
        <f t="shared" si="111"/>
        <v/>
      </c>
      <c r="J1769" s="96" t="str">
        <f t="shared" si="112"/>
        <v/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V1769" s="110" t="s">
        <v>25</v>
      </c>
      <c r="W1769" s="110" t="s">
        <v>26</v>
      </c>
      <c r="X1769" s="110" t="s">
        <v>27</v>
      </c>
      <c r="Y1769" s="111" t="s">
        <v>28</v>
      </c>
      <c r="Z1769" s="111" t="s">
        <v>29</v>
      </c>
      <c r="AA1769" s="111" t="s">
        <v>25</v>
      </c>
      <c r="AB1769" s="111" t="s">
        <v>30</v>
      </c>
      <c r="AC1769" s="112" t="s">
        <v>31</v>
      </c>
    </row>
    <row r="1770" spans="1:29" ht="25.5" customHeight="1" x14ac:dyDescent="0.35">
      <c r="A1770" s="205"/>
      <c r="B1770" s="207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09"/>
        <v/>
      </c>
      <c r="G1770" s="106"/>
      <c r="H1770" s="96">
        <f t="shared" si="110"/>
        <v>0</v>
      </c>
      <c r="I1770" s="96" t="str">
        <f t="shared" si="111"/>
        <v/>
      </c>
      <c r="J1770" s="96" t="str">
        <f t="shared" si="112"/>
        <v/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V1770" s="110" t="s">
        <v>25</v>
      </c>
      <c r="W1770" s="110" t="s">
        <v>26</v>
      </c>
      <c r="X1770" s="110" t="s">
        <v>27</v>
      </c>
      <c r="Y1770" s="111" t="s">
        <v>28</v>
      </c>
      <c r="Z1770" s="111" t="s">
        <v>29</v>
      </c>
      <c r="AA1770" s="111" t="s">
        <v>25</v>
      </c>
      <c r="AB1770" s="111" t="s">
        <v>30</v>
      </c>
      <c r="AC1770" s="112" t="s">
        <v>31</v>
      </c>
    </row>
    <row r="1771" spans="1:29" ht="25.5" customHeight="1" x14ac:dyDescent="0.35">
      <c r="A1771" s="205"/>
      <c r="B1771" s="207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09"/>
        <v/>
      </c>
      <c r="G1771" s="106"/>
      <c r="H1771" s="96">
        <f t="shared" si="110"/>
        <v>0</v>
      </c>
      <c r="I1771" s="96" t="str">
        <f t="shared" si="111"/>
        <v/>
      </c>
      <c r="J1771" s="96" t="str">
        <f t="shared" si="112"/>
        <v/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V1771" s="110" t="s">
        <v>25</v>
      </c>
      <c r="W1771" s="110" t="s">
        <v>26</v>
      </c>
      <c r="X1771" s="110" t="s">
        <v>27</v>
      </c>
      <c r="Y1771" s="111" t="s">
        <v>28</v>
      </c>
      <c r="Z1771" s="111" t="s">
        <v>29</v>
      </c>
      <c r="AA1771" s="111" t="s">
        <v>25</v>
      </c>
      <c r="AB1771" s="111" t="s">
        <v>30</v>
      </c>
      <c r="AC1771" s="112" t="s">
        <v>31</v>
      </c>
    </row>
    <row r="1772" spans="1:29" ht="25.5" customHeight="1" x14ac:dyDescent="0.35">
      <c r="A1772" s="205"/>
      <c r="B1772" s="207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09"/>
        <v/>
      </c>
      <c r="G1772" s="106"/>
      <c r="H1772" s="96">
        <f t="shared" si="110"/>
        <v>0</v>
      </c>
      <c r="I1772" s="96" t="str">
        <f t="shared" si="111"/>
        <v/>
      </c>
      <c r="J1772" s="96" t="str">
        <f t="shared" si="112"/>
        <v/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V1772" s="110" t="s">
        <v>25</v>
      </c>
      <c r="W1772" s="110" t="s">
        <v>26</v>
      </c>
      <c r="X1772" s="110" t="s">
        <v>27</v>
      </c>
      <c r="Y1772" s="111" t="s">
        <v>28</v>
      </c>
      <c r="Z1772" s="111" t="s">
        <v>29</v>
      </c>
      <c r="AA1772" s="111" t="s">
        <v>25</v>
      </c>
      <c r="AB1772" s="111" t="s">
        <v>30</v>
      </c>
      <c r="AC1772" s="112" t="s">
        <v>31</v>
      </c>
    </row>
    <row r="1773" spans="1:29" ht="25.5" customHeight="1" x14ac:dyDescent="0.35">
      <c r="A1773" s="205"/>
      <c r="B1773" s="207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09"/>
        <v/>
      </c>
      <c r="G1773" s="106"/>
      <c r="H1773" s="96">
        <f t="shared" si="110"/>
        <v>0</v>
      </c>
      <c r="I1773" s="96" t="str">
        <f t="shared" si="111"/>
        <v/>
      </c>
      <c r="J1773" s="96" t="str">
        <f t="shared" si="112"/>
        <v/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V1773" s="110" t="s">
        <v>25</v>
      </c>
      <c r="W1773" s="110" t="s">
        <v>26</v>
      </c>
      <c r="X1773" s="110" t="s">
        <v>27</v>
      </c>
      <c r="Y1773" s="111" t="s">
        <v>28</v>
      </c>
      <c r="Z1773" s="111" t="s">
        <v>29</v>
      </c>
      <c r="AA1773" s="111" t="s">
        <v>25</v>
      </c>
      <c r="AB1773" s="111" t="s">
        <v>30</v>
      </c>
      <c r="AC1773" s="112" t="s">
        <v>31</v>
      </c>
    </row>
    <row r="1774" spans="1:29" ht="25.5" customHeight="1" x14ac:dyDescent="0.35">
      <c r="A1774" s="205"/>
      <c r="B1774" s="207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09"/>
        <v/>
      </c>
      <c r="G1774" s="106"/>
      <c r="H1774" s="96">
        <f t="shared" si="110"/>
        <v>0</v>
      </c>
      <c r="I1774" s="96" t="str">
        <f t="shared" si="111"/>
        <v/>
      </c>
      <c r="J1774" s="96" t="str">
        <f t="shared" si="112"/>
        <v/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V1774" s="110" t="s">
        <v>25</v>
      </c>
      <c r="W1774" s="110" t="s">
        <v>26</v>
      </c>
      <c r="X1774" s="110" t="s">
        <v>27</v>
      </c>
      <c r="Y1774" s="111" t="s">
        <v>28</v>
      </c>
      <c r="Z1774" s="111" t="s">
        <v>29</v>
      </c>
      <c r="AA1774" s="111" t="s">
        <v>25</v>
      </c>
      <c r="AB1774" s="111" t="s">
        <v>30</v>
      </c>
      <c r="AC1774" s="112" t="s">
        <v>31</v>
      </c>
    </row>
    <row r="1775" spans="1:29" ht="25.5" customHeight="1" x14ac:dyDescent="0.35">
      <c r="A1775" s="205"/>
      <c r="B1775" s="207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09"/>
        <v/>
      </c>
      <c r="G1775" s="106"/>
      <c r="H1775" s="96">
        <f t="shared" si="110"/>
        <v>0</v>
      </c>
      <c r="I1775" s="96" t="str">
        <f t="shared" si="111"/>
        <v/>
      </c>
      <c r="J1775" s="96" t="str">
        <f t="shared" si="112"/>
        <v/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V1775" s="110" t="s">
        <v>25</v>
      </c>
      <c r="W1775" s="110" t="s">
        <v>26</v>
      </c>
      <c r="X1775" s="110" t="s">
        <v>27</v>
      </c>
      <c r="Y1775" s="111" t="s">
        <v>28</v>
      </c>
      <c r="Z1775" s="111" t="s">
        <v>29</v>
      </c>
      <c r="AA1775" s="111" t="s">
        <v>25</v>
      </c>
      <c r="AB1775" s="111" t="s">
        <v>30</v>
      </c>
      <c r="AC1775" s="112" t="s">
        <v>31</v>
      </c>
    </row>
    <row r="1776" spans="1:29" ht="25.5" customHeight="1" x14ac:dyDescent="0.35">
      <c r="A1776" s="205"/>
      <c r="B1776" s="207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09"/>
        <v/>
      </c>
      <c r="G1776" s="106"/>
      <c r="H1776" s="96">
        <f t="shared" si="110"/>
        <v>0</v>
      </c>
      <c r="I1776" s="96" t="str">
        <f t="shared" si="111"/>
        <v/>
      </c>
      <c r="J1776" s="96" t="str">
        <f t="shared" si="112"/>
        <v/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V1776" s="110" t="s">
        <v>25</v>
      </c>
      <c r="W1776" s="110" t="s">
        <v>26</v>
      </c>
      <c r="X1776" s="110" t="s">
        <v>27</v>
      </c>
      <c r="Y1776" s="111" t="s">
        <v>28</v>
      </c>
      <c r="Z1776" s="111" t="s">
        <v>29</v>
      </c>
      <c r="AA1776" s="111" t="s">
        <v>25</v>
      </c>
      <c r="AB1776" s="111" t="s">
        <v>30</v>
      </c>
      <c r="AC1776" s="112" t="s">
        <v>31</v>
      </c>
    </row>
    <row r="1777" spans="1:29" ht="25.5" customHeight="1" x14ac:dyDescent="0.35">
      <c r="A1777" s="205"/>
      <c r="B1777" s="207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09"/>
        <v/>
      </c>
      <c r="G1777" s="106"/>
      <c r="H1777" s="96">
        <f t="shared" si="110"/>
        <v>0</v>
      </c>
      <c r="I1777" s="96" t="str">
        <f t="shared" si="111"/>
        <v/>
      </c>
      <c r="J1777" s="96" t="str">
        <f t="shared" si="112"/>
        <v/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V1777" s="110" t="s">
        <v>25</v>
      </c>
      <c r="W1777" s="110" t="s">
        <v>26</v>
      </c>
      <c r="X1777" s="110" t="s">
        <v>27</v>
      </c>
      <c r="Y1777" s="111" t="s">
        <v>28</v>
      </c>
      <c r="Z1777" s="111" t="s">
        <v>29</v>
      </c>
      <c r="AA1777" s="111" t="s">
        <v>25</v>
      </c>
      <c r="AB1777" s="111" t="s">
        <v>30</v>
      </c>
      <c r="AC1777" s="112" t="s">
        <v>31</v>
      </c>
    </row>
    <row r="1778" spans="1:29" ht="25.5" customHeight="1" x14ac:dyDescent="0.35">
      <c r="A1778" s="205"/>
      <c r="B1778" s="207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09"/>
        <v/>
      </c>
      <c r="G1778" s="106"/>
      <c r="H1778" s="96">
        <f t="shared" si="110"/>
        <v>0</v>
      </c>
      <c r="I1778" s="96" t="str">
        <f t="shared" si="111"/>
        <v/>
      </c>
      <c r="J1778" s="96" t="str">
        <f t="shared" si="112"/>
        <v/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V1778" s="110" t="s">
        <v>25</v>
      </c>
      <c r="W1778" s="110" t="s">
        <v>26</v>
      </c>
      <c r="X1778" s="110" t="s">
        <v>27</v>
      </c>
      <c r="Y1778" s="111" t="s">
        <v>28</v>
      </c>
      <c r="Z1778" s="111" t="s">
        <v>29</v>
      </c>
      <c r="AA1778" s="111" t="s">
        <v>25</v>
      </c>
      <c r="AB1778" s="111" t="s">
        <v>30</v>
      </c>
      <c r="AC1778" s="112" t="s">
        <v>31</v>
      </c>
    </row>
    <row r="1779" spans="1:29" ht="25.5" customHeight="1" x14ac:dyDescent="0.35">
      <c r="A1779" s="205"/>
      <c r="B1779" s="207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09"/>
        <v/>
      </c>
      <c r="G1779" s="106"/>
      <c r="H1779" s="96">
        <f t="shared" si="110"/>
        <v>0</v>
      </c>
      <c r="I1779" s="96" t="str">
        <f t="shared" si="111"/>
        <v/>
      </c>
      <c r="J1779" s="96" t="str">
        <f t="shared" si="112"/>
        <v/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V1779" s="110" t="s">
        <v>25</v>
      </c>
      <c r="W1779" s="110" t="s">
        <v>26</v>
      </c>
      <c r="X1779" s="110" t="s">
        <v>27</v>
      </c>
      <c r="Y1779" s="111" t="s">
        <v>28</v>
      </c>
      <c r="Z1779" s="111" t="s">
        <v>29</v>
      </c>
      <c r="AA1779" s="111" t="s">
        <v>25</v>
      </c>
      <c r="AB1779" s="111" t="s">
        <v>30</v>
      </c>
      <c r="AC1779" s="112" t="s">
        <v>31</v>
      </c>
    </row>
    <row r="1780" spans="1:29" ht="25.5" customHeight="1" x14ac:dyDescent="0.35">
      <c r="A1780" s="205"/>
      <c r="B1780" s="207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09"/>
        <v/>
      </c>
      <c r="G1780" s="106"/>
      <c r="H1780" s="96">
        <f t="shared" si="110"/>
        <v>0</v>
      </c>
      <c r="I1780" s="96" t="str">
        <f t="shared" si="111"/>
        <v/>
      </c>
      <c r="J1780" s="96" t="str">
        <f t="shared" si="112"/>
        <v/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V1780" s="110" t="s">
        <v>25</v>
      </c>
      <c r="W1780" s="110" t="s">
        <v>26</v>
      </c>
      <c r="X1780" s="110" t="s">
        <v>27</v>
      </c>
      <c r="Y1780" s="111" t="s">
        <v>28</v>
      </c>
      <c r="Z1780" s="111" t="s">
        <v>29</v>
      </c>
      <c r="AA1780" s="111" t="s">
        <v>25</v>
      </c>
      <c r="AB1780" s="111" t="s">
        <v>30</v>
      </c>
      <c r="AC1780" s="112" t="s">
        <v>31</v>
      </c>
    </row>
    <row r="1781" spans="1:29" ht="25.5" customHeight="1" x14ac:dyDescent="0.35">
      <c r="A1781" s="205"/>
      <c r="B1781" s="207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09"/>
        <v/>
      </c>
      <c r="G1781" s="106"/>
      <c r="H1781" s="96">
        <f t="shared" si="110"/>
        <v>0</v>
      </c>
      <c r="I1781" s="96" t="str">
        <f t="shared" si="111"/>
        <v/>
      </c>
      <c r="J1781" s="96" t="str">
        <f t="shared" si="112"/>
        <v/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V1781" s="110" t="s">
        <v>25</v>
      </c>
      <c r="W1781" s="110" t="s">
        <v>26</v>
      </c>
      <c r="X1781" s="110" t="s">
        <v>27</v>
      </c>
      <c r="Y1781" s="111" t="s">
        <v>28</v>
      </c>
      <c r="Z1781" s="111" t="s">
        <v>29</v>
      </c>
      <c r="AA1781" s="111" t="s">
        <v>25</v>
      </c>
      <c r="AB1781" s="111" t="s">
        <v>30</v>
      </c>
      <c r="AC1781" s="112" t="s">
        <v>31</v>
      </c>
    </row>
    <row r="1782" spans="1:29" ht="25.5" customHeight="1" x14ac:dyDescent="0.35">
      <c r="A1782" s="205"/>
      <c r="B1782" s="207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09"/>
        <v/>
      </c>
      <c r="G1782" s="106"/>
      <c r="H1782" s="96">
        <f t="shared" si="110"/>
        <v>0</v>
      </c>
      <c r="I1782" s="96" t="str">
        <f t="shared" si="111"/>
        <v/>
      </c>
      <c r="J1782" s="96" t="str">
        <f t="shared" si="112"/>
        <v/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V1782" s="110" t="s">
        <v>25</v>
      </c>
      <c r="W1782" s="110" t="s">
        <v>26</v>
      </c>
      <c r="X1782" s="110" t="s">
        <v>27</v>
      </c>
      <c r="Y1782" s="111" t="s">
        <v>28</v>
      </c>
      <c r="Z1782" s="111" t="s">
        <v>29</v>
      </c>
      <c r="AA1782" s="111" t="s">
        <v>25</v>
      </c>
      <c r="AB1782" s="111" t="s">
        <v>30</v>
      </c>
      <c r="AC1782" s="112" t="s">
        <v>31</v>
      </c>
    </row>
    <row r="1783" spans="1:29" ht="25.5" customHeight="1" x14ac:dyDescent="0.35">
      <c r="A1783" s="205"/>
      <c r="B1783" s="207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09"/>
        <v/>
      </c>
      <c r="G1783" s="106"/>
      <c r="H1783" s="96">
        <f t="shared" si="110"/>
        <v>0</v>
      </c>
      <c r="I1783" s="96" t="str">
        <f t="shared" si="111"/>
        <v/>
      </c>
      <c r="J1783" s="96" t="str">
        <f t="shared" si="112"/>
        <v/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V1783" s="110" t="s">
        <v>25</v>
      </c>
      <c r="W1783" s="110" t="s">
        <v>26</v>
      </c>
      <c r="X1783" s="110" t="s">
        <v>27</v>
      </c>
      <c r="Y1783" s="111" t="s">
        <v>28</v>
      </c>
      <c r="Z1783" s="111" t="s">
        <v>29</v>
      </c>
      <c r="AA1783" s="111" t="s">
        <v>25</v>
      </c>
      <c r="AB1783" s="111" t="s">
        <v>30</v>
      </c>
      <c r="AC1783" s="112" t="s">
        <v>31</v>
      </c>
    </row>
    <row r="1784" spans="1:29" ht="25.5" customHeight="1" x14ac:dyDescent="0.35">
      <c r="A1784" s="205"/>
      <c r="B1784" s="207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09"/>
        <v/>
      </c>
      <c r="G1784" s="106"/>
      <c r="H1784" s="96">
        <f t="shared" si="110"/>
        <v>0</v>
      </c>
      <c r="I1784" s="96" t="str">
        <f t="shared" si="111"/>
        <v/>
      </c>
      <c r="J1784" s="96" t="str">
        <f t="shared" si="112"/>
        <v/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V1784" s="110" t="s">
        <v>25</v>
      </c>
      <c r="W1784" s="110" t="s">
        <v>26</v>
      </c>
      <c r="X1784" s="110" t="s">
        <v>27</v>
      </c>
      <c r="Y1784" s="111" t="s">
        <v>28</v>
      </c>
      <c r="Z1784" s="111" t="s">
        <v>29</v>
      </c>
      <c r="AA1784" s="111" t="s">
        <v>25</v>
      </c>
      <c r="AB1784" s="111" t="s">
        <v>30</v>
      </c>
      <c r="AC1784" s="112" t="s">
        <v>31</v>
      </c>
    </row>
    <row r="1785" spans="1:29" ht="25.5" customHeight="1" x14ac:dyDescent="0.35">
      <c r="A1785" s="205"/>
      <c r="B1785" s="207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09"/>
        <v/>
      </c>
      <c r="G1785" s="106"/>
      <c r="H1785" s="96">
        <f t="shared" si="110"/>
        <v>0</v>
      </c>
      <c r="I1785" s="96" t="str">
        <f t="shared" si="111"/>
        <v/>
      </c>
      <c r="J1785" s="96" t="str">
        <f t="shared" si="112"/>
        <v/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V1785" s="110" t="s">
        <v>25</v>
      </c>
      <c r="W1785" s="110" t="s">
        <v>26</v>
      </c>
      <c r="X1785" s="110" t="s">
        <v>27</v>
      </c>
      <c r="Y1785" s="111" t="s">
        <v>28</v>
      </c>
      <c r="Z1785" s="111" t="s">
        <v>29</v>
      </c>
      <c r="AA1785" s="111" t="s">
        <v>25</v>
      </c>
      <c r="AB1785" s="111" t="s">
        <v>30</v>
      </c>
      <c r="AC1785" s="112" t="s">
        <v>31</v>
      </c>
    </row>
    <row r="1786" spans="1:29" ht="25.5" customHeight="1" x14ac:dyDescent="0.35">
      <c r="A1786" s="205"/>
      <c r="B1786" s="207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09"/>
        <v/>
      </c>
      <c r="G1786" s="106"/>
      <c r="H1786" s="96">
        <f t="shared" si="110"/>
        <v>0</v>
      </c>
      <c r="I1786" s="96" t="str">
        <f t="shared" si="111"/>
        <v/>
      </c>
      <c r="J1786" s="96" t="str">
        <f t="shared" si="112"/>
        <v/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V1786" s="110" t="s">
        <v>25</v>
      </c>
      <c r="W1786" s="110" t="s">
        <v>26</v>
      </c>
      <c r="X1786" s="110" t="s">
        <v>27</v>
      </c>
      <c r="Y1786" s="111" t="s">
        <v>28</v>
      </c>
      <c r="Z1786" s="111" t="s">
        <v>29</v>
      </c>
      <c r="AA1786" s="111" t="s">
        <v>25</v>
      </c>
      <c r="AB1786" s="111" t="s">
        <v>30</v>
      </c>
      <c r="AC1786" s="112" t="s">
        <v>31</v>
      </c>
    </row>
    <row r="1787" spans="1:29" ht="25.5" customHeight="1" x14ac:dyDescent="0.35">
      <c r="A1787" s="205"/>
      <c r="B1787" s="207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09"/>
        <v/>
      </c>
      <c r="G1787" s="106"/>
      <c r="H1787" s="96">
        <f t="shared" si="110"/>
        <v>0</v>
      </c>
      <c r="I1787" s="96" t="str">
        <f t="shared" si="111"/>
        <v/>
      </c>
      <c r="J1787" s="96" t="str">
        <f t="shared" si="112"/>
        <v/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V1787" s="110" t="s">
        <v>25</v>
      </c>
      <c r="W1787" s="110" t="s">
        <v>26</v>
      </c>
      <c r="X1787" s="110" t="s">
        <v>27</v>
      </c>
      <c r="Y1787" s="111" t="s">
        <v>28</v>
      </c>
      <c r="Z1787" s="111" t="s">
        <v>29</v>
      </c>
      <c r="AA1787" s="111" t="s">
        <v>25</v>
      </c>
      <c r="AB1787" s="111" t="s">
        <v>30</v>
      </c>
      <c r="AC1787" s="112" t="s">
        <v>31</v>
      </c>
    </row>
    <row r="1788" spans="1:29" ht="25.5" customHeight="1" x14ac:dyDescent="0.35">
      <c r="A1788" s="205"/>
      <c r="B1788" s="207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09"/>
        <v/>
      </c>
      <c r="G1788" s="106"/>
      <c r="H1788" s="96">
        <f t="shared" si="110"/>
        <v>0</v>
      </c>
      <c r="I1788" s="96" t="str">
        <f t="shared" si="111"/>
        <v/>
      </c>
      <c r="J1788" s="96" t="str">
        <f t="shared" si="112"/>
        <v/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V1788" s="110" t="s">
        <v>25</v>
      </c>
      <c r="W1788" s="110" t="s">
        <v>26</v>
      </c>
      <c r="X1788" s="110" t="s">
        <v>27</v>
      </c>
      <c r="Y1788" s="111" t="s">
        <v>28</v>
      </c>
      <c r="Z1788" s="111" t="s">
        <v>29</v>
      </c>
      <c r="AA1788" s="111" t="s">
        <v>25</v>
      </c>
      <c r="AB1788" s="111" t="s">
        <v>30</v>
      </c>
      <c r="AC1788" s="112" t="s">
        <v>31</v>
      </c>
    </row>
    <row r="1789" spans="1:29" ht="25.5" customHeight="1" x14ac:dyDescent="0.35">
      <c r="A1789" s="205"/>
      <c r="B1789" s="207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09"/>
        <v/>
      </c>
      <c r="G1789" s="106"/>
      <c r="H1789" s="96">
        <f t="shared" si="110"/>
        <v>0</v>
      </c>
      <c r="I1789" s="96" t="str">
        <f t="shared" si="111"/>
        <v/>
      </c>
      <c r="J1789" s="96" t="str">
        <f t="shared" si="112"/>
        <v/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V1789" s="110" t="s">
        <v>25</v>
      </c>
      <c r="W1789" s="110" t="s">
        <v>26</v>
      </c>
      <c r="X1789" s="110" t="s">
        <v>27</v>
      </c>
      <c r="Y1789" s="111" t="s">
        <v>28</v>
      </c>
      <c r="Z1789" s="111" t="s">
        <v>29</v>
      </c>
      <c r="AA1789" s="111" t="s">
        <v>25</v>
      </c>
      <c r="AB1789" s="111" t="s">
        <v>30</v>
      </c>
      <c r="AC1789" s="112" t="s">
        <v>31</v>
      </c>
    </row>
    <row r="1790" spans="1:29" ht="25.5" customHeight="1" x14ac:dyDescent="0.35">
      <c r="A1790" s="205"/>
      <c r="B1790" s="207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09"/>
        <v/>
      </c>
      <c r="G1790" s="106"/>
      <c r="H1790" s="96">
        <f t="shared" si="110"/>
        <v>0</v>
      </c>
      <c r="I1790" s="96" t="str">
        <f t="shared" si="111"/>
        <v/>
      </c>
      <c r="J1790" s="96" t="str">
        <f t="shared" si="112"/>
        <v/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V1790" s="110" t="s">
        <v>25</v>
      </c>
      <c r="W1790" s="110" t="s">
        <v>26</v>
      </c>
      <c r="X1790" s="110" t="s">
        <v>27</v>
      </c>
      <c r="Y1790" s="111" t="s">
        <v>28</v>
      </c>
      <c r="Z1790" s="111" t="s">
        <v>29</v>
      </c>
      <c r="AA1790" s="111" t="s">
        <v>25</v>
      </c>
      <c r="AB1790" s="111" t="s">
        <v>30</v>
      </c>
      <c r="AC1790" s="112" t="s">
        <v>31</v>
      </c>
    </row>
    <row r="1791" spans="1:29" ht="25.5" customHeight="1" x14ac:dyDescent="0.35">
      <c r="A1791" s="205"/>
      <c r="B1791" s="207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09"/>
        <v/>
      </c>
      <c r="G1791" s="106"/>
      <c r="H1791" s="96">
        <f t="shared" si="110"/>
        <v>0</v>
      </c>
      <c r="I1791" s="96" t="str">
        <f t="shared" si="111"/>
        <v/>
      </c>
      <c r="J1791" s="96" t="str">
        <f t="shared" si="112"/>
        <v/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V1791" s="110" t="s">
        <v>25</v>
      </c>
      <c r="W1791" s="110" t="s">
        <v>26</v>
      </c>
      <c r="X1791" s="110" t="s">
        <v>27</v>
      </c>
      <c r="Y1791" s="111" t="s">
        <v>28</v>
      </c>
      <c r="Z1791" s="111" t="s">
        <v>29</v>
      </c>
      <c r="AA1791" s="111" t="s">
        <v>25</v>
      </c>
      <c r="AB1791" s="111" t="s">
        <v>30</v>
      </c>
      <c r="AC1791" s="112" t="s">
        <v>31</v>
      </c>
    </row>
    <row r="1792" spans="1:29" ht="25.5" customHeight="1" x14ac:dyDescent="0.35">
      <c r="A1792" s="205"/>
      <c r="B1792" s="207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09"/>
        <v/>
      </c>
      <c r="G1792" s="106"/>
      <c r="H1792" s="96">
        <f t="shared" si="110"/>
        <v>0</v>
      </c>
      <c r="I1792" s="96" t="str">
        <f t="shared" si="111"/>
        <v/>
      </c>
      <c r="J1792" s="96" t="str">
        <f t="shared" si="112"/>
        <v/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V1792" s="110" t="s">
        <v>25</v>
      </c>
      <c r="W1792" s="110" t="s">
        <v>26</v>
      </c>
      <c r="X1792" s="110" t="s">
        <v>27</v>
      </c>
      <c r="Y1792" s="111" t="s">
        <v>28</v>
      </c>
      <c r="Z1792" s="111" t="s">
        <v>29</v>
      </c>
      <c r="AA1792" s="111" t="s">
        <v>25</v>
      </c>
      <c r="AB1792" s="111" t="s">
        <v>30</v>
      </c>
      <c r="AC1792" s="112" t="s">
        <v>31</v>
      </c>
    </row>
    <row r="1793" spans="1:29" ht="25.5" customHeight="1" x14ac:dyDescent="0.35">
      <c r="A1793" s="205"/>
      <c r="B1793" s="207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09"/>
        <v/>
      </c>
      <c r="G1793" s="106"/>
      <c r="H1793" s="96">
        <f t="shared" si="110"/>
        <v>0</v>
      </c>
      <c r="I1793" s="96" t="str">
        <f t="shared" si="111"/>
        <v/>
      </c>
      <c r="J1793" s="96" t="str">
        <f t="shared" si="112"/>
        <v/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V1793" s="110" t="s">
        <v>25</v>
      </c>
      <c r="W1793" s="110" t="s">
        <v>26</v>
      </c>
      <c r="X1793" s="110" t="s">
        <v>27</v>
      </c>
      <c r="Y1793" s="111" t="s">
        <v>28</v>
      </c>
      <c r="Z1793" s="111" t="s">
        <v>29</v>
      </c>
      <c r="AA1793" s="111" t="s">
        <v>25</v>
      </c>
      <c r="AB1793" s="111" t="s">
        <v>30</v>
      </c>
      <c r="AC1793" s="112" t="s">
        <v>31</v>
      </c>
    </row>
    <row r="1794" spans="1:29" ht="25.5" customHeight="1" x14ac:dyDescent="0.35">
      <c r="A1794" s="205"/>
      <c r="B1794" s="207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13">IF(OR(D1794="",E1794=""),"",ROUND(D1794*E1794,2))</f>
        <v/>
      </c>
      <c r="G1794" s="106"/>
      <c r="H1794" s="96">
        <f t="shared" ref="H1794:H1857" si="114">IF(G1794="Sim",IF(OR(F1794="",D1794="",L1794=""),"",IF(L1794="Sim",ROUND(F1794-D1794,2),0)),0)</f>
        <v>0</v>
      </c>
      <c r="I1794" s="96" t="str">
        <f t="shared" ref="I1794:I1857" si="115">IF(G1794="Sim",0,IF(OR(F1794="",L1794=""),"",F1794))</f>
        <v/>
      </c>
      <c r="J1794" s="96" t="str">
        <f t="shared" ref="J1794:J1857" si="116">IF(G1794="Sim",0,IF(OR(F1794="",D1794="",L1794=""),"",IF(L1794="Sim",ROUND(F1794-D1794,2),0)))</f>
        <v/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V1794" s="110" t="s">
        <v>25</v>
      </c>
      <c r="W1794" s="110" t="s">
        <v>26</v>
      </c>
      <c r="X1794" s="110" t="s">
        <v>27</v>
      </c>
      <c r="Y1794" s="111" t="s">
        <v>28</v>
      </c>
      <c r="Z1794" s="111" t="s">
        <v>29</v>
      </c>
      <c r="AA1794" s="111" t="s">
        <v>25</v>
      </c>
      <c r="AB1794" s="111" t="s">
        <v>30</v>
      </c>
      <c r="AC1794" s="112" t="s">
        <v>31</v>
      </c>
    </row>
    <row r="1795" spans="1:29" ht="25.5" customHeight="1" x14ac:dyDescent="0.35">
      <c r="A1795" s="205"/>
      <c r="B1795" s="207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13"/>
        <v/>
      </c>
      <c r="G1795" s="106"/>
      <c r="H1795" s="96">
        <f t="shared" si="114"/>
        <v>0</v>
      </c>
      <c r="I1795" s="96" t="str">
        <f t="shared" si="115"/>
        <v/>
      </c>
      <c r="J1795" s="96" t="str">
        <f t="shared" si="116"/>
        <v/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V1795" s="110" t="s">
        <v>25</v>
      </c>
      <c r="W1795" s="110" t="s">
        <v>26</v>
      </c>
      <c r="X1795" s="110" t="s">
        <v>27</v>
      </c>
      <c r="Y1795" s="111" t="s">
        <v>28</v>
      </c>
      <c r="Z1795" s="111" t="s">
        <v>29</v>
      </c>
      <c r="AA1795" s="111" t="s">
        <v>25</v>
      </c>
      <c r="AB1795" s="111" t="s">
        <v>30</v>
      </c>
      <c r="AC1795" s="112" t="s">
        <v>31</v>
      </c>
    </row>
    <row r="1796" spans="1:29" ht="25.5" customHeight="1" x14ac:dyDescent="0.35">
      <c r="A1796" s="205"/>
      <c r="B1796" s="207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13"/>
        <v/>
      </c>
      <c r="G1796" s="106"/>
      <c r="H1796" s="96">
        <f t="shared" si="114"/>
        <v>0</v>
      </c>
      <c r="I1796" s="96" t="str">
        <f t="shared" si="115"/>
        <v/>
      </c>
      <c r="J1796" s="96" t="str">
        <f t="shared" si="116"/>
        <v/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V1796" s="110" t="s">
        <v>25</v>
      </c>
      <c r="W1796" s="110" t="s">
        <v>26</v>
      </c>
      <c r="X1796" s="110" t="s">
        <v>27</v>
      </c>
      <c r="Y1796" s="111" t="s">
        <v>28</v>
      </c>
      <c r="Z1796" s="111" t="s">
        <v>29</v>
      </c>
      <c r="AA1796" s="111" t="s">
        <v>25</v>
      </c>
      <c r="AB1796" s="111" t="s">
        <v>30</v>
      </c>
      <c r="AC1796" s="112" t="s">
        <v>31</v>
      </c>
    </row>
    <row r="1797" spans="1:29" ht="25.5" customHeight="1" x14ac:dyDescent="0.35">
      <c r="A1797" s="205"/>
      <c r="B1797" s="207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13"/>
        <v/>
      </c>
      <c r="G1797" s="106"/>
      <c r="H1797" s="96">
        <f t="shared" si="114"/>
        <v>0</v>
      </c>
      <c r="I1797" s="96" t="str">
        <f t="shared" si="115"/>
        <v/>
      </c>
      <c r="J1797" s="96" t="str">
        <f t="shared" si="116"/>
        <v/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V1797" s="110" t="s">
        <v>25</v>
      </c>
      <c r="W1797" s="110" t="s">
        <v>26</v>
      </c>
      <c r="X1797" s="110" t="s">
        <v>27</v>
      </c>
      <c r="Y1797" s="111" t="s">
        <v>28</v>
      </c>
      <c r="Z1797" s="111" t="s">
        <v>29</v>
      </c>
      <c r="AA1797" s="111" t="s">
        <v>25</v>
      </c>
      <c r="AB1797" s="111" t="s">
        <v>30</v>
      </c>
      <c r="AC1797" s="112" t="s">
        <v>31</v>
      </c>
    </row>
    <row r="1798" spans="1:29" ht="25.5" customHeight="1" x14ac:dyDescent="0.35">
      <c r="A1798" s="205"/>
      <c r="B1798" s="207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13"/>
        <v/>
      </c>
      <c r="G1798" s="106"/>
      <c r="H1798" s="96">
        <f t="shared" si="114"/>
        <v>0</v>
      </c>
      <c r="I1798" s="96" t="str">
        <f t="shared" si="115"/>
        <v/>
      </c>
      <c r="J1798" s="96" t="str">
        <f t="shared" si="116"/>
        <v/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V1798" s="110" t="s">
        <v>25</v>
      </c>
      <c r="W1798" s="110" t="s">
        <v>26</v>
      </c>
      <c r="X1798" s="110" t="s">
        <v>27</v>
      </c>
      <c r="Y1798" s="111" t="s">
        <v>28</v>
      </c>
      <c r="Z1798" s="111" t="s">
        <v>29</v>
      </c>
      <c r="AA1798" s="111" t="s">
        <v>25</v>
      </c>
      <c r="AB1798" s="111" t="s">
        <v>30</v>
      </c>
      <c r="AC1798" s="112" t="s">
        <v>31</v>
      </c>
    </row>
    <row r="1799" spans="1:29" ht="25.5" customHeight="1" x14ac:dyDescent="0.35">
      <c r="A1799" s="205"/>
      <c r="B1799" s="207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13"/>
        <v/>
      </c>
      <c r="G1799" s="106"/>
      <c r="H1799" s="96">
        <f t="shared" si="114"/>
        <v>0</v>
      </c>
      <c r="I1799" s="96" t="str">
        <f t="shared" si="115"/>
        <v/>
      </c>
      <c r="J1799" s="96" t="str">
        <f t="shared" si="116"/>
        <v/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V1799" s="110" t="s">
        <v>25</v>
      </c>
      <c r="W1799" s="110" t="s">
        <v>26</v>
      </c>
      <c r="X1799" s="110" t="s">
        <v>27</v>
      </c>
      <c r="Y1799" s="111" t="s">
        <v>28</v>
      </c>
      <c r="Z1799" s="111" t="s">
        <v>29</v>
      </c>
      <c r="AA1799" s="111" t="s">
        <v>25</v>
      </c>
      <c r="AB1799" s="111" t="s">
        <v>30</v>
      </c>
      <c r="AC1799" s="112" t="s">
        <v>31</v>
      </c>
    </row>
    <row r="1800" spans="1:29" ht="25.5" customHeight="1" x14ac:dyDescent="0.35">
      <c r="A1800" s="205"/>
      <c r="B1800" s="207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13"/>
        <v/>
      </c>
      <c r="G1800" s="106"/>
      <c r="H1800" s="96">
        <f t="shared" si="114"/>
        <v>0</v>
      </c>
      <c r="I1800" s="96" t="str">
        <f t="shared" si="115"/>
        <v/>
      </c>
      <c r="J1800" s="96" t="str">
        <f t="shared" si="116"/>
        <v/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V1800" s="110" t="s">
        <v>25</v>
      </c>
      <c r="W1800" s="110" t="s">
        <v>26</v>
      </c>
      <c r="X1800" s="110" t="s">
        <v>27</v>
      </c>
      <c r="Y1800" s="111" t="s">
        <v>28</v>
      </c>
      <c r="Z1800" s="111" t="s">
        <v>29</v>
      </c>
      <c r="AA1800" s="111" t="s">
        <v>25</v>
      </c>
      <c r="AB1800" s="111" t="s">
        <v>30</v>
      </c>
      <c r="AC1800" s="112" t="s">
        <v>31</v>
      </c>
    </row>
    <row r="1801" spans="1:29" ht="25.5" customHeight="1" x14ac:dyDescent="0.35">
      <c r="A1801" s="205"/>
      <c r="B1801" s="207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13"/>
        <v/>
      </c>
      <c r="G1801" s="106"/>
      <c r="H1801" s="96">
        <f t="shared" si="114"/>
        <v>0</v>
      </c>
      <c r="I1801" s="96" t="str">
        <f t="shared" si="115"/>
        <v/>
      </c>
      <c r="J1801" s="96" t="str">
        <f t="shared" si="116"/>
        <v/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V1801" s="110" t="s">
        <v>25</v>
      </c>
      <c r="W1801" s="110" t="s">
        <v>26</v>
      </c>
      <c r="X1801" s="110" t="s">
        <v>27</v>
      </c>
      <c r="Y1801" s="111" t="s">
        <v>28</v>
      </c>
      <c r="Z1801" s="111" t="s">
        <v>29</v>
      </c>
      <c r="AA1801" s="111" t="s">
        <v>25</v>
      </c>
      <c r="AB1801" s="111" t="s">
        <v>30</v>
      </c>
      <c r="AC1801" s="112" t="s">
        <v>31</v>
      </c>
    </row>
    <row r="1802" spans="1:29" ht="25.5" customHeight="1" x14ac:dyDescent="0.35">
      <c r="A1802" s="205"/>
      <c r="B1802" s="207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13"/>
        <v/>
      </c>
      <c r="G1802" s="106"/>
      <c r="H1802" s="96">
        <f t="shared" si="114"/>
        <v>0</v>
      </c>
      <c r="I1802" s="96" t="str">
        <f t="shared" si="115"/>
        <v/>
      </c>
      <c r="J1802" s="96" t="str">
        <f t="shared" si="116"/>
        <v/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V1802" s="110" t="s">
        <v>25</v>
      </c>
      <c r="W1802" s="110" t="s">
        <v>26</v>
      </c>
      <c r="X1802" s="110" t="s">
        <v>27</v>
      </c>
      <c r="Y1802" s="111" t="s">
        <v>28</v>
      </c>
      <c r="Z1802" s="111" t="s">
        <v>29</v>
      </c>
      <c r="AA1802" s="111" t="s">
        <v>25</v>
      </c>
      <c r="AB1802" s="111" t="s">
        <v>30</v>
      </c>
      <c r="AC1802" s="112" t="s">
        <v>31</v>
      </c>
    </row>
    <row r="1803" spans="1:29" ht="25.5" customHeight="1" x14ac:dyDescent="0.35">
      <c r="A1803" s="205"/>
      <c r="B1803" s="207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13"/>
        <v/>
      </c>
      <c r="G1803" s="106"/>
      <c r="H1803" s="96">
        <f t="shared" si="114"/>
        <v>0</v>
      </c>
      <c r="I1803" s="96" t="str">
        <f t="shared" si="115"/>
        <v/>
      </c>
      <c r="J1803" s="96" t="str">
        <f t="shared" si="116"/>
        <v/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V1803" s="110" t="s">
        <v>25</v>
      </c>
      <c r="W1803" s="110" t="s">
        <v>26</v>
      </c>
      <c r="X1803" s="110" t="s">
        <v>27</v>
      </c>
      <c r="Y1803" s="111" t="s">
        <v>28</v>
      </c>
      <c r="Z1803" s="111" t="s">
        <v>29</v>
      </c>
      <c r="AA1803" s="111" t="s">
        <v>25</v>
      </c>
      <c r="AB1803" s="111" t="s">
        <v>30</v>
      </c>
      <c r="AC1803" s="112" t="s">
        <v>31</v>
      </c>
    </row>
    <row r="1804" spans="1:29" ht="25.5" customHeight="1" x14ac:dyDescent="0.35">
      <c r="A1804" s="205"/>
      <c r="B1804" s="207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13"/>
        <v/>
      </c>
      <c r="G1804" s="106"/>
      <c r="H1804" s="96">
        <f t="shared" si="114"/>
        <v>0</v>
      </c>
      <c r="I1804" s="96" t="str">
        <f t="shared" si="115"/>
        <v/>
      </c>
      <c r="J1804" s="96" t="str">
        <f t="shared" si="116"/>
        <v/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V1804" s="110" t="s">
        <v>25</v>
      </c>
      <c r="W1804" s="110" t="s">
        <v>26</v>
      </c>
      <c r="X1804" s="110" t="s">
        <v>27</v>
      </c>
      <c r="Y1804" s="111" t="s">
        <v>28</v>
      </c>
      <c r="Z1804" s="111" t="s">
        <v>29</v>
      </c>
      <c r="AA1804" s="111" t="s">
        <v>25</v>
      </c>
      <c r="AB1804" s="111" t="s">
        <v>30</v>
      </c>
      <c r="AC1804" s="112" t="s">
        <v>31</v>
      </c>
    </row>
    <row r="1805" spans="1:29" ht="25.5" customHeight="1" x14ac:dyDescent="0.35">
      <c r="A1805" s="205"/>
      <c r="B1805" s="207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13"/>
        <v/>
      </c>
      <c r="G1805" s="106"/>
      <c r="H1805" s="96">
        <f t="shared" si="114"/>
        <v>0</v>
      </c>
      <c r="I1805" s="96" t="str">
        <f t="shared" si="115"/>
        <v/>
      </c>
      <c r="J1805" s="96" t="str">
        <f t="shared" si="116"/>
        <v/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V1805" s="110" t="s">
        <v>25</v>
      </c>
      <c r="W1805" s="110" t="s">
        <v>26</v>
      </c>
      <c r="X1805" s="110" t="s">
        <v>27</v>
      </c>
      <c r="Y1805" s="111" t="s">
        <v>28</v>
      </c>
      <c r="Z1805" s="111" t="s">
        <v>29</v>
      </c>
      <c r="AA1805" s="111" t="s">
        <v>25</v>
      </c>
      <c r="AB1805" s="111" t="s">
        <v>30</v>
      </c>
      <c r="AC1805" s="112" t="s">
        <v>31</v>
      </c>
    </row>
    <row r="1806" spans="1:29" ht="25.5" customHeight="1" x14ac:dyDescent="0.35">
      <c r="A1806" s="205"/>
      <c r="B1806" s="207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13"/>
        <v/>
      </c>
      <c r="G1806" s="106"/>
      <c r="H1806" s="96">
        <f t="shared" si="114"/>
        <v>0</v>
      </c>
      <c r="I1806" s="96" t="str">
        <f t="shared" si="115"/>
        <v/>
      </c>
      <c r="J1806" s="96" t="str">
        <f t="shared" si="116"/>
        <v/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V1806" s="110" t="s">
        <v>25</v>
      </c>
      <c r="W1806" s="110" t="s">
        <v>26</v>
      </c>
      <c r="X1806" s="110" t="s">
        <v>27</v>
      </c>
      <c r="Y1806" s="111" t="s">
        <v>28</v>
      </c>
      <c r="Z1806" s="111" t="s">
        <v>29</v>
      </c>
      <c r="AA1806" s="111" t="s">
        <v>25</v>
      </c>
      <c r="AB1806" s="111" t="s">
        <v>30</v>
      </c>
      <c r="AC1806" s="112" t="s">
        <v>31</v>
      </c>
    </row>
    <row r="1807" spans="1:29" ht="25.5" customHeight="1" x14ac:dyDescent="0.35">
      <c r="A1807" s="205"/>
      <c r="B1807" s="207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13"/>
        <v/>
      </c>
      <c r="G1807" s="106"/>
      <c r="H1807" s="96">
        <f t="shared" si="114"/>
        <v>0</v>
      </c>
      <c r="I1807" s="96" t="str">
        <f t="shared" si="115"/>
        <v/>
      </c>
      <c r="J1807" s="96" t="str">
        <f t="shared" si="116"/>
        <v/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V1807" s="110" t="s">
        <v>25</v>
      </c>
      <c r="W1807" s="110" t="s">
        <v>26</v>
      </c>
      <c r="X1807" s="110" t="s">
        <v>27</v>
      </c>
      <c r="Y1807" s="111" t="s">
        <v>28</v>
      </c>
      <c r="Z1807" s="111" t="s">
        <v>29</v>
      </c>
      <c r="AA1807" s="111" t="s">
        <v>25</v>
      </c>
      <c r="AB1807" s="111" t="s">
        <v>30</v>
      </c>
      <c r="AC1807" s="112" t="s">
        <v>31</v>
      </c>
    </row>
    <row r="1808" spans="1:29" ht="25.5" customHeight="1" x14ac:dyDescent="0.35">
      <c r="A1808" s="205"/>
      <c r="B1808" s="207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13"/>
        <v/>
      </c>
      <c r="G1808" s="106"/>
      <c r="H1808" s="96">
        <f t="shared" si="114"/>
        <v>0</v>
      </c>
      <c r="I1808" s="96" t="str">
        <f t="shared" si="115"/>
        <v/>
      </c>
      <c r="J1808" s="96" t="str">
        <f t="shared" si="116"/>
        <v/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V1808" s="110" t="s">
        <v>25</v>
      </c>
      <c r="W1808" s="110" t="s">
        <v>26</v>
      </c>
      <c r="X1808" s="110" t="s">
        <v>27</v>
      </c>
      <c r="Y1808" s="111" t="s">
        <v>28</v>
      </c>
      <c r="Z1808" s="111" t="s">
        <v>29</v>
      </c>
      <c r="AA1808" s="111" t="s">
        <v>25</v>
      </c>
      <c r="AB1808" s="111" t="s">
        <v>30</v>
      </c>
      <c r="AC1808" s="112" t="s">
        <v>31</v>
      </c>
    </row>
    <row r="1809" spans="1:29" ht="25.5" customHeight="1" x14ac:dyDescent="0.35">
      <c r="A1809" s="205"/>
      <c r="B1809" s="207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13"/>
        <v/>
      </c>
      <c r="G1809" s="106"/>
      <c r="H1809" s="96">
        <f t="shared" si="114"/>
        <v>0</v>
      </c>
      <c r="I1809" s="96" t="str">
        <f t="shared" si="115"/>
        <v/>
      </c>
      <c r="J1809" s="96" t="str">
        <f t="shared" si="116"/>
        <v/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V1809" s="110" t="s">
        <v>25</v>
      </c>
      <c r="W1809" s="110" t="s">
        <v>26</v>
      </c>
      <c r="X1809" s="110" t="s">
        <v>27</v>
      </c>
      <c r="Y1809" s="111" t="s">
        <v>28</v>
      </c>
      <c r="Z1809" s="111" t="s">
        <v>29</v>
      </c>
      <c r="AA1809" s="111" t="s">
        <v>25</v>
      </c>
      <c r="AB1809" s="111" t="s">
        <v>30</v>
      </c>
      <c r="AC1809" s="112" t="s">
        <v>31</v>
      </c>
    </row>
    <row r="1810" spans="1:29" ht="25.5" customHeight="1" x14ac:dyDescent="0.35">
      <c r="A1810" s="205"/>
      <c r="B1810" s="207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13"/>
        <v/>
      </c>
      <c r="G1810" s="106"/>
      <c r="H1810" s="96">
        <f t="shared" si="114"/>
        <v>0</v>
      </c>
      <c r="I1810" s="96" t="str">
        <f t="shared" si="115"/>
        <v/>
      </c>
      <c r="J1810" s="96" t="str">
        <f t="shared" si="116"/>
        <v/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V1810" s="110" t="s">
        <v>25</v>
      </c>
      <c r="W1810" s="110" t="s">
        <v>26</v>
      </c>
      <c r="X1810" s="110" t="s">
        <v>27</v>
      </c>
      <c r="Y1810" s="111" t="s">
        <v>28</v>
      </c>
      <c r="Z1810" s="111" t="s">
        <v>29</v>
      </c>
      <c r="AA1810" s="111" t="s">
        <v>25</v>
      </c>
      <c r="AB1810" s="111" t="s">
        <v>30</v>
      </c>
      <c r="AC1810" s="112" t="s">
        <v>31</v>
      </c>
    </row>
    <row r="1811" spans="1:29" ht="25.5" customHeight="1" x14ac:dyDescent="0.35">
      <c r="A1811" s="205"/>
      <c r="B1811" s="207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13"/>
        <v/>
      </c>
      <c r="G1811" s="106"/>
      <c r="H1811" s="96">
        <f t="shared" si="114"/>
        <v>0</v>
      </c>
      <c r="I1811" s="96" t="str">
        <f t="shared" si="115"/>
        <v/>
      </c>
      <c r="J1811" s="96" t="str">
        <f t="shared" si="116"/>
        <v/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V1811" s="110" t="s">
        <v>25</v>
      </c>
      <c r="W1811" s="110" t="s">
        <v>26</v>
      </c>
      <c r="X1811" s="110" t="s">
        <v>27</v>
      </c>
      <c r="Y1811" s="111" t="s">
        <v>28</v>
      </c>
      <c r="Z1811" s="111" t="s">
        <v>29</v>
      </c>
      <c r="AA1811" s="111" t="s">
        <v>25</v>
      </c>
      <c r="AB1811" s="111" t="s">
        <v>30</v>
      </c>
      <c r="AC1811" s="112" t="s">
        <v>31</v>
      </c>
    </row>
    <row r="1812" spans="1:29" ht="25.5" customHeight="1" x14ac:dyDescent="0.35">
      <c r="A1812" s="205"/>
      <c r="B1812" s="207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13"/>
        <v/>
      </c>
      <c r="G1812" s="106"/>
      <c r="H1812" s="96">
        <f t="shared" si="114"/>
        <v>0</v>
      </c>
      <c r="I1812" s="96" t="str">
        <f t="shared" si="115"/>
        <v/>
      </c>
      <c r="J1812" s="96" t="str">
        <f t="shared" si="116"/>
        <v/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V1812" s="110" t="s">
        <v>25</v>
      </c>
      <c r="W1812" s="110" t="s">
        <v>26</v>
      </c>
      <c r="X1812" s="110" t="s">
        <v>27</v>
      </c>
      <c r="Y1812" s="111" t="s">
        <v>28</v>
      </c>
      <c r="Z1812" s="111" t="s">
        <v>29</v>
      </c>
      <c r="AA1812" s="111" t="s">
        <v>25</v>
      </c>
      <c r="AB1812" s="111" t="s">
        <v>30</v>
      </c>
      <c r="AC1812" s="112" t="s">
        <v>31</v>
      </c>
    </row>
    <row r="1813" spans="1:29" ht="25.5" customHeight="1" x14ac:dyDescent="0.35">
      <c r="A1813" s="205"/>
      <c r="B1813" s="207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13"/>
        <v/>
      </c>
      <c r="G1813" s="106"/>
      <c r="H1813" s="96">
        <f t="shared" si="114"/>
        <v>0</v>
      </c>
      <c r="I1813" s="96" t="str">
        <f t="shared" si="115"/>
        <v/>
      </c>
      <c r="J1813" s="96" t="str">
        <f t="shared" si="116"/>
        <v/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V1813" s="110" t="s">
        <v>25</v>
      </c>
      <c r="W1813" s="110" t="s">
        <v>26</v>
      </c>
      <c r="X1813" s="110" t="s">
        <v>27</v>
      </c>
      <c r="Y1813" s="111" t="s">
        <v>28</v>
      </c>
      <c r="Z1813" s="111" t="s">
        <v>29</v>
      </c>
      <c r="AA1813" s="111" t="s">
        <v>25</v>
      </c>
      <c r="AB1813" s="111" t="s">
        <v>30</v>
      </c>
      <c r="AC1813" s="112" t="s">
        <v>31</v>
      </c>
    </row>
    <row r="1814" spans="1:29" ht="25.5" customHeight="1" x14ac:dyDescent="0.35">
      <c r="A1814" s="205"/>
      <c r="B1814" s="207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13"/>
        <v/>
      </c>
      <c r="G1814" s="106"/>
      <c r="H1814" s="96">
        <f t="shared" si="114"/>
        <v>0</v>
      </c>
      <c r="I1814" s="96" t="str">
        <f t="shared" si="115"/>
        <v/>
      </c>
      <c r="J1814" s="96" t="str">
        <f t="shared" si="116"/>
        <v/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V1814" s="110" t="s">
        <v>25</v>
      </c>
      <c r="W1814" s="110" t="s">
        <v>26</v>
      </c>
      <c r="X1814" s="110" t="s">
        <v>27</v>
      </c>
      <c r="Y1814" s="111" t="s">
        <v>28</v>
      </c>
      <c r="Z1814" s="111" t="s">
        <v>29</v>
      </c>
      <c r="AA1814" s="111" t="s">
        <v>25</v>
      </c>
      <c r="AB1814" s="111" t="s">
        <v>30</v>
      </c>
      <c r="AC1814" s="112" t="s">
        <v>31</v>
      </c>
    </row>
    <row r="1815" spans="1:29" ht="25.5" customHeight="1" x14ac:dyDescent="0.35">
      <c r="A1815" s="205"/>
      <c r="B1815" s="207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13"/>
        <v/>
      </c>
      <c r="G1815" s="106"/>
      <c r="H1815" s="96">
        <f t="shared" si="114"/>
        <v>0</v>
      </c>
      <c r="I1815" s="96" t="str">
        <f t="shared" si="115"/>
        <v/>
      </c>
      <c r="J1815" s="96" t="str">
        <f t="shared" si="116"/>
        <v/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V1815" s="110" t="s">
        <v>25</v>
      </c>
      <c r="W1815" s="110" t="s">
        <v>26</v>
      </c>
      <c r="X1815" s="110" t="s">
        <v>27</v>
      </c>
      <c r="Y1815" s="111" t="s">
        <v>28</v>
      </c>
      <c r="Z1815" s="111" t="s">
        <v>29</v>
      </c>
      <c r="AA1815" s="111" t="s">
        <v>25</v>
      </c>
      <c r="AB1815" s="111" t="s">
        <v>30</v>
      </c>
      <c r="AC1815" s="112" t="s">
        <v>31</v>
      </c>
    </row>
    <row r="1816" spans="1:29" ht="25.5" customHeight="1" x14ac:dyDescent="0.35">
      <c r="A1816" s="205"/>
      <c r="B1816" s="207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13"/>
        <v/>
      </c>
      <c r="G1816" s="106"/>
      <c r="H1816" s="96">
        <f t="shared" si="114"/>
        <v>0</v>
      </c>
      <c r="I1816" s="96" t="str">
        <f t="shared" si="115"/>
        <v/>
      </c>
      <c r="J1816" s="96" t="str">
        <f t="shared" si="116"/>
        <v/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V1816" s="110" t="s">
        <v>25</v>
      </c>
      <c r="W1816" s="110" t="s">
        <v>26</v>
      </c>
      <c r="X1816" s="110" t="s">
        <v>27</v>
      </c>
      <c r="Y1816" s="111" t="s">
        <v>28</v>
      </c>
      <c r="Z1816" s="111" t="s">
        <v>29</v>
      </c>
      <c r="AA1816" s="111" t="s">
        <v>25</v>
      </c>
      <c r="AB1816" s="111" t="s">
        <v>30</v>
      </c>
      <c r="AC1816" s="112" t="s">
        <v>31</v>
      </c>
    </row>
    <row r="1817" spans="1:29" ht="25.5" customHeight="1" x14ac:dyDescent="0.35">
      <c r="A1817" s="205"/>
      <c r="B1817" s="207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13"/>
        <v/>
      </c>
      <c r="G1817" s="106"/>
      <c r="H1817" s="96">
        <f t="shared" si="114"/>
        <v>0</v>
      </c>
      <c r="I1817" s="96" t="str">
        <f t="shared" si="115"/>
        <v/>
      </c>
      <c r="J1817" s="96" t="str">
        <f t="shared" si="116"/>
        <v/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V1817" s="110" t="s">
        <v>25</v>
      </c>
      <c r="W1817" s="110" t="s">
        <v>26</v>
      </c>
      <c r="X1817" s="110" t="s">
        <v>27</v>
      </c>
      <c r="Y1817" s="111" t="s">
        <v>28</v>
      </c>
      <c r="Z1817" s="111" t="s">
        <v>29</v>
      </c>
      <c r="AA1817" s="111" t="s">
        <v>25</v>
      </c>
      <c r="AB1817" s="111" t="s">
        <v>30</v>
      </c>
      <c r="AC1817" s="112" t="s">
        <v>31</v>
      </c>
    </row>
    <row r="1818" spans="1:29" ht="25.5" customHeight="1" x14ac:dyDescent="0.35">
      <c r="A1818" s="205"/>
      <c r="B1818" s="207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13"/>
        <v/>
      </c>
      <c r="G1818" s="106"/>
      <c r="H1818" s="96">
        <f t="shared" si="114"/>
        <v>0</v>
      </c>
      <c r="I1818" s="96" t="str">
        <f t="shared" si="115"/>
        <v/>
      </c>
      <c r="J1818" s="96" t="str">
        <f t="shared" si="116"/>
        <v/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V1818" s="110" t="s">
        <v>25</v>
      </c>
      <c r="W1818" s="110" t="s">
        <v>26</v>
      </c>
      <c r="X1818" s="110" t="s">
        <v>27</v>
      </c>
      <c r="Y1818" s="111" t="s">
        <v>28</v>
      </c>
      <c r="Z1818" s="111" t="s">
        <v>29</v>
      </c>
      <c r="AA1818" s="111" t="s">
        <v>25</v>
      </c>
      <c r="AB1818" s="111" t="s">
        <v>30</v>
      </c>
      <c r="AC1818" s="112" t="s">
        <v>31</v>
      </c>
    </row>
    <row r="1819" spans="1:29" ht="25.5" customHeight="1" x14ac:dyDescent="0.35">
      <c r="A1819" s="205"/>
      <c r="B1819" s="207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13"/>
        <v/>
      </c>
      <c r="G1819" s="106"/>
      <c r="H1819" s="96">
        <f t="shared" si="114"/>
        <v>0</v>
      </c>
      <c r="I1819" s="96" t="str">
        <f t="shared" si="115"/>
        <v/>
      </c>
      <c r="J1819" s="96" t="str">
        <f t="shared" si="116"/>
        <v/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V1819" s="110" t="s">
        <v>25</v>
      </c>
      <c r="W1819" s="110" t="s">
        <v>26</v>
      </c>
      <c r="X1819" s="110" t="s">
        <v>27</v>
      </c>
      <c r="Y1819" s="111" t="s">
        <v>28</v>
      </c>
      <c r="Z1819" s="111" t="s">
        <v>29</v>
      </c>
      <c r="AA1819" s="111" t="s">
        <v>25</v>
      </c>
      <c r="AB1819" s="111" t="s">
        <v>30</v>
      </c>
      <c r="AC1819" s="112" t="s">
        <v>31</v>
      </c>
    </row>
    <row r="1820" spans="1:29" ht="25.5" customHeight="1" x14ac:dyDescent="0.35">
      <c r="A1820" s="205"/>
      <c r="B1820" s="207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13"/>
        <v/>
      </c>
      <c r="G1820" s="106"/>
      <c r="H1820" s="96">
        <f t="shared" si="114"/>
        <v>0</v>
      </c>
      <c r="I1820" s="96" t="str">
        <f t="shared" si="115"/>
        <v/>
      </c>
      <c r="J1820" s="96" t="str">
        <f t="shared" si="116"/>
        <v/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V1820" s="110" t="s">
        <v>25</v>
      </c>
      <c r="W1820" s="110" t="s">
        <v>26</v>
      </c>
      <c r="X1820" s="110" t="s">
        <v>27</v>
      </c>
      <c r="Y1820" s="111" t="s">
        <v>28</v>
      </c>
      <c r="Z1820" s="111" t="s">
        <v>29</v>
      </c>
      <c r="AA1820" s="111" t="s">
        <v>25</v>
      </c>
      <c r="AB1820" s="111" t="s">
        <v>30</v>
      </c>
      <c r="AC1820" s="112" t="s">
        <v>31</v>
      </c>
    </row>
    <row r="1821" spans="1:29" ht="25.5" customHeight="1" x14ac:dyDescent="0.35">
      <c r="A1821" s="205"/>
      <c r="B1821" s="207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13"/>
        <v/>
      </c>
      <c r="G1821" s="106"/>
      <c r="H1821" s="96">
        <f t="shared" si="114"/>
        <v>0</v>
      </c>
      <c r="I1821" s="96" t="str">
        <f t="shared" si="115"/>
        <v/>
      </c>
      <c r="J1821" s="96" t="str">
        <f t="shared" si="116"/>
        <v/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V1821" s="110" t="s">
        <v>25</v>
      </c>
      <c r="W1821" s="110" t="s">
        <v>26</v>
      </c>
      <c r="X1821" s="110" t="s">
        <v>27</v>
      </c>
      <c r="Y1821" s="111" t="s">
        <v>28</v>
      </c>
      <c r="Z1821" s="111" t="s">
        <v>29</v>
      </c>
      <c r="AA1821" s="111" t="s">
        <v>25</v>
      </c>
      <c r="AB1821" s="111" t="s">
        <v>30</v>
      </c>
      <c r="AC1821" s="112" t="s">
        <v>31</v>
      </c>
    </row>
    <row r="1822" spans="1:29" ht="25.5" customHeight="1" x14ac:dyDescent="0.35">
      <c r="A1822" s="205"/>
      <c r="B1822" s="207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13"/>
        <v/>
      </c>
      <c r="G1822" s="106"/>
      <c r="H1822" s="96">
        <f t="shared" si="114"/>
        <v>0</v>
      </c>
      <c r="I1822" s="96" t="str">
        <f t="shared" si="115"/>
        <v/>
      </c>
      <c r="J1822" s="96" t="str">
        <f t="shared" si="116"/>
        <v/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V1822" s="110" t="s">
        <v>25</v>
      </c>
      <c r="W1822" s="110" t="s">
        <v>26</v>
      </c>
      <c r="X1822" s="110" t="s">
        <v>27</v>
      </c>
      <c r="Y1822" s="111" t="s">
        <v>28</v>
      </c>
      <c r="Z1822" s="111" t="s">
        <v>29</v>
      </c>
      <c r="AA1822" s="111" t="s">
        <v>25</v>
      </c>
      <c r="AB1822" s="111" t="s">
        <v>30</v>
      </c>
      <c r="AC1822" s="112" t="s">
        <v>31</v>
      </c>
    </row>
    <row r="1823" spans="1:29" ht="25.5" customHeight="1" x14ac:dyDescent="0.35">
      <c r="A1823" s="205"/>
      <c r="B1823" s="207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13"/>
        <v/>
      </c>
      <c r="G1823" s="106"/>
      <c r="H1823" s="96">
        <f t="shared" si="114"/>
        <v>0</v>
      </c>
      <c r="I1823" s="96" t="str">
        <f t="shared" si="115"/>
        <v/>
      </c>
      <c r="J1823" s="96" t="str">
        <f t="shared" si="116"/>
        <v/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V1823" s="110" t="s">
        <v>25</v>
      </c>
      <c r="W1823" s="110" t="s">
        <v>26</v>
      </c>
      <c r="X1823" s="110" t="s">
        <v>27</v>
      </c>
      <c r="Y1823" s="111" t="s">
        <v>28</v>
      </c>
      <c r="Z1823" s="111" t="s">
        <v>29</v>
      </c>
      <c r="AA1823" s="111" t="s">
        <v>25</v>
      </c>
      <c r="AB1823" s="111" t="s">
        <v>30</v>
      </c>
      <c r="AC1823" s="112" t="s">
        <v>31</v>
      </c>
    </row>
    <row r="1824" spans="1:29" ht="25.5" customHeight="1" x14ac:dyDescent="0.35">
      <c r="A1824" s="205"/>
      <c r="B1824" s="207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13"/>
        <v/>
      </c>
      <c r="G1824" s="106"/>
      <c r="H1824" s="96">
        <f t="shared" si="114"/>
        <v>0</v>
      </c>
      <c r="I1824" s="96" t="str">
        <f t="shared" si="115"/>
        <v/>
      </c>
      <c r="J1824" s="96" t="str">
        <f t="shared" si="116"/>
        <v/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V1824" s="110" t="s">
        <v>25</v>
      </c>
      <c r="W1824" s="110" t="s">
        <v>26</v>
      </c>
      <c r="X1824" s="110" t="s">
        <v>27</v>
      </c>
      <c r="Y1824" s="111" t="s">
        <v>28</v>
      </c>
      <c r="Z1824" s="111" t="s">
        <v>29</v>
      </c>
      <c r="AA1824" s="111" t="s">
        <v>25</v>
      </c>
      <c r="AB1824" s="111" t="s">
        <v>30</v>
      </c>
      <c r="AC1824" s="112" t="s">
        <v>31</v>
      </c>
    </row>
    <row r="1825" spans="1:29" ht="25.5" customHeight="1" x14ac:dyDescent="0.35">
      <c r="A1825" s="205"/>
      <c r="B1825" s="207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13"/>
        <v/>
      </c>
      <c r="G1825" s="106"/>
      <c r="H1825" s="96">
        <f t="shared" si="114"/>
        <v>0</v>
      </c>
      <c r="I1825" s="96" t="str">
        <f t="shared" si="115"/>
        <v/>
      </c>
      <c r="J1825" s="96" t="str">
        <f t="shared" si="116"/>
        <v/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V1825" s="110" t="s">
        <v>25</v>
      </c>
      <c r="W1825" s="110" t="s">
        <v>26</v>
      </c>
      <c r="X1825" s="110" t="s">
        <v>27</v>
      </c>
      <c r="Y1825" s="111" t="s">
        <v>28</v>
      </c>
      <c r="Z1825" s="111" t="s">
        <v>29</v>
      </c>
      <c r="AA1825" s="111" t="s">
        <v>25</v>
      </c>
      <c r="AB1825" s="111" t="s">
        <v>30</v>
      </c>
      <c r="AC1825" s="112" t="s">
        <v>31</v>
      </c>
    </row>
    <row r="1826" spans="1:29" ht="25.5" customHeight="1" x14ac:dyDescent="0.35">
      <c r="A1826" s="205"/>
      <c r="B1826" s="207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13"/>
        <v/>
      </c>
      <c r="G1826" s="106"/>
      <c r="H1826" s="96">
        <f t="shared" si="114"/>
        <v>0</v>
      </c>
      <c r="I1826" s="96" t="str">
        <f t="shared" si="115"/>
        <v/>
      </c>
      <c r="J1826" s="96" t="str">
        <f t="shared" si="116"/>
        <v/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V1826" s="110" t="s">
        <v>25</v>
      </c>
      <c r="W1826" s="110" t="s">
        <v>26</v>
      </c>
      <c r="X1826" s="110" t="s">
        <v>27</v>
      </c>
      <c r="Y1826" s="111" t="s">
        <v>28</v>
      </c>
      <c r="Z1826" s="111" t="s">
        <v>29</v>
      </c>
      <c r="AA1826" s="111" t="s">
        <v>25</v>
      </c>
      <c r="AB1826" s="111" t="s">
        <v>30</v>
      </c>
      <c r="AC1826" s="112" t="s">
        <v>31</v>
      </c>
    </row>
    <row r="1827" spans="1:29" ht="25.5" customHeight="1" x14ac:dyDescent="0.35">
      <c r="A1827" s="205"/>
      <c r="B1827" s="207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13"/>
        <v/>
      </c>
      <c r="G1827" s="106"/>
      <c r="H1827" s="96">
        <f t="shared" si="114"/>
        <v>0</v>
      </c>
      <c r="I1827" s="96" t="str">
        <f t="shared" si="115"/>
        <v/>
      </c>
      <c r="J1827" s="96" t="str">
        <f t="shared" si="116"/>
        <v/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V1827" s="110" t="s">
        <v>25</v>
      </c>
      <c r="W1827" s="110" t="s">
        <v>26</v>
      </c>
      <c r="X1827" s="110" t="s">
        <v>27</v>
      </c>
      <c r="Y1827" s="111" t="s">
        <v>28</v>
      </c>
      <c r="Z1827" s="111" t="s">
        <v>29</v>
      </c>
      <c r="AA1827" s="111" t="s">
        <v>25</v>
      </c>
      <c r="AB1827" s="111" t="s">
        <v>30</v>
      </c>
      <c r="AC1827" s="112" t="s">
        <v>31</v>
      </c>
    </row>
    <row r="1828" spans="1:29" ht="25.5" customHeight="1" x14ac:dyDescent="0.35">
      <c r="A1828" s="205"/>
      <c r="B1828" s="207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13"/>
        <v/>
      </c>
      <c r="G1828" s="106"/>
      <c r="H1828" s="96">
        <f t="shared" si="114"/>
        <v>0</v>
      </c>
      <c r="I1828" s="96" t="str">
        <f t="shared" si="115"/>
        <v/>
      </c>
      <c r="J1828" s="96" t="str">
        <f t="shared" si="116"/>
        <v/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V1828" s="110" t="s">
        <v>25</v>
      </c>
      <c r="W1828" s="110" t="s">
        <v>26</v>
      </c>
      <c r="X1828" s="110" t="s">
        <v>27</v>
      </c>
      <c r="Y1828" s="111" t="s">
        <v>28</v>
      </c>
      <c r="Z1828" s="111" t="s">
        <v>29</v>
      </c>
      <c r="AA1828" s="111" t="s">
        <v>25</v>
      </c>
      <c r="AB1828" s="111" t="s">
        <v>30</v>
      </c>
      <c r="AC1828" s="112" t="s">
        <v>31</v>
      </c>
    </row>
    <row r="1829" spans="1:29" ht="25.5" customHeight="1" x14ac:dyDescent="0.35">
      <c r="A1829" s="205"/>
      <c r="B1829" s="207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13"/>
        <v/>
      </c>
      <c r="G1829" s="106"/>
      <c r="H1829" s="96">
        <f t="shared" si="114"/>
        <v>0</v>
      </c>
      <c r="I1829" s="96" t="str">
        <f t="shared" si="115"/>
        <v/>
      </c>
      <c r="J1829" s="96" t="str">
        <f t="shared" si="116"/>
        <v/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V1829" s="110" t="s">
        <v>25</v>
      </c>
      <c r="W1829" s="110" t="s">
        <v>26</v>
      </c>
      <c r="X1829" s="110" t="s">
        <v>27</v>
      </c>
      <c r="Y1829" s="111" t="s">
        <v>28</v>
      </c>
      <c r="Z1829" s="111" t="s">
        <v>29</v>
      </c>
      <c r="AA1829" s="111" t="s">
        <v>25</v>
      </c>
      <c r="AB1829" s="111" t="s">
        <v>30</v>
      </c>
      <c r="AC1829" s="112" t="s">
        <v>31</v>
      </c>
    </row>
    <row r="1830" spans="1:29" ht="25.5" customHeight="1" x14ac:dyDescent="0.35">
      <c r="A1830" s="205"/>
      <c r="B1830" s="207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13"/>
        <v/>
      </c>
      <c r="G1830" s="106"/>
      <c r="H1830" s="96">
        <f t="shared" si="114"/>
        <v>0</v>
      </c>
      <c r="I1830" s="96" t="str">
        <f t="shared" si="115"/>
        <v/>
      </c>
      <c r="J1830" s="96" t="str">
        <f t="shared" si="116"/>
        <v/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V1830" s="110" t="s">
        <v>25</v>
      </c>
      <c r="W1830" s="110" t="s">
        <v>26</v>
      </c>
      <c r="X1830" s="110" t="s">
        <v>27</v>
      </c>
      <c r="Y1830" s="111" t="s">
        <v>28</v>
      </c>
      <c r="Z1830" s="111" t="s">
        <v>29</v>
      </c>
      <c r="AA1830" s="111" t="s">
        <v>25</v>
      </c>
      <c r="AB1830" s="111" t="s">
        <v>30</v>
      </c>
      <c r="AC1830" s="112" t="s">
        <v>31</v>
      </c>
    </row>
    <row r="1831" spans="1:29" ht="25.5" customHeight="1" x14ac:dyDescent="0.35">
      <c r="A1831" s="205"/>
      <c r="B1831" s="207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13"/>
        <v/>
      </c>
      <c r="G1831" s="106"/>
      <c r="H1831" s="96">
        <f t="shared" si="114"/>
        <v>0</v>
      </c>
      <c r="I1831" s="96" t="str">
        <f t="shared" si="115"/>
        <v/>
      </c>
      <c r="J1831" s="96" t="str">
        <f t="shared" si="116"/>
        <v/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V1831" s="110" t="s">
        <v>25</v>
      </c>
      <c r="W1831" s="110" t="s">
        <v>26</v>
      </c>
      <c r="X1831" s="110" t="s">
        <v>27</v>
      </c>
      <c r="Y1831" s="111" t="s">
        <v>28</v>
      </c>
      <c r="Z1831" s="111" t="s">
        <v>29</v>
      </c>
      <c r="AA1831" s="111" t="s">
        <v>25</v>
      </c>
      <c r="AB1831" s="111" t="s">
        <v>30</v>
      </c>
      <c r="AC1831" s="112" t="s">
        <v>31</v>
      </c>
    </row>
    <row r="1832" spans="1:29" ht="25.5" customHeight="1" x14ac:dyDescent="0.35">
      <c r="A1832" s="205"/>
      <c r="B1832" s="207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13"/>
        <v/>
      </c>
      <c r="G1832" s="106"/>
      <c r="H1832" s="96">
        <f t="shared" si="114"/>
        <v>0</v>
      </c>
      <c r="I1832" s="96" t="str">
        <f t="shared" si="115"/>
        <v/>
      </c>
      <c r="J1832" s="96" t="str">
        <f t="shared" si="116"/>
        <v/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V1832" s="110" t="s">
        <v>25</v>
      </c>
      <c r="W1832" s="110" t="s">
        <v>26</v>
      </c>
      <c r="X1832" s="110" t="s">
        <v>27</v>
      </c>
      <c r="Y1832" s="111" t="s">
        <v>28</v>
      </c>
      <c r="Z1832" s="111" t="s">
        <v>29</v>
      </c>
      <c r="AA1832" s="111" t="s">
        <v>25</v>
      </c>
      <c r="AB1832" s="111" t="s">
        <v>30</v>
      </c>
      <c r="AC1832" s="112" t="s">
        <v>31</v>
      </c>
    </row>
    <row r="1833" spans="1:29" ht="25.5" customHeight="1" x14ac:dyDescent="0.35">
      <c r="A1833" s="205"/>
      <c r="B1833" s="207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13"/>
        <v/>
      </c>
      <c r="G1833" s="106"/>
      <c r="H1833" s="96">
        <f t="shared" si="114"/>
        <v>0</v>
      </c>
      <c r="I1833" s="96" t="str">
        <f t="shared" si="115"/>
        <v/>
      </c>
      <c r="J1833" s="96" t="str">
        <f t="shared" si="116"/>
        <v/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V1833" s="110" t="s">
        <v>25</v>
      </c>
      <c r="W1833" s="110" t="s">
        <v>26</v>
      </c>
      <c r="X1833" s="110" t="s">
        <v>27</v>
      </c>
      <c r="Y1833" s="111" t="s">
        <v>28</v>
      </c>
      <c r="Z1833" s="111" t="s">
        <v>29</v>
      </c>
      <c r="AA1833" s="111" t="s">
        <v>25</v>
      </c>
      <c r="AB1833" s="111" t="s">
        <v>30</v>
      </c>
      <c r="AC1833" s="112" t="s">
        <v>31</v>
      </c>
    </row>
    <row r="1834" spans="1:29" ht="25.5" customHeight="1" x14ac:dyDescent="0.35">
      <c r="A1834" s="205"/>
      <c r="B1834" s="207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13"/>
        <v/>
      </c>
      <c r="G1834" s="106"/>
      <c r="H1834" s="96">
        <f t="shared" si="114"/>
        <v>0</v>
      </c>
      <c r="I1834" s="96" t="str">
        <f t="shared" si="115"/>
        <v/>
      </c>
      <c r="J1834" s="96" t="str">
        <f t="shared" si="116"/>
        <v/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V1834" s="110" t="s">
        <v>25</v>
      </c>
      <c r="W1834" s="110" t="s">
        <v>26</v>
      </c>
      <c r="X1834" s="110" t="s">
        <v>27</v>
      </c>
      <c r="Y1834" s="111" t="s">
        <v>28</v>
      </c>
      <c r="Z1834" s="111" t="s">
        <v>29</v>
      </c>
      <c r="AA1834" s="111" t="s">
        <v>25</v>
      </c>
      <c r="AB1834" s="111" t="s">
        <v>30</v>
      </c>
      <c r="AC1834" s="112" t="s">
        <v>31</v>
      </c>
    </row>
    <row r="1835" spans="1:29" ht="25.5" customHeight="1" x14ac:dyDescent="0.35">
      <c r="A1835" s="205"/>
      <c r="B1835" s="207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13"/>
        <v/>
      </c>
      <c r="G1835" s="106"/>
      <c r="H1835" s="96">
        <f t="shared" si="114"/>
        <v>0</v>
      </c>
      <c r="I1835" s="96" t="str">
        <f t="shared" si="115"/>
        <v/>
      </c>
      <c r="J1835" s="96" t="str">
        <f t="shared" si="116"/>
        <v/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V1835" s="110" t="s">
        <v>25</v>
      </c>
      <c r="W1835" s="110" t="s">
        <v>26</v>
      </c>
      <c r="X1835" s="110" t="s">
        <v>27</v>
      </c>
      <c r="Y1835" s="111" t="s">
        <v>28</v>
      </c>
      <c r="Z1835" s="111" t="s">
        <v>29</v>
      </c>
      <c r="AA1835" s="111" t="s">
        <v>25</v>
      </c>
      <c r="AB1835" s="111" t="s">
        <v>30</v>
      </c>
      <c r="AC1835" s="112" t="s">
        <v>31</v>
      </c>
    </row>
    <row r="1836" spans="1:29" ht="25.5" customHeight="1" x14ac:dyDescent="0.35">
      <c r="A1836" s="205"/>
      <c r="B1836" s="207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13"/>
        <v/>
      </c>
      <c r="G1836" s="106"/>
      <c r="H1836" s="96">
        <f t="shared" si="114"/>
        <v>0</v>
      </c>
      <c r="I1836" s="96" t="str">
        <f t="shared" si="115"/>
        <v/>
      </c>
      <c r="J1836" s="96" t="str">
        <f t="shared" si="116"/>
        <v/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V1836" s="110" t="s">
        <v>25</v>
      </c>
      <c r="W1836" s="110" t="s">
        <v>26</v>
      </c>
      <c r="X1836" s="110" t="s">
        <v>27</v>
      </c>
      <c r="Y1836" s="111" t="s">
        <v>28</v>
      </c>
      <c r="Z1836" s="111" t="s">
        <v>29</v>
      </c>
      <c r="AA1836" s="111" t="s">
        <v>25</v>
      </c>
      <c r="AB1836" s="111" t="s">
        <v>30</v>
      </c>
      <c r="AC1836" s="112" t="s">
        <v>31</v>
      </c>
    </row>
    <row r="1837" spans="1:29" ht="25.5" customHeight="1" x14ac:dyDescent="0.35">
      <c r="A1837" s="205"/>
      <c r="B1837" s="207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13"/>
        <v/>
      </c>
      <c r="G1837" s="106"/>
      <c r="H1837" s="96">
        <f t="shared" si="114"/>
        <v>0</v>
      </c>
      <c r="I1837" s="96" t="str">
        <f t="shared" si="115"/>
        <v/>
      </c>
      <c r="J1837" s="96" t="str">
        <f t="shared" si="116"/>
        <v/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V1837" s="110" t="s">
        <v>25</v>
      </c>
      <c r="W1837" s="110" t="s">
        <v>26</v>
      </c>
      <c r="X1837" s="110" t="s">
        <v>27</v>
      </c>
      <c r="Y1837" s="111" t="s">
        <v>28</v>
      </c>
      <c r="Z1837" s="111" t="s">
        <v>29</v>
      </c>
      <c r="AA1837" s="111" t="s">
        <v>25</v>
      </c>
      <c r="AB1837" s="111" t="s">
        <v>30</v>
      </c>
      <c r="AC1837" s="112" t="s">
        <v>31</v>
      </c>
    </row>
    <row r="1838" spans="1:29" ht="25.5" customHeight="1" x14ac:dyDescent="0.35">
      <c r="A1838" s="205"/>
      <c r="B1838" s="207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13"/>
        <v/>
      </c>
      <c r="G1838" s="106"/>
      <c r="H1838" s="96">
        <f t="shared" si="114"/>
        <v>0</v>
      </c>
      <c r="I1838" s="96" t="str">
        <f t="shared" si="115"/>
        <v/>
      </c>
      <c r="J1838" s="96" t="str">
        <f t="shared" si="116"/>
        <v/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V1838" s="110" t="s">
        <v>25</v>
      </c>
      <c r="W1838" s="110" t="s">
        <v>26</v>
      </c>
      <c r="X1838" s="110" t="s">
        <v>27</v>
      </c>
      <c r="Y1838" s="111" t="s">
        <v>28</v>
      </c>
      <c r="Z1838" s="111" t="s">
        <v>29</v>
      </c>
      <c r="AA1838" s="111" t="s">
        <v>25</v>
      </c>
      <c r="AB1838" s="111" t="s">
        <v>30</v>
      </c>
      <c r="AC1838" s="112" t="s">
        <v>31</v>
      </c>
    </row>
    <row r="1839" spans="1:29" ht="25.5" customHeight="1" x14ac:dyDescent="0.35">
      <c r="A1839" s="205"/>
      <c r="B1839" s="207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13"/>
        <v/>
      </c>
      <c r="G1839" s="106"/>
      <c r="H1839" s="96">
        <f t="shared" si="114"/>
        <v>0</v>
      </c>
      <c r="I1839" s="96" t="str">
        <f t="shared" si="115"/>
        <v/>
      </c>
      <c r="J1839" s="96" t="str">
        <f t="shared" si="116"/>
        <v/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V1839" s="110" t="s">
        <v>25</v>
      </c>
      <c r="W1839" s="110" t="s">
        <v>26</v>
      </c>
      <c r="X1839" s="110" t="s">
        <v>27</v>
      </c>
      <c r="Y1839" s="111" t="s">
        <v>28</v>
      </c>
      <c r="Z1839" s="111" t="s">
        <v>29</v>
      </c>
      <c r="AA1839" s="111" t="s">
        <v>25</v>
      </c>
      <c r="AB1839" s="111" t="s">
        <v>30</v>
      </c>
      <c r="AC1839" s="112" t="s">
        <v>31</v>
      </c>
    </row>
    <row r="1840" spans="1:29" ht="25.5" customHeight="1" x14ac:dyDescent="0.35">
      <c r="A1840" s="205"/>
      <c r="B1840" s="207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13"/>
        <v/>
      </c>
      <c r="G1840" s="106"/>
      <c r="H1840" s="96">
        <f t="shared" si="114"/>
        <v>0</v>
      </c>
      <c r="I1840" s="96" t="str">
        <f t="shared" si="115"/>
        <v/>
      </c>
      <c r="J1840" s="96" t="str">
        <f t="shared" si="116"/>
        <v/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V1840" s="110" t="s">
        <v>25</v>
      </c>
      <c r="W1840" s="110" t="s">
        <v>26</v>
      </c>
      <c r="X1840" s="110" t="s">
        <v>27</v>
      </c>
      <c r="Y1840" s="111" t="s">
        <v>28</v>
      </c>
      <c r="Z1840" s="111" t="s">
        <v>29</v>
      </c>
      <c r="AA1840" s="111" t="s">
        <v>25</v>
      </c>
      <c r="AB1840" s="111" t="s">
        <v>30</v>
      </c>
      <c r="AC1840" s="112" t="s">
        <v>31</v>
      </c>
    </row>
    <row r="1841" spans="1:29" ht="25.5" customHeight="1" x14ac:dyDescent="0.35">
      <c r="A1841" s="205"/>
      <c r="B1841" s="207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13"/>
        <v/>
      </c>
      <c r="G1841" s="106"/>
      <c r="H1841" s="96">
        <f t="shared" si="114"/>
        <v>0</v>
      </c>
      <c r="I1841" s="96" t="str">
        <f t="shared" si="115"/>
        <v/>
      </c>
      <c r="J1841" s="96" t="str">
        <f t="shared" si="116"/>
        <v/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V1841" s="110" t="s">
        <v>25</v>
      </c>
      <c r="W1841" s="110" t="s">
        <v>26</v>
      </c>
      <c r="X1841" s="110" t="s">
        <v>27</v>
      </c>
      <c r="Y1841" s="111" t="s">
        <v>28</v>
      </c>
      <c r="Z1841" s="111" t="s">
        <v>29</v>
      </c>
      <c r="AA1841" s="111" t="s">
        <v>25</v>
      </c>
      <c r="AB1841" s="111" t="s">
        <v>30</v>
      </c>
      <c r="AC1841" s="112" t="s">
        <v>31</v>
      </c>
    </row>
    <row r="1842" spans="1:29" ht="25.5" customHeight="1" x14ac:dyDescent="0.35">
      <c r="A1842" s="205"/>
      <c r="B1842" s="207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13"/>
        <v/>
      </c>
      <c r="G1842" s="106"/>
      <c r="H1842" s="96">
        <f t="shared" si="114"/>
        <v>0</v>
      </c>
      <c r="I1842" s="96" t="str">
        <f t="shared" si="115"/>
        <v/>
      </c>
      <c r="J1842" s="96" t="str">
        <f t="shared" si="116"/>
        <v/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V1842" s="110" t="s">
        <v>25</v>
      </c>
      <c r="W1842" s="110" t="s">
        <v>26</v>
      </c>
      <c r="X1842" s="110" t="s">
        <v>27</v>
      </c>
      <c r="Y1842" s="111" t="s">
        <v>28</v>
      </c>
      <c r="Z1842" s="111" t="s">
        <v>29</v>
      </c>
      <c r="AA1842" s="111" t="s">
        <v>25</v>
      </c>
      <c r="AB1842" s="111" t="s">
        <v>30</v>
      </c>
      <c r="AC1842" s="112" t="s">
        <v>31</v>
      </c>
    </row>
    <row r="1843" spans="1:29" ht="25.5" customHeight="1" x14ac:dyDescent="0.35">
      <c r="A1843" s="205"/>
      <c r="B1843" s="207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13"/>
        <v/>
      </c>
      <c r="G1843" s="106"/>
      <c r="H1843" s="96">
        <f t="shared" si="114"/>
        <v>0</v>
      </c>
      <c r="I1843" s="96" t="str">
        <f t="shared" si="115"/>
        <v/>
      </c>
      <c r="J1843" s="96" t="str">
        <f t="shared" si="116"/>
        <v/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V1843" s="110" t="s">
        <v>25</v>
      </c>
      <c r="W1843" s="110" t="s">
        <v>26</v>
      </c>
      <c r="X1843" s="110" t="s">
        <v>27</v>
      </c>
      <c r="Y1843" s="111" t="s">
        <v>28</v>
      </c>
      <c r="Z1843" s="111" t="s">
        <v>29</v>
      </c>
      <c r="AA1843" s="111" t="s">
        <v>25</v>
      </c>
      <c r="AB1843" s="111" t="s">
        <v>30</v>
      </c>
      <c r="AC1843" s="112" t="s">
        <v>31</v>
      </c>
    </row>
    <row r="1844" spans="1:29" ht="25.5" customHeight="1" x14ac:dyDescent="0.35">
      <c r="A1844" s="205"/>
      <c r="B1844" s="207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13"/>
        <v/>
      </c>
      <c r="G1844" s="106"/>
      <c r="H1844" s="96">
        <f t="shared" si="114"/>
        <v>0</v>
      </c>
      <c r="I1844" s="96" t="str">
        <f t="shared" si="115"/>
        <v/>
      </c>
      <c r="J1844" s="96" t="str">
        <f t="shared" si="116"/>
        <v/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V1844" s="110" t="s">
        <v>25</v>
      </c>
      <c r="W1844" s="110" t="s">
        <v>26</v>
      </c>
      <c r="X1844" s="110" t="s">
        <v>27</v>
      </c>
      <c r="Y1844" s="111" t="s">
        <v>28</v>
      </c>
      <c r="Z1844" s="111" t="s">
        <v>29</v>
      </c>
      <c r="AA1844" s="111" t="s">
        <v>25</v>
      </c>
      <c r="AB1844" s="111" t="s">
        <v>30</v>
      </c>
      <c r="AC1844" s="112" t="s">
        <v>31</v>
      </c>
    </row>
    <row r="1845" spans="1:29" ht="25.5" customHeight="1" x14ac:dyDescent="0.35">
      <c r="A1845" s="205"/>
      <c r="B1845" s="207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13"/>
        <v/>
      </c>
      <c r="G1845" s="106"/>
      <c r="H1845" s="96">
        <f t="shared" si="114"/>
        <v>0</v>
      </c>
      <c r="I1845" s="96" t="str">
        <f t="shared" si="115"/>
        <v/>
      </c>
      <c r="J1845" s="96" t="str">
        <f t="shared" si="116"/>
        <v/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V1845" s="110" t="s">
        <v>25</v>
      </c>
      <c r="W1845" s="110" t="s">
        <v>26</v>
      </c>
      <c r="X1845" s="110" t="s">
        <v>27</v>
      </c>
      <c r="Y1845" s="111" t="s">
        <v>28</v>
      </c>
      <c r="Z1845" s="111" t="s">
        <v>29</v>
      </c>
      <c r="AA1845" s="111" t="s">
        <v>25</v>
      </c>
      <c r="AB1845" s="111" t="s">
        <v>30</v>
      </c>
      <c r="AC1845" s="112" t="s">
        <v>31</v>
      </c>
    </row>
    <row r="1846" spans="1:29" ht="25.5" customHeight="1" x14ac:dyDescent="0.35">
      <c r="A1846" s="205"/>
      <c r="B1846" s="207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13"/>
        <v/>
      </c>
      <c r="G1846" s="106"/>
      <c r="H1846" s="96">
        <f t="shared" si="114"/>
        <v>0</v>
      </c>
      <c r="I1846" s="96" t="str">
        <f t="shared" si="115"/>
        <v/>
      </c>
      <c r="J1846" s="96" t="str">
        <f t="shared" si="116"/>
        <v/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V1846" s="110" t="s">
        <v>25</v>
      </c>
      <c r="W1846" s="110" t="s">
        <v>26</v>
      </c>
      <c r="X1846" s="110" t="s">
        <v>27</v>
      </c>
      <c r="Y1846" s="111" t="s">
        <v>28</v>
      </c>
      <c r="Z1846" s="111" t="s">
        <v>29</v>
      </c>
      <c r="AA1846" s="111" t="s">
        <v>25</v>
      </c>
      <c r="AB1846" s="111" t="s">
        <v>30</v>
      </c>
      <c r="AC1846" s="112" t="s">
        <v>31</v>
      </c>
    </row>
    <row r="1847" spans="1:29" ht="25.5" customHeight="1" x14ac:dyDescent="0.35">
      <c r="A1847" s="205"/>
      <c r="B1847" s="207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13"/>
        <v/>
      </c>
      <c r="G1847" s="106"/>
      <c r="H1847" s="96">
        <f t="shared" si="114"/>
        <v>0</v>
      </c>
      <c r="I1847" s="96" t="str">
        <f t="shared" si="115"/>
        <v/>
      </c>
      <c r="J1847" s="96" t="str">
        <f t="shared" si="116"/>
        <v/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V1847" s="110" t="s">
        <v>25</v>
      </c>
      <c r="W1847" s="110" t="s">
        <v>26</v>
      </c>
      <c r="X1847" s="110" t="s">
        <v>27</v>
      </c>
      <c r="Y1847" s="111" t="s">
        <v>28</v>
      </c>
      <c r="Z1847" s="111" t="s">
        <v>29</v>
      </c>
      <c r="AA1847" s="111" t="s">
        <v>25</v>
      </c>
      <c r="AB1847" s="111" t="s">
        <v>30</v>
      </c>
      <c r="AC1847" s="112" t="s">
        <v>31</v>
      </c>
    </row>
    <row r="1848" spans="1:29" ht="25.5" customHeight="1" x14ac:dyDescent="0.35">
      <c r="A1848" s="205"/>
      <c r="B1848" s="207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13"/>
        <v/>
      </c>
      <c r="G1848" s="106"/>
      <c r="H1848" s="96">
        <f t="shared" si="114"/>
        <v>0</v>
      </c>
      <c r="I1848" s="96" t="str">
        <f t="shared" si="115"/>
        <v/>
      </c>
      <c r="J1848" s="96" t="str">
        <f t="shared" si="116"/>
        <v/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V1848" s="110" t="s">
        <v>25</v>
      </c>
      <c r="W1848" s="110" t="s">
        <v>26</v>
      </c>
      <c r="X1848" s="110" t="s">
        <v>27</v>
      </c>
      <c r="Y1848" s="111" t="s">
        <v>28</v>
      </c>
      <c r="Z1848" s="111" t="s">
        <v>29</v>
      </c>
      <c r="AA1848" s="111" t="s">
        <v>25</v>
      </c>
      <c r="AB1848" s="111" t="s">
        <v>30</v>
      </c>
      <c r="AC1848" s="112" t="s">
        <v>31</v>
      </c>
    </row>
    <row r="1849" spans="1:29" ht="25.5" customHeight="1" x14ac:dyDescent="0.35">
      <c r="A1849" s="205"/>
      <c r="B1849" s="207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13"/>
        <v/>
      </c>
      <c r="G1849" s="106"/>
      <c r="H1849" s="96">
        <f t="shared" si="114"/>
        <v>0</v>
      </c>
      <c r="I1849" s="96" t="str">
        <f t="shared" si="115"/>
        <v/>
      </c>
      <c r="J1849" s="96" t="str">
        <f t="shared" si="116"/>
        <v/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V1849" s="110" t="s">
        <v>25</v>
      </c>
      <c r="W1849" s="110" t="s">
        <v>26</v>
      </c>
      <c r="X1849" s="110" t="s">
        <v>27</v>
      </c>
      <c r="Y1849" s="111" t="s">
        <v>28</v>
      </c>
      <c r="Z1849" s="111" t="s">
        <v>29</v>
      </c>
      <c r="AA1849" s="111" t="s">
        <v>25</v>
      </c>
      <c r="AB1849" s="111" t="s">
        <v>30</v>
      </c>
      <c r="AC1849" s="112" t="s">
        <v>31</v>
      </c>
    </row>
    <row r="1850" spans="1:29" ht="25.5" customHeight="1" x14ac:dyDescent="0.35">
      <c r="A1850" s="205"/>
      <c r="B1850" s="207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13"/>
        <v/>
      </c>
      <c r="G1850" s="106"/>
      <c r="H1850" s="96">
        <f t="shared" si="114"/>
        <v>0</v>
      </c>
      <c r="I1850" s="96" t="str">
        <f t="shared" si="115"/>
        <v/>
      </c>
      <c r="J1850" s="96" t="str">
        <f t="shared" si="116"/>
        <v/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V1850" s="110" t="s">
        <v>25</v>
      </c>
      <c r="W1850" s="110" t="s">
        <v>26</v>
      </c>
      <c r="X1850" s="110" t="s">
        <v>27</v>
      </c>
      <c r="Y1850" s="111" t="s">
        <v>28</v>
      </c>
      <c r="Z1850" s="111" t="s">
        <v>29</v>
      </c>
      <c r="AA1850" s="111" t="s">
        <v>25</v>
      </c>
      <c r="AB1850" s="111" t="s">
        <v>30</v>
      </c>
      <c r="AC1850" s="112" t="s">
        <v>31</v>
      </c>
    </row>
    <row r="1851" spans="1:29" ht="25.5" customHeight="1" x14ac:dyDescent="0.35">
      <c r="A1851" s="205"/>
      <c r="B1851" s="207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13"/>
        <v/>
      </c>
      <c r="G1851" s="106"/>
      <c r="H1851" s="96">
        <f t="shared" si="114"/>
        <v>0</v>
      </c>
      <c r="I1851" s="96" t="str">
        <f t="shared" si="115"/>
        <v/>
      </c>
      <c r="J1851" s="96" t="str">
        <f t="shared" si="116"/>
        <v/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V1851" s="110" t="s">
        <v>25</v>
      </c>
      <c r="W1851" s="110" t="s">
        <v>26</v>
      </c>
      <c r="X1851" s="110" t="s">
        <v>27</v>
      </c>
      <c r="Y1851" s="111" t="s">
        <v>28</v>
      </c>
      <c r="Z1851" s="111" t="s">
        <v>29</v>
      </c>
      <c r="AA1851" s="111" t="s">
        <v>25</v>
      </c>
      <c r="AB1851" s="111" t="s">
        <v>30</v>
      </c>
      <c r="AC1851" s="112" t="s">
        <v>31</v>
      </c>
    </row>
    <row r="1852" spans="1:29" ht="25.5" customHeight="1" x14ac:dyDescent="0.35">
      <c r="A1852" s="205"/>
      <c r="B1852" s="207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13"/>
        <v/>
      </c>
      <c r="G1852" s="106"/>
      <c r="H1852" s="96">
        <f t="shared" si="114"/>
        <v>0</v>
      </c>
      <c r="I1852" s="96" t="str">
        <f t="shared" si="115"/>
        <v/>
      </c>
      <c r="J1852" s="96" t="str">
        <f t="shared" si="116"/>
        <v/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V1852" s="110" t="s">
        <v>25</v>
      </c>
      <c r="W1852" s="110" t="s">
        <v>26</v>
      </c>
      <c r="X1852" s="110" t="s">
        <v>27</v>
      </c>
      <c r="Y1852" s="111" t="s">
        <v>28</v>
      </c>
      <c r="Z1852" s="111" t="s">
        <v>29</v>
      </c>
      <c r="AA1852" s="111" t="s">
        <v>25</v>
      </c>
      <c r="AB1852" s="111" t="s">
        <v>30</v>
      </c>
      <c r="AC1852" s="112" t="s">
        <v>31</v>
      </c>
    </row>
    <row r="1853" spans="1:29" ht="25.5" customHeight="1" x14ac:dyDescent="0.35">
      <c r="A1853" s="205"/>
      <c r="B1853" s="207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13"/>
        <v/>
      </c>
      <c r="G1853" s="106"/>
      <c r="H1853" s="96">
        <f t="shared" si="114"/>
        <v>0</v>
      </c>
      <c r="I1853" s="96" t="str">
        <f t="shared" si="115"/>
        <v/>
      </c>
      <c r="J1853" s="96" t="str">
        <f t="shared" si="116"/>
        <v/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V1853" s="110" t="s">
        <v>25</v>
      </c>
      <c r="W1853" s="110" t="s">
        <v>26</v>
      </c>
      <c r="X1853" s="110" t="s">
        <v>27</v>
      </c>
      <c r="Y1853" s="111" t="s">
        <v>28</v>
      </c>
      <c r="Z1853" s="111" t="s">
        <v>29</v>
      </c>
      <c r="AA1853" s="111" t="s">
        <v>25</v>
      </c>
      <c r="AB1853" s="111" t="s">
        <v>30</v>
      </c>
      <c r="AC1853" s="112" t="s">
        <v>31</v>
      </c>
    </row>
    <row r="1854" spans="1:29" ht="25.5" customHeight="1" x14ac:dyDescent="0.35">
      <c r="A1854" s="205"/>
      <c r="B1854" s="207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13"/>
        <v/>
      </c>
      <c r="G1854" s="106"/>
      <c r="H1854" s="96">
        <f t="shared" si="114"/>
        <v>0</v>
      </c>
      <c r="I1854" s="96" t="str">
        <f t="shared" si="115"/>
        <v/>
      </c>
      <c r="J1854" s="96" t="str">
        <f t="shared" si="116"/>
        <v/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V1854" s="110" t="s">
        <v>25</v>
      </c>
      <c r="W1854" s="110" t="s">
        <v>26</v>
      </c>
      <c r="X1854" s="110" t="s">
        <v>27</v>
      </c>
      <c r="Y1854" s="111" t="s">
        <v>28</v>
      </c>
      <c r="Z1854" s="111" t="s">
        <v>29</v>
      </c>
      <c r="AA1854" s="111" t="s">
        <v>25</v>
      </c>
      <c r="AB1854" s="111" t="s">
        <v>30</v>
      </c>
      <c r="AC1854" s="112" t="s">
        <v>31</v>
      </c>
    </row>
    <row r="1855" spans="1:29" ht="25.5" customHeight="1" x14ac:dyDescent="0.35">
      <c r="A1855" s="205"/>
      <c r="B1855" s="207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13"/>
        <v/>
      </c>
      <c r="G1855" s="106"/>
      <c r="H1855" s="96">
        <f t="shared" si="114"/>
        <v>0</v>
      </c>
      <c r="I1855" s="96" t="str">
        <f t="shared" si="115"/>
        <v/>
      </c>
      <c r="J1855" s="96" t="str">
        <f t="shared" si="116"/>
        <v/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V1855" s="110" t="s">
        <v>25</v>
      </c>
      <c r="W1855" s="110" t="s">
        <v>26</v>
      </c>
      <c r="X1855" s="110" t="s">
        <v>27</v>
      </c>
      <c r="Y1855" s="111" t="s">
        <v>28</v>
      </c>
      <c r="Z1855" s="111" t="s">
        <v>29</v>
      </c>
      <c r="AA1855" s="111" t="s">
        <v>25</v>
      </c>
      <c r="AB1855" s="111" t="s">
        <v>30</v>
      </c>
      <c r="AC1855" s="112" t="s">
        <v>31</v>
      </c>
    </row>
    <row r="1856" spans="1:29" ht="25.5" customHeight="1" x14ac:dyDescent="0.35">
      <c r="A1856" s="205"/>
      <c r="B1856" s="207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13"/>
        <v/>
      </c>
      <c r="G1856" s="106"/>
      <c r="H1856" s="96">
        <f t="shared" si="114"/>
        <v>0</v>
      </c>
      <c r="I1856" s="96" t="str">
        <f t="shared" si="115"/>
        <v/>
      </c>
      <c r="J1856" s="96" t="str">
        <f t="shared" si="116"/>
        <v/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V1856" s="110" t="s">
        <v>25</v>
      </c>
      <c r="W1856" s="110" t="s">
        <v>26</v>
      </c>
      <c r="X1856" s="110" t="s">
        <v>27</v>
      </c>
      <c r="Y1856" s="111" t="s">
        <v>28</v>
      </c>
      <c r="Z1856" s="111" t="s">
        <v>29</v>
      </c>
      <c r="AA1856" s="111" t="s">
        <v>25</v>
      </c>
      <c r="AB1856" s="111" t="s">
        <v>30</v>
      </c>
      <c r="AC1856" s="112" t="s">
        <v>31</v>
      </c>
    </row>
    <row r="1857" spans="1:29" ht="25.5" customHeight="1" x14ac:dyDescent="0.35">
      <c r="A1857" s="205"/>
      <c r="B1857" s="207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13"/>
        <v/>
      </c>
      <c r="G1857" s="106"/>
      <c r="H1857" s="96">
        <f t="shared" si="114"/>
        <v>0</v>
      </c>
      <c r="I1857" s="96" t="str">
        <f t="shared" si="115"/>
        <v/>
      </c>
      <c r="J1857" s="96" t="str">
        <f t="shared" si="116"/>
        <v/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V1857" s="110" t="s">
        <v>25</v>
      </c>
      <c r="W1857" s="110" t="s">
        <v>26</v>
      </c>
      <c r="X1857" s="110" t="s">
        <v>27</v>
      </c>
      <c r="Y1857" s="111" t="s">
        <v>28</v>
      </c>
      <c r="Z1857" s="111" t="s">
        <v>29</v>
      </c>
      <c r="AA1857" s="111" t="s">
        <v>25</v>
      </c>
      <c r="AB1857" s="111" t="s">
        <v>30</v>
      </c>
      <c r="AC1857" s="112" t="s">
        <v>31</v>
      </c>
    </row>
    <row r="1858" spans="1:29" ht="25.5" customHeight="1" x14ac:dyDescent="0.35">
      <c r="A1858" s="205"/>
      <c r="B1858" s="207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17">IF(OR(D1858="",E1858=""),"",ROUND(D1858*E1858,2))</f>
        <v/>
      </c>
      <c r="G1858" s="106"/>
      <c r="H1858" s="96">
        <f t="shared" ref="H1858:H1921" si="118">IF(G1858="Sim",IF(OR(F1858="",D1858="",L1858=""),"",IF(L1858="Sim",ROUND(F1858-D1858,2),0)),0)</f>
        <v>0</v>
      </c>
      <c r="I1858" s="96" t="str">
        <f t="shared" ref="I1858:I1921" si="119">IF(G1858="Sim",0,IF(OR(F1858="",L1858=""),"",F1858))</f>
        <v/>
      </c>
      <c r="J1858" s="96" t="str">
        <f t="shared" ref="J1858:J1921" si="120">IF(G1858="Sim",0,IF(OR(F1858="",D1858="",L1858=""),"",IF(L1858="Sim",ROUND(F1858-D1858,2),0)))</f>
        <v/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V1858" s="110" t="s">
        <v>25</v>
      </c>
      <c r="W1858" s="110" t="s">
        <v>26</v>
      </c>
      <c r="X1858" s="110" t="s">
        <v>27</v>
      </c>
      <c r="Y1858" s="111" t="s">
        <v>28</v>
      </c>
      <c r="Z1858" s="111" t="s">
        <v>29</v>
      </c>
      <c r="AA1858" s="111" t="s">
        <v>25</v>
      </c>
      <c r="AB1858" s="111" t="s">
        <v>30</v>
      </c>
      <c r="AC1858" s="112" t="s">
        <v>31</v>
      </c>
    </row>
    <row r="1859" spans="1:29" ht="25.5" customHeight="1" x14ac:dyDescent="0.35">
      <c r="A1859" s="205"/>
      <c r="B1859" s="207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17"/>
        <v/>
      </c>
      <c r="G1859" s="106"/>
      <c r="H1859" s="96">
        <f t="shared" si="118"/>
        <v>0</v>
      </c>
      <c r="I1859" s="96" t="str">
        <f t="shared" si="119"/>
        <v/>
      </c>
      <c r="J1859" s="96" t="str">
        <f t="shared" si="120"/>
        <v/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V1859" s="110" t="s">
        <v>25</v>
      </c>
      <c r="W1859" s="110" t="s">
        <v>26</v>
      </c>
      <c r="X1859" s="110" t="s">
        <v>27</v>
      </c>
      <c r="Y1859" s="111" t="s">
        <v>28</v>
      </c>
      <c r="Z1859" s="111" t="s">
        <v>29</v>
      </c>
      <c r="AA1859" s="111" t="s">
        <v>25</v>
      </c>
      <c r="AB1859" s="111" t="s">
        <v>30</v>
      </c>
      <c r="AC1859" s="112" t="s">
        <v>31</v>
      </c>
    </row>
    <row r="1860" spans="1:29" ht="25.5" customHeight="1" x14ac:dyDescent="0.35">
      <c r="A1860" s="205"/>
      <c r="B1860" s="207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17"/>
        <v/>
      </c>
      <c r="G1860" s="106"/>
      <c r="H1860" s="96">
        <f t="shared" si="118"/>
        <v>0</v>
      </c>
      <c r="I1860" s="96" t="str">
        <f t="shared" si="119"/>
        <v/>
      </c>
      <c r="J1860" s="96" t="str">
        <f t="shared" si="120"/>
        <v/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V1860" s="110" t="s">
        <v>25</v>
      </c>
      <c r="W1860" s="110" t="s">
        <v>26</v>
      </c>
      <c r="X1860" s="110" t="s">
        <v>27</v>
      </c>
      <c r="Y1860" s="111" t="s">
        <v>28</v>
      </c>
      <c r="Z1860" s="111" t="s">
        <v>29</v>
      </c>
      <c r="AA1860" s="111" t="s">
        <v>25</v>
      </c>
      <c r="AB1860" s="111" t="s">
        <v>30</v>
      </c>
      <c r="AC1860" s="112" t="s">
        <v>31</v>
      </c>
    </row>
    <row r="1861" spans="1:29" ht="25.5" customHeight="1" x14ac:dyDescent="0.35">
      <c r="A1861" s="205"/>
      <c r="B1861" s="207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17"/>
        <v/>
      </c>
      <c r="G1861" s="106"/>
      <c r="H1861" s="96">
        <f t="shared" si="118"/>
        <v>0</v>
      </c>
      <c r="I1861" s="96" t="str">
        <f t="shared" si="119"/>
        <v/>
      </c>
      <c r="J1861" s="96" t="str">
        <f t="shared" si="120"/>
        <v/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V1861" s="110" t="s">
        <v>25</v>
      </c>
      <c r="W1861" s="110" t="s">
        <v>26</v>
      </c>
      <c r="X1861" s="110" t="s">
        <v>27</v>
      </c>
      <c r="Y1861" s="111" t="s">
        <v>28</v>
      </c>
      <c r="Z1861" s="111" t="s">
        <v>29</v>
      </c>
      <c r="AA1861" s="111" t="s">
        <v>25</v>
      </c>
      <c r="AB1861" s="111" t="s">
        <v>30</v>
      </c>
      <c r="AC1861" s="112" t="s">
        <v>31</v>
      </c>
    </row>
    <row r="1862" spans="1:29" ht="25.5" customHeight="1" x14ac:dyDescent="0.35">
      <c r="A1862" s="205"/>
      <c r="B1862" s="207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17"/>
        <v/>
      </c>
      <c r="G1862" s="106"/>
      <c r="H1862" s="96">
        <f t="shared" si="118"/>
        <v>0</v>
      </c>
      <c r="I1862" s="96" t="str">
        <f t="shared" si="119"/>
        <v/>
      </c>
      <c r="J1862" s="96" t="str">
        <f t="shared" si="120"/>
        <v/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V1862" s="110" t="s">
        <v>25</v>
      </c>
      <c r="W1862" s="110" t="s">
        <v>26</v>
      </c>
      <c r="X1862" s="110" t="s">
        <v>27</v>
      </c>
      <c r="Y1862" s="111" t="s">
        <v>28</v>
      </c>
      <c r="Z1862" s="111" t="s">
        <v>29</v>
      </c>
      <c r="AA1862" s="111" t="s">
        <v>25</v>
      </c>
      <c r="AB1862" s="111" t="s">
        <v>30</v>
      </c>
      <c r="AC1862" s="112" t="s">
        <v>31</v>
      </c>
    </row>
    <row r="1863" spans="1:29" ht="25.5" customHeight="1" x14ac:dyDescent="0.35">
      <c r="A1863" s="205"/>
      <c r="B1863" s="207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17"/>
        <v/>
      </c>
      <c r="G1863" s="106"/>
      <c r="H1863" s="96">
        <f t="shared" si="118"/>
        <v>0</v>
      </c>
      <c r="I1863" s="96" t="str">
        <f t="shared" si="119"/>
        <v/>
      </c>
      <c r="J1863" s="96" t="str">
        <f t="shared" si="120"/>
        <v/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V1863" s="110" t="s">
        <v>25</v>
      </c>
      <c r="W1863" s="110" t="s">
        <v>26</v>
      </c>
      <c r="X1863" s="110" t="s">
        <v>27</v>
      </c>
      <c r="Y1863" s="111" t="s">
        <v>28</v>
      </c>
      <c r="Z1863" s="111" t="s">
        <v>29</v>
      </c>
      <c r="AA1863" s="111" t="s">
        <v>25</v>
      </c>
      <c r="AB1863" s="111" t="s">
        <v>30</v>
      </c>
      <c r="AC1863" s="112" t="s">
        <v>31</v>
      </c>
    </row>
    <row r="1864" spans="1:29" ht="25.5" customHeight="1" x14ac:dyDescent="0.35">
      <c r="A1864" s="205"/>
      <c r="B1864" s="207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17"/>
        <v/>
      </c>
      <c r="G1864" s="106"/>
      <c r="H1864" s="96">
        <f t="shared" si="118"/>
        <v>0</v>
      </c>
      <c r="I1864" s="96" t="str">
        <f t="shared" si="119"/>
        <v/>
      </c>
      <c r="J1864" s="96" t="str">
        <f t="shared" si="120"/>
        <v/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V1864" s="110" t="s">
        <v>25</v>
      </c>
      <c r="W1864" s="110" t="s">
        <v>26</v>
      </c>
      <c r="X1864" s="110" t="s">
        <v>27</v>
      </c>
      <c r="Y1864" s="111" t="s">
        <v>28</v>
      </c>
      <c r="Z1864" s="111" t="s">
        <v>29</v>
      </c>
      <c r="AA1864" s="111" t="s">
        <v>25</v>
      </c>
      <c r="AB1864" s="111" t="s">
        <v>30</v>
      </c>
      <c r="AC1864" s="112" t="s">
        <v>31</v>
      </c>
    </row>
    <row r="1865" spans="1:29" ht="25.5" customHeight="1" x14ac:dyDescent="0.35">
      <c r="A1865" s="205"/>
      <c r="B1865" s="207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17"/>
        <v/>
      </c>
      <c r="G1865" s="106"/>
      <c r="H1865" s="96">
        <f t="shared" si="118"/>
        <v>0</v>
      </c>
      <c r="I1865" s="96" t="str">
        <f t="shared" si="119"/>
        <v/>
      </c>
      <c r="J1865" s="96" t="str">
        <f t="shared" si="120"/>
        <v/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V1865" s="110" t="s">
        <v>25</v>
      </c>
      <c r="W1865" s="110" t="s">
        <v>26</v>
      </c>
      <c r="X1865" s="110" t="s">
        <v>27</v>
      </c>
      <c r="Y1865" s="111" t="s">
        <v>28</v>
      </c>
      <c r="Z1865" s="111" t="s">
        <v>29</v>
      </c>
      <c r="AA1865" s="111" t="s">
        <v>25</v>
      </c>
      <c r="AB1865" s="111" t="s">
        <v>30</v>
      </c>
      <c r="AC1865" s="112" t="s">
        <v>31</v>
      </c>
    </row>
    <row r="1866" spans="1:29" ht="25.5" customHeight="1" x14ac:dyDescent="0.35">
      <c r="A1866" s="205"/>
      <c r="B1866" s="207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17"/>
        <v/>
      </c>
      <c r="G1866" s="106"/>
      <c r="H1866" s="96">
        <f t="shared" si="118"/>
        <v>0</v>
      </c>
      <c r="I1866" s="96" t="str">
        <f t="shared" si="119"/>
        <v/>
      </c>
      <c r="J1866" s="96" t="str">
        <f t="shared" si="120"/>
        <v/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V1866" s="110" t="s">
        <v>25</v>
      </c>
      <c r="W1866" s="110" t="s">
        <v>26</v>
      </c>
      <c r="X1866" s="110" t="s">
        <v>27</v>
      </c>
      <c r="Y1866" s="111" t="s">
        <v>28</v>
      </c>
      <c r="Z1866" s="111" t="s">
        <v>29</v>
      </c>
      <c r="AA1866" s="111" t="s">
        <v>25</v>
      </c>
      <c r="AB1866" s="111" t="s">
        <v>30</v>
      </c>
      <c r="AC1866" s="112" t="s">
        <v>31</v>
      </c>
    </row>
    <row r="1867" spans="1:29" ht="25.5" customHeight="1" x14ac:dyDescent="0.35">
      <c r="A1867" s="205"/>
      <c r="B1867" s="207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17"/>
        <v/>
      </c>
      <c r="G1867" s="106"/>
      <c r="H1867" s="96">
        <f t="shared" si="118"/>
        <v>0</v>
      </c>
      <c r="I1867" s="96" t="str">
        <f t="shared" si="119"/>
        <v/>
      </c>
      <c r="J1867" s="96" t="str">
        <f t="shared" si="120"/>
        <v/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V1867" s="110" t="s">
        <v>25</v>
      </c>
      <c r="W1867" s="110" t="s">
        <v>26</v>
      </c>
      <c r="X1867" s="110" t="s">
        <v>27</v>
      </c>
      <c r="Y1867" s="111" t="s">
        <v>28</v>
      </c>
      <c r="Z1867" s="111" t="s">
        <v>29</v>
      </c>
      <c r="AA1867" s="111" t="s">
        <v>25</v>
      </c>
      <c r="AB1867" s="111" t="s">
        <v>30</v>
      </c>
      <c r="AC1867" s="112" t="s">
        <v>31</v>
      </c>
    </row>
    <row r="1868" spans="1:29" ht="25.5" customHeight="1" x14ac:dyDescent="0.35">
      <c r="A1868" s="205"/>
      <c r="B1868" s="207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17"/>
        <v/>
      </c>
      <c r="G1868" s="106"/>
      <c r="H1868" s="96">
        <f t="shared" si="118"/>
        <v>0</v>
      </c>
      <c r="I1868" s="96" t="str">
        <f t="shared" si="119"/>
        <v/>
      </c>
      <c r="J1868" s="96" t="str">
        <f t="shared" si="120"/>
        <v/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V1868" s="110" t="s">
        <v>25</v>
      </c>
      <c r="W1868" s="110" t="s">
        <v>26</v>
      </c>
      <c r="X1868" s="110" t="s">
        <v>27</v>
      </c>
      <c r="Y1868" s="111" t="s">
        <v>28</v>
      </c>
      <c r="Z1868" s="111" t="s">
        <v>29</v>
      </c>
      <c r="AA1868" s="111" t="s">
        <v>25</v>
      </c>
      <c r="AB1868" s="111" t="s">
        <v>30</v>
      </c>
      <c r="AC1868" s="112" t="s">
        <v>31</v>
      </c>
    </row>
    <row r="1869" spans="1:29" ht="25.5" customHeight="1" x14ac:dyDescent="0.35">
      <c r="A1869" s="205"/>
      <c r="B1869" s="207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17"/>
        <v/>
      </c>
      <c r="G1869" s="106"/>
      <c r="H1869" s="96">
        <f t="shared" si="118"/>
        <v>0</v>
      </c>
      <c r="I1869" s="96" t="str">
        <f t="shared" si="119"/>
        <v/>
      </c>
      <c r="J1869" s="96" t="str">
        <f t="shared" si="120"/>
        <v/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V1869" s="110" t="s">
        <v>25</v>
      </c>
      <c r="W1869" s="110" t="s">
        <v>26</v>
      </c>
      <c r="X1869" s="110" t="s">
        <v>27</v>
      </c>
      <c r="Y1869" s="111" t="s">
        <v>28</v>
      </c>
      <c r="Z1869" s="111" t="s">
        <v>29</v>
      </c>
      <c r="AA1869" s="111" t="s">
        <v>25</v>
      </c>
      <c r="AB1869" s="111" t="s">
        <v>30</v>
      </c>
      <c r="AC1869" s="112" t="s">
        <v>31</v>
      </c>
    </row>
    <row r="1870" spans="1:29" ht="25.5" customHeight="1" x14ac:dyDescent="0.35">
      <c r="A1870" s="205"/>
      <c r="B1870" s="207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17"/>
        <v/>
      </c>
      <c r="G1870" s="106"/>
      <c r="H1870" s="96">
        <f t="shared" si="118"/>
        <v>0</v>
      </c>
      <c r="I1870" s="96" t="str">
        <f t="shared" si="119"/>
        <v/>
      </c>
      <c r="J1870" s="96" t="str">
        <f t="shared" si="120"/>
        <v/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V1870" s="110" t="s">
        <v>25</v>
      </c>
      <c r="W1870" s="110" t="s">
        <v>26</v>
      </c>
      <c r="X1870" s="110" t="s">
        <v>27</v>
      </c>
      <c r="Y1870" s="111" t="s">
        <v>28</v>
      </c>
      <c r="Z1870" s="111" t="s">
        <v>29</v>
      </c>
      <c r="AA1870" s="111" t="s">
        <v>25</v>
      </c>
      <c r="AB1870" s="111" t="s">
        <v>30</v>
      </c>
      <c r="AC1870" s="112" t="s">
        <v>31</v>
      </c>
    </row>
    <row r="1871" spans="1:29" ht="25.5" customHeight="1" x14ac:dyDescent="0.35">
      <c r="A1871" s="205"/>
      <c r="B1871" s="207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17"/>
        <v/>
      </c>
      <c r="G1871" s="106"/>
      <c r="H1871" s="96">
        <f t="shared" si="118"/>
        <v>0</v>
      </c>
      <c r="I1871" s="96" t="str">
        <f t="shared" si="119"/>
        <v/>
      </c>
      <c r="J1871" s="96" t="str">
        <f t="shared" si="120"/>
        <v/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V1871" s="110" t="s">
        <v>25</v>
      </c>
      <c r="W1871" s="110" t="s">
        <v>26</v>
      </c>
      <c r="X1871" s="110" t="s">
        <v>27</v>
      </c>
      <c r="Y1871" s="111" t="s">
        <v>28</v>
      </c>
      <c r="Z1871" s="111" t="s">
        <v>29</v>
      </c>
      <c r="AA1871" s="111" t="s">
        <v>25</v>
      </c>
      <c r="AB1871" s="111" t="s">
        <v>30</v>
      </c>
      <c r="AC1871" s="112" t="s">
        <v>31</v>
      </c>
    </row>
    <row r="1872" spans="1:29" ht="25.5" customHeight="1" x14ac:dyDescent="0.35">
      <c r="A1872" s="205"/>
      <c r="B1872" s="207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17"/>
        <v/>
      </c>
      <c r="G1872" s="106"/>
      <c r="H1872" s="96">
        <f t="shared" si="118"/>
        <v>0</v>
      </c>
      <c r="I1872" s="96" t="str">
        <f t="shared" si="119"/>
        <v/>
      </c>
      <c r="J1872" s="96" t="str">
        <f t="shared" si="120"/>
        <v/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V1872" s="110" t="s">
        <v>25</v>
      </c>
      <c r="W1872" s="110" t="s">
        <v>26</v>
      </c>
      <c r="X1872" s="110" t="s">
        <v>27</v>
      </c>
      <c r="Y1872" s="111" t="s">
        <v>28</v>
      </c>
      <c r="Z1872" s="111" t="s">
        <v>29</v>
      </c>
      <c r="AA1872" s="111" t="s">
        <v>25</v>
      </c>
      <c r="AB1872" s="111" t="s">
        <v>30</v>
      </c>
      <c r="AC1872" s="112" t="s">
        <v>31</v>
      </c>
    </row>
    <row r="1873" spans="1:29" ht="25.5" customHeight="1" x14ac:dyDescent="0.35">
      <c r="A1873" s="205"/>
      <c r="B1873" s="207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17"/>
        <v/>
      </c>
      <c r="G1873" s="106"/>
      <c r="H1873" s="96">
        <f t="shared" si="118"/>
        <v>0</v>
      </c>
      <c r="I1873" s="96" t="str">
        <f t="shared" si="119"/>
        <v/>
      </c>
      <c r="J1873" s="96" t="str">
        <f t="shared" si="120"/>
        <v/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V1873" s="110" t="s">
        <v>25</v>
      </c>
      <c r="W1873" s="110" t="s">
        <v>26</v>
      </c>
      <c r="X1873" s="110" t="s">
        <v>27</v>
      </c>
      <c r="Y1873" s="111" t="s">
        <v>28</v>
      </c>
      <c r="Z1873" s="111" t="s">
        <v>29</v>
      </c>
      <c r="AA1873" s="111" t="s">
        <v>25</v>
      </c>
      <c r="AB1873" s="111" t="s">
        <v>30</v>
      </c>
      <c r="AC1873" s="112" t="s">
        <v>31</v>
      </c>
    </row>
    <row r="1874" spans="1:29" ht="25.5" customHeight="1" x14ac:dyDescent="0.35">
      <c r="A1874" s="205"/>
      <c r="B1874" s="207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17"/>
        <v/>
      </c>
      <c r="G1874" s="106"/>
      <c r="H1874" s="96">
        <f t="shared" si="118"/>
        <v>0</v>
      </c>
      <c r="I1874" s="96" t="str">
        <f t="shared" si="119"/>
        <v/>
      </c>
      <c r="J1874" s="96" t="str">
        <f t="shared" si="120"/>
        <v/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V1874" s="110" t="s">
        <v>25</v>
      </c>
      <c r="W1874" s="110" t="s">
        <v>26</v>
      </c>
      <c r="X1874" s="110" t="s">
        <v>27</v>
      </c>
      <c r="Y1874" s="111" t="s">
        <v>28</v>
      </c>
      <c r="Z1874" s="111" t="s">
        <v>29</v>
      </c>
      <c r="AA1874" s="111" t="s">
        <v>25</v>
      </c>
      <c r="AB1874" s="111" t="s">
        <v>30</v>
      </c>
      <c r="AC1874" s="112" t="s">
        <v>31</v>
      </c>
    </row>
    <row r="1875" spans="1:29" ht="25.5" customHeight="1" x14ac:dyDescent="0.35">
      <c r="A1875" s="205"/>
      <c r="B1875" s="207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17"/>
        <v/>
      </c>
      <c r="G1875" s="106"/>
      <c r="H1875" s="96">
        <f t="shared" si="118"/>
        <v>0</v>
      </c>
      <c r="I1875" s="96" t="str">
        <f t="shared" si="119"/>
        <v/>
      </c>
      <c r="J1875" s="96" t="str">
        <f t="shared" si="120"/>
        <v/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V1875" s="110" t="s">
        <v>25</v>
      </c>
      <c r="W1875" s="110" t="s">
        <v>26</v>
      </c>
      <c r="X1875" s="110" t="s">
        <v>27</v>
      </c>
      <c r="Y1875" s="111" t="s">
        <v>28</v>
      </c>
      <c r="Z1875" s="111" t="s">
        <v>29</v>
      </c>
      <c r="AA1875" s="111" t="s">
        <v>25</v>
      </c>
      <c r="AB1875" s="111" t="s">
        <v>30</v>
      </c>
      <c r="AC1875" s="112" t="s">
        <v>31</v>
      </c>
    </row>
    <row r="1876" spans="1:29" ht="25.5" customHeight="1" x14ac:dyDescent="0.35">
      <c r="A1876" s="205"/>
      <c r="B1876" s="207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17"/>
        <v/>
      </c>
      <c r="G1876" s="106"/>
      <c r="H1876" s="96">
        <f t="shared" si="118"/>
        <v>0</v>
      </c>
      <c r="I1876" s="96" t="str">
        <f t="shared" si="119"/>
        <v/>
      </c>
      <c r="J1876" s="96" t="str">
        <f t="shared" si="120"/>
        <v/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V1876" s="110" t="s">
        <v>25</v>
      </c>
      <c r="W1876" s="110" t="s">
        <v>26</v>
      </c>
      <c r="X1876" s="110" t="s">
        <v>27</v>
      </c>
      <c r="Y1876" s="111" t="s">
        <v>28</v>
      </c>
      <c r="Z1876" s="111" t="s">
        <v>29</v>
      </c>
      <c r="AA1876" s="111" t="s">
        <v>25</v>
      </c>
      <c r="AB1876" s="111" t="s">
        <v>30</v>
      </c>
      <c r="AC1876" s="112" t="s">
        <v>31</v>
      </c>
    </row>
    <row r="1877" spans="1:29" ht="25.5" customHeight="1" x14ac:dyDescent="0.35">
      <c r="A1877" s="205"/>
      <c r="B1877" s="207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17"/>
        <v/>
      </c>
      <c r="G1877" s="106"/>
      <c r="H1877" s="96">
        <f t="shared" si="118"/>
        <v>0</v>
      </c>
      <c r="I1877" s="96" t="str">
        <f t="shared" si="119"/>
        <v/>
      </c>
      <c r="J1877" s="96" t="str">
        <f t="shared" si="120"/>
        <v/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V1877" s="110" t="s">
        <v>25</v>
      </c>
      <c r="W1877" s="110" t="s">
        <v>26</v>
      </c>
      <c r="X1877" s="110" t="s">
        <v>27</v>
      </c>
      <c r="Y1877" s="111" t="s">
        <v>28</v>
      </c>
      <c r="Z1877" s="111" t="s">
        <v>29</v>
      </c>
      <c r="AA1877" s="111" t="s">
        <v>25</v>
      </c>
      <c r="AB1877" s="111" t="s">
        <v>30</v>
      </c>
      <c r="AC1877" s="112" t="s">
        <v>31</v>
      </c>
    </row>
    <row r="1878" spans="1:29" ht="25.5" customHeight="1" x14ac:dyDescent="0.35">
      <c r="A1878" s="205"/>
      <c r="B1878" s="207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17"/>
        <v/>
      </c>
      <c r="G1878" s="106"/>
      <c r="H1878" s="96">
        <f t="shared" si="118"/>
        <v>0</v>
      </c>
      <c r="I1878" s="96" t="str">
        <f t="shared" si="119"/>
        <v/>
      </c>
      <c r="J1878" s="96" t="str">
        <f t="shared" si="120"/>
        <v/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V1878" s="110" t="s">
        <v>25</v>
      </c>
      <c r="W1878" s="110" t="s">
        <v>26</v>
      </c>
      <c r="X1878" s="110" t="s">
        <v>27</v>
      </c>
      <c r="Y1878" s="111" t="s">
        <v>28</v>
      </c>
      <c r="Z1878" s="111" t="s">
        <v>29</v>
      </c>
      <c r="AA1878" s="111" t="s">
        <v>25</v>
      </c>
      <c r="AB1878" s="111" t="s">
        <v>30</v>
      </c>
      <c r="AC1878" s="112" t="s">
        <v>31</v>
      </c>
    </row>
    <row r="1879" spans="1:29" ht="25.5" customHeight="1" x14ac:dyDescent="0.35">
      <c r="A1879" s="205"/>
      <c r="B1879" s="207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17"/>
        <v/>
      </c>
      <c r="G1879" s="106"/>
      <c r="H1879" s="96">
        <f t="shared" si="118"/>
        <v>0</v>
      </c>
      <c r="I1879" s="96" t="str">
        <f t="shared" si="119"/>
        <v/>
      </c>
      <c r="J1879" s="96" t="str">
        <f t="shared" si="120"/>
        <v/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V1879" s="110" t="s">
        <v>25</v>
      </c>
      <c r="W1879" s="110" t="s">
        <v>26</v>
      </c>
      <c r="X1879" s="110" t="s">
        <v>27</v>
      </c>
      <c r="Y1879" s="111" t="s">
        <v>28</v>
      </c>
      <c r="Z1879" s="111" t="s">
        <v>29</v>
      </c>
      <c r="AA1879" s="111" t="s">
        <v>25</v>
      </c>
      <c r="AB1879" s="111" t="s">
        <v>30</v>
      </c>
      <c r="AC1879" s="112" t="s">
        <v>31</v>
      </c>
    </row>
    <row r="1880" spans="1:29" ht="25.5" customHeight="1" x14ac:dyDescent="0.35">
      <c r="A1880" s="205"/>
      <c r="B1880" s="207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17"/>
        <v/>
      </c>
      <c r="G1880" s="106"/>
      <c r="H1880" s="96">
        <f t="shared" si="118"/>
        <v>0</v>
      </c>
      <c r="I1880" s="96" t="str">
        <f t="shared" si="119"/>
        <v/>
      </c>
      <c r="J1880" s="96" t="str">
        <f t="shared" si="120"/>
        <v/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V1880" s="110" t="s">
        <v>25</v>
      </c>
      <c r="W1880" s="110" t="s">
        <v>26</v>
      </c>
      <c r="X1880" s="110" t="s">
        <v>27</v>
      </c>
      <c r="Y1880" s="111" t="s">
        <v>28</v>
      </c>
      <c r="Z1880" s="111" t="s">
        <v>29</v>
      </c>
      <c r="AA1880" s="111" t="s">
        <v>25</v>
      </c>
      <c r="AB1880" s="111" t="s">
        <v>30</v>
      </c>
      <c r="AC1880" s="112" t="s">
        <v>31</v>
      </c>
    </row>
    <row r="1881" spans="1:29" ht="25.5" customHeight="1" x14ac:dyDescent="0.35">
      <c r="A1881" s="205"/>
      <c r="B1881" s="207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17"/>
        <v/>
      </c>
      <c r="G1881" s="106"/>
      <c r="H1881" s="96">
        <f t="shared" si="118"/>
        <v>0</v>
      </c>
      <c r="I1881" s="96" t="str">
        <f t="shared" si="119"/>
        <v/>
      </c>
      <c r="J1881" s="96" t="str">
        <f t="shared" si="120"/>
        <v/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V1881" s="110" t="s">
        <v>25</v>
      </c>
      <c r="W1881" s="110" t="s">
        <v>26</v>
      </c>
      <c r="X1881" s="110" t="s">
        <v>27</v>
      </c>
      <c r="Y1881" s="111" t="s">
        <v>28</v>
      </c>
      <c r="Z1881" s="111" t="s">
        <v>29</v>
      </c>
      <c r="AA1881" s="111" t="s">
        <v>25</v>
      </c>
      <c r="AB1881" s="111" t="s">
        <v>30</v>
      </c>
      <c r="AC1881" s="112" t="s">
        <v>31</v>
      </c>
    </row>
    <row r="1882" spans="1:29" ht="25.5" customHeight="1" x14ac:dyDescent="0.35">
      <c r="A1882" s="205"/>
      <c r="B1882" s="207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17"/>
        <v/>
      </c>
      <c r="G1882" s="106"/>
      <c r="H1882" s="96">
        <f t="shared" si="118"/>
        <v>0</v>
      </c>
      <c r="I1882" s="96" t="str">
        <f t="shared" si="119"/>
        <v/>
      </c>
      <c r="J1882" s="96" t="str">
        <f t="shared" si="120"/>
        <v/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V1882" s="110" t="s">
        <v>25</v>
      </c>
      <c r="W1882" s="110" t="s">
        <v>26</v>
      </c>
      <c r="X1882" s="110" t="s">
        <v>27</v>
      </c>
      <c r="Y1882" s="111" t="s">
        <v>28</v>
      </c>
      <c r="Z1882" s="111" t="s">
        <v>29</v>
      </c>
      <c r="AA1882" s="111" t="s">
        <v>25</v>
      </c>
      <c r="AB1882" s="111" t="s">
        <v>30</v>
      </c>
      <c r="AC1882" s="112" t="s">
        <v>31</v>
      </c>
    </row>
    <row r="1883" spans="1:29" ht="25.5" customHeight="1" x14ac:dyDescent="0.35">
      <c r="A1883" s="205"/>
      <c r="B1883" s="207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17"/>
        <v/>
      </c>
      <c r="G1883" s="106"/>
      <c r="H1883" s="96">
        <f t="shared" si="118"/>
        <v>0</v>
      </c>
      <c r="I1883" s="96" t="str">
        <f t="shared" si="119"/>
        <v/>
      </c>
      <c r="J1883" s="96" t="str">
        <f t="shared" si="120"/>
        <v/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V1883" s="110" t="s">
        <v>25</v>
      </c>
      <c r="W1883" s="110" t="s">
        <v>26</v>
      </c>
      <c r="X1883" s="110" t="s">
        <v>27</v>
      </c>
      <c r="Y1883" s="111" t="s">
        <v>28</v>
      </c>
      <c r="Z1883" s="111" t="s">
        <v>29</v>
      </c>
      <c r="AA1883" s="111" t="s">
        <v>25</v>
      </c>
      <c r="AB1883" s="111" t="s">
        <v>30</v>
      </c>
      <c r="AC1883" s="112" t="s">
        <v>31</v>
      </c>
    </row>
    <row r="1884" spans="1:29" ht="25.5" customHeight="1" x14ac:dyDescent="0.35">
      <c r="A1884" s="205"/>
      <c r="B1884" s="207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17"/>
        <v/>
      </c>
      <c r="G1884" s="106"/>
      <c r="H1884" s="96">
        <f t="shared" si="118"/>
        <v>0</v>
      </c>
      <c r="I1884" s="96" t="str">
        <f t="shared" si="119"/>
        <v/>
      </c>
      <c r="J1884" s="96" t="str">
        <f t="shared" si="120"/>
        <v/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V1884" s="110" t="s">
        <v>25</v>
      </c>
      <c r="W1884" s="110" t="s">
        <v>26</v>
      </c>
      <c r="X1884" s="110" t="s">
        <v>27</v>
      </c>
      <c r="Y1884" s="111" t="s">
        <v>28</v>
      </c>
      <c r="Z1884" s="111" t="s">
        <v>29</v>
      </c>
      <c r="AA1884" s="111" t="s">
        <v>25</v>
      </c>
      <c r="AB1884" s="111" t="s">
        <v>30</v>
      </c>
      <c r="AC1884" s="112" t="s">
        <v>31</v>
      </c>
    </row>
    <row r="1885" spans="1:29" ht="25.5" customHeight="1" x14ac:dyDescent="0.35">
      <c r="A1885" s="205"/>
      <c r="B1885" s="207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17"/>
        <v/>
      </c>
      <c r="G1885" s="106"/>
      <c r="H1885" s="96">
        <f t="shared" si="118"/>
        <v>0</v>
      </c>
      <c r="I1885" s="96" t="str">
        <f t="shared" si="119"/>
        <v/>
      </c>
      <c r="J1885" s="96" t="str">
        <f t="shared" si="120"/>
        <v/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V1885" s="110" t="s">
        <v>25</v>
      </c>
      <c r="W1885" s="110" t="s">
        <v>26</v>
      </c>
      <c r="X1885" s="110" t="s">
        <v>27</v>
      </c>
      <c r="Y1885" s="111" t="s">
        <v>28</v>
      </c>
      <c r="Z1885" s="111" t="s">
        <v>29</v>
      </c>
      <c r="AA1885" s="111" t="s">
        <v>25</v>
      </c>
      <c r="AB1885" s="111" t="s">
        <v>30</v>
      </c>
      <c r="AC1885" s="112" t="s">
        <v>31</v>
      </c>
    </row>
    <row r="1886" spans="1:29" ht="25.5" customHeight="1" x14ac:dyDescent="0.35">
      <c r="A1886" s="205"/>
      <c r="B1886" s="207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17"/>
        <v/>
      </c>
      <c r="G1886" s="106"/>
      <c r="H1886" s="96">
        <f t="shared" si="118"/>
        <v>0</v>
      </c>
      <c r="I1886" s="96" t="str">
        <f t="shared" si="119"/>
        <v/>
      </c>
      <c r="J1886" s="96" t="str">
        <f t="shared" si="120"/>
        <v/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V1886" s="110" t="s">
        <v>25</v>
      </c>
      <c r="W1886" s="110" t="s">
        <v>26</v>
      </c>
      <c r="X1886" s="110" t="s">
        <v>27</v>
      </c>
      <c r="Y1886" s="111" t="s">
        <v>28</v>
      </c>
      <c r="Z1886" s="111" t="s">
        <v>29</v>
      </c>
      <c r="AA1886" s="111" t="s">
        <v>25</v>
      </c>
      <c r="AB1886" s="111" t="s">
        <v>30</v>
      </c>
      <c r="AC1886" s="112" t="s">
        <v>31</v>
      </c>
    </row>
    <row r="1887" spans="1:29" ht="25.5" customHeight="1" x14ac:dyDescent="0.35">
      <c r="A1887" s="205"/>
      <c r="B1887" s="207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17"/>
        <v/>
      </c>
      <c r="G1887" s="106"/>
      <c r="H1887" s="96">
        <f t="shared" si="118"/>
        <v>0</v>
      </c>
      <c r="I1887" s="96" t="str">
        <f t="shared" si="119"/>
        <v/>
      </c>
      <c r="J1887" s="96" t="str">
        <f t="shared" si="120"/>
        <v/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V1887" s="110" t="s">
        <v>25</v>
      </c>
      <c r="W1887" s="110" t="s">
        <v>26</v>
      </c>
      <c r="X1887" s="110" t="s">
        <v>27</v>
      </c>
      <c r="Y1887" s="111" t="s">
        <v>28</v>
      </c>
      <c r="Z1887" s="111" t="s">
        <v>29</v>
      </c>
      <c r="AA1887" s="111" t="s">
        <v>25</v>
      </c>
      <c r="AB1887" s="111" t="s">
        <v>30</v>
      </c>
      <c r="AC1887" s="112" t="s">
        <v>31</v>
      </c>
    </row>
    <row r="1888" spans="1:29" ht="25.5" customHeight="1" x14ac:dyDescent="0.35">
      <c r="A1888" s="205"/>
      <c r="B1888" s="207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17"/>
        <v/>
      </c>
      <c r="G1888" s="106"/>
      <c r="H1888" s="96">
        <f t="shared" si="118"/>
        <v>0</v>
      </c>
      <c r="I1888" s="96" t="str">
        <f t="shared" si="119"/>
        <v/>
      </c>
      <c r="J1888" s="96" t="str">
        <f t="shared" si="120"/>
        <v/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V1888" s="110" t="s">
        <v>25</v>
      </c>
      <c r="W1888" s="110" t="s">
        <v>26</v>
      </c>
      <c r="X1888" s="110" t="s">
        <v>27</v>
      </c>
      <c r="Y1888" s="111" t="s">
        <v>28</v>
      </c>
      <c r="Z1888" s="111" t="s">
        <v>29</v>
      </c>
      <c r="AA1888" s="111" t="s">
        <v>25</v>
      </c>
      <c r="AB1888" s="111" t="s">
        <v>30</v>
      </c>
      <c r="AC1888" s="112" t="s">
        <v>31</v>
      </c>
    </row>
    <row r="1889" spans="1:29" ht="25.5" customHeight="1" x14ac:dyDescent="0.35">
      <c r="A1889" s="205"/>
      <c r="B1889" s="207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17"/>
        <v/>
      </c>
      <c r="G1889" s="106"/>
      <c r="H1889" s="96">
        <f t="shared" si="118"/>
        <v>0</v>
      </c>
      <c r="I1889" s="96" t="str">
        <f t="shared" si="119"/>
        <v/>
      </c>
      <c r="J1889" s="96" t="str">
        <f t="shared" si="120"/>
        <v/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V1889" s="110" t="s">
        <v>25</v>
      </c>
      <c r="W1889" s="110" t="s">
        <v>26</v>
      </c>
      <c r="X1889" s="110" t="s">
        <v>27</v>
      </c>
      <c r="Y1889" s="111" t="s">
        <v>28</v>
      </c>
      <c r="Z1889" s="111" t="s">
        <v>29</v>
      </c>
      <c r="AA1889" s="111" t="s">
        <v>25</v>
      </c>
      <c r="AB1889" s="111" t="s">
        <v>30</v>
      </c>
      <c r="AC1889" s="112" t="s">
        <v>31</v>
      </c>
    </row>
    <row r="1890" spans="1:29" ht="25.5" customHeight="1" x14ac:dyDescent="0.35">
      <c r="A1890" s="205"/>
      <c r="B1890" s="207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17"/>
        <v/>
      </c>
      <c r="G1890" s="106"/>
      <c r="H1890" s="96">
        <f t="shared" si="118"/>
        <v>0</v>
      </c>
      <c r="I1890" s="96" t="str">
        <f t="shared" si="119"/>
        <v/>
      </c>
      <c r="J1890" s="96" t="str">
        <f t="shared" si="120"/>
        <v/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V1890" s="110" t="s">
        <v>25</v>
      </c>
      <c r="W1890" s="110" t="s">
        <v>26</v>
      </c>
      <c r="X1890" s="110" t="s">
        <v>27</v>
      </c>
      <c r="Y1890" s="111" t="s">
        <v>28</v>
      </c>
      <c r="Z1890" s="111" t="s">
        <v>29</v>
      </c>
      <c r="AA1890" s="111" t="s">
        <v>25</v>
      </c>
      <c r="AB1890" s="111" t="s">
        <v>30</v>
      </c>
      <c r="AC1890" s="112" t="s">
        <v>31</v>
      </c>
    </row>
    <row r="1891" spans="1:29" ht="25.5" customHeight="1" x14ac:dyDescent="0.35">
      <c r="A1891" s="205"/>
      <c r="B1891" s="207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17"/>
        <v/>
      </c>
      <c r="G1891" s="106"/>
      <c r="H1891" s="96">
        <f t="shared" si="118"/>
        <v>0</v>
      </c>
      <c r="I1891" s="96" t="str">
        <f t="shared" si="119"/>
        <v/>
      </c>
      <c r="J1891" s="96" t="str">
        <f t="shared" si="120"/>
        <v/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V1891" s="110" t="s">
        <v>25</v>
      </c>
      <c r="W1891" s="110" t="s">
        <v>26</v>
      </c>
      <c r="X1891" s="110" t="s">
        <v>27</v>
      </c>
      <c r="Y1891" s="111" t="s">
        <v>28</v>
      </c>
      <c r="Z1891" s="111" t="s">
        <v>29</v>
      </c>
      <c r="AA1891" s="111" t="s">
        <v>25</v>
      </c>
      <c r="AB1891" s="111" t="s">
        <v>30</v>
      </c>
      <c r="AC1891" s="112" t="s">
        <v>31</v>
      </c>
    </row>
    <row r="1892" spans="1:29" ht="25.5" customHeight="1" x14ac:dyDescent="0.35">
      <c r="A1892" s="205"/>
      <c r="B1892" s="207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17"/>
        <v/>
      </c>
      <c r="G1892" s="106"/>
      <c r="H1892" s="96">
        <f t="shared" si="118"/>
        <v>0</v>
      </c>
      <c r="I1892" s="96" t="str">
        <f t="shared" si="119"/>
        <v/>
      </c>
      <c r="J1892" s="96" t="str">
        <f t="shared" si="120"/>
        <v/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V1892" s="110" t="s">
        <v>25</v>
      </c>
      <c r="W1892" s="110" t="s">
        <v>26</v>
      </c>
      <c r="X1892" s="110" t="s">
        <v>27</v>
      </c>
      <c r="Y1892" s="111" t="s">
        <v>28</v>
      </c>
      <c r="Z1892" s="111" t="s">
        <v>29</v>
      </c>
      <c r="AA1892" s="111" t="s">
        <v>25</v>
      </c>
      <c r="AB1892" s="111" t="s">
        <v>30</v>
      </c>
      <c r="AC1892" s="112" t="s">
        <v>31</v>
      </c>
    </row>
    <row r="1893" spans="1:29" ht="25.5" customHeight="1" x14ac:dyDescent="0.35">
      <c r="A1893" s="205"/>
      <c r="B1893" s="207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17"/>
        <v/>
      </c>
      <c r="G1893" s="106"/>
      <c r="H1893" s="96">
        <f t="shared" si="118"/>
        <v>0</v>
      </c>
      <c r="I1893" s="96" t="str">
        <f t="shared" si="119"/>
        <v/>
      </c>
      <c r="J1893" s="96" t="str">
        <f t="shared" si="120"/>
        <v/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V1893" s="110" t="s">
        <v>25</v>
      </c>
      <c r="W1893" s="110" t="s">
        <v>26</v>
      </c>
      <c r="X1893" s="110" t="s">
        <v>27</v>
      </c>
      <c r="Y1893" s="111" t="s">
        <v>28</v>
      </c>
      <c r="Z1893" s="111" t="s">
        <v>29</v>
      </c>
      <c r="AA1893" s="111" t="s">
        <v>25</v>
      </c>
      <c r="AB1893" s="111" t="s">
        <v>30</v>
      </c>
      <c r="AC1893" s="112" t="s">
        <v>31</v>
      </c>
    </row>
    <row r="1894" spans="1:29" ht="25.5" customHeight="1" x14ac:dyDescent="0.35">
      <c r="A1894" s="205"/>
      <c r="B1894" s="207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17"/>
        <v/>
      </c>
      <c r="G1894" s="106"/>
      <c r="H1894" s="96">
        <f t="shared" si="118"/>
        <v>0</v>
      </c>
      <c r="I1894" s="96" t="str">
        <f t="shared" si="119"/>
        <v/>
      </c>
      <c r="J1894" s="96" t="str">
        <f t="shared" si="120"/>
        <v/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V1894" s="110" t="s">
        <v>25</v>
      </c>
      <c r="W1894" s="110" t="s">
        <v>26</v>
      </c>
      <c r="X1894" s="110" t="s">
        <v>27</v>
      </c>
      <c r="Y1894" s="111" t="s">
        <v>28</v>
      </c>
      <c r="Z1894" s="111" t="s">
        <v>29</v>
      </c>
      <c r="AA1894" s="111" t="s">
        <v>25</v>
      </c>
      <c r="AB1894" s="111" t="s">
        <v>30</v>
      </c>
      <c r="AC1894" s="112" t="s">
        <v>31</v>
      </c>
    </row>
    <row r="1895" spans="1:29" ht="25.5" customHeight="1" x14ac:dyDescent="0.35">
      <c r="A1895" s="205"/>
      <c r="B1895" s="207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17"/>
        <v/>
      </c>
      <c r="G1895" s="106"/>
      <c r="H1895" s="96">
        <f t="shared" si="118"/>
        <v>0</v>
      </c>
      <c r="I1895" s="96" t="str">
        <f t="shared" si="119"/>
        <v/>
      </c>
      <c r="J1895" s="96" t="str">
        <f t="shared" si="120"/>
        <v/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V1895" s="110" t="s">
        <v>25</v>
      </c>
      <c r="W1895" s="110" t="s">
        <v>26</v>
      </c>
      <c r="X1895" s="110" t="s">
        <v>27</v>
      </c>
      <c r="Y1895" s="111" t="s">
        <v>28</v>
      </c>
      <c r="Z1895" s="111" t="s">
        <v>29</v>
      </c>
      <c r="AA1895" s="111" t="s">
        <v>25</v>
      </c>
      <c r="AB1895" s="111" t="s">
        <v>30</v>
      </c>
      <c r="AC1895" s="112" t="s">
        <v>31</v>
      </c>
    </row>
    <row r="1896" spans="1:29" ht="25.5" customHeight="1" x14ac:dyDescent="0.35">
      <c r="A1896" s="205"/>
      <c r="B1896" s="207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17"/>
        <v/>
      </c>
      <c r="G1896" s="106"/>
      <c r="H1896" s="96">
        <f t="shared" si="118"/>
        <v>0</v>
      </c>
      <c r="I1896" s="96" t="str">
        <f t="shared" si="119"/>
        <v/>
      </c>
      <c r="J1896" s="96" t="str">
        <f t="shared" si="120"/>
        <v/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V1896" s="110" t="s">
        <v>25</v>
      </c>
      <c r="W1896" s="110" t="s">
        <v>26</v>
      </c>
      <c r="X1896" s="110" t="s">
        <v>27</v>
      </c>
      <c r="Y1896" s="111" t="s">
        <v>28</v>
      </c>
      <c r="Z1896" s="111" t="s">
        <v>29</v>
      </c>
      <c r="AA1896" s="111" t="s">
        <v>25</v>
      </c>
      <c r="AB1896" s="111" t="s">
        <v>30</v>
      </c>
      <c r="AC1896" s="112" t="s">
        <v>31</v>
      </c>
    </row>
    <row r="1897" spans="1:29" ht="25.5" customHeight="1" x14ac:dyDescent="0.35">
      <c r="A1897" s="205"/>
      <c r="B1897" s="207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17"/>
        <v/>
      </c>
      <c r="G1897" s="106"/>
      <c r="H1897" s="96">
        <f t="shared" si="118"/>
        <v>0</v>
      </c>
      <c r="I1897" s="96" t="str">
        <f t="shared" si="119"/>
        <v/>
      </c>
      <c r="J1897" s="96" t="str">
        <f t="shared" si="120"/>
        <v/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V1897" s="110" t="s">
        <v>25</v>
      </c>
      <c r="W1897" s="110" t="s">
        <v>26</v>
      </c>
      <c r="X1897" s="110" t="s">
        <v>27</v>
      </c>
      <c r="Y1897" s="111" t="s">
        <v>28</v>
      </c>
      <c r="Z1897" s="111" t="s">
        <v>29</v>
      </c>
      <c r="AA1897" s="111" t="s">
        <v>25</v>
      </c>
      <c r="AB1897" s="111" t="s">
        <v>30</v>
      </c>
      <c r="AC1897" s="112" t="s">
        <v>31</v>
      </c>
    </row>
    <row r="1898" spans="1:29" ht="25.5" customHeight="1" x14ac:dyDescent="0.35">
      <c r="A1898" s="205"/>
      <c r="B1898" s="207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17"/>
        <v/>
      </c>
      <c r="G1898" s="106"/>
      <c r="H1898" s="96">
        <f t="shared" si="118"/>
        <v>0</v>
      </c>
      <c r="I1898" s="96" t="str">
        <f t="shared" si="119"/>
        <v/>
      </c>
      <c r="J1898" s="96" t="str">
        <f t="shared" si="120"/>
        <v/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V1898" s="110" t="s">
        <v>25</v>
      </c>
      <c r="W1898" s="110" t="s">
        <v>26</v>
      </c>
      <c r="X1898" s="110" t="s">
        <v>27</v>
      </c>
      <c r="Y1898" s="111" t="s">
        <v>28</v>
      </c>
      <c r="Z1898" s="111" t="s">
        <v>29</v>
      </c>
      <c r="AA1898" s="111" t="s">
        <v>25</v>
      </c>
      <c r="AB1898" s="111" t="s">
        <v>30</v>
      </c>
      <c r="AC1898" s="112" t="s">
        <v>31</v>
      </c>
    </row>
    <row r="1899" spans="1:29" ht="25.5" customHeight="1" x14ac:dyDescent="0.35">
      <c r="A1899" s="205"/>
      <c r="B1899" s="207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17"/>
        <v/>
      </c>
      <c r="G1899" s="106"/>
      <c r="H1899" s="96">
        <f t="shared" si="118"/>
        <v>0</v>
      </c>
      <c r="I1899" s="96" t="str">
        <f t="shared" si="119"/>
        <v/>
      </c>
      <c r="J1899" s="96" t="str">
        <f t="shared" si="120"/>
        <v/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V1899" s="110" t="s">
        <v>25</v>
      </c>
      <c r="W1899" s="110" t="s">
        <v>26</v>
      </c>
      <c r="X1899" s="110" t="s">
        <v>27</v>
      </c>
      <c r="Y1899" s="111" t="s">
        <v>28</v>
      </c>
      <c r="Z1899" s="111" t="s">
        <v>29</v>
      </c>
      <c r="AA1899" s="111" t="s">
        <v>25</v>
      </c>
      <c r="AB1899" s="111" t="s">
        <v>30</v>
      </c>
      <c r="AC1899" s="112" t="s">
        <v>31</v>
      </c>
    </row>
    <row r="1900" spans="1:29" ht="25.5" customHeight="1" x14ac:dyDescent="0.35">
      <c r="A1900" s="205"/>
      <c r="B1900" s="207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17"/>
        <v/>
      </c>
      <c r="G1900" s="106"/>
      <c r="H1900" s="96">
        <f t="shared" si="118"/>
        <v>0</v>
      </c>
      <c r="I1900" s="96" t="str">
        <f t="shared" si="119"/>
        <v/>
      </c>
      <c r="J1900" s="96" t="str">
        <f t="shared" si="120"/>
        <v/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V1900" s="110" t="s">
        <v>25</v>
      </c>
      <c r="W1900" s="110" t="s">
        <v>26</v>
      </c>
      <c r="X1900" s="110" t="s">
        <v>27</v>
      </c>
      <c r="Y1900" s="111" t="s">
        <v>28</v>
      </c>
      <c r="Z1900" s="111" t="s">
        <v>29</v>
      </c>
      <c r="AA1900" s="111" t="s">
        <v>25</v>
      </c>
      <c r="AB1900" s="111" t="s">
        <v>30</v>
      </c>
      <c r="AC1900" s="112" t="s">
        <v>31</v>
      </c>
    </row>
    <row r="1901" spans="1:29" ht="25.5" customHeight="1" x14ac:dyDescent="0.35">
      <c r="A1901" s="205"/>
      <c r="B1901" s="207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17"/>
        <v/>
      </c>
      <c r="G1901" s="106"/>
      <c r="H1901" s="96">
        <f t="shared" si="118"/>
        <v>0</v>
      </c>
      <c r="I1901" s="96" t="str">
        <f t="shared" si="119"/>
        <v/>
      </c>
      <c r="J1901" s="96" t="str">
        <f t="shared" si="120"/>
        <v/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V1901" s="110" t="s">
        <v>25</v>
      </c>
      <c r="W1901" s="110" t="s">
        <v>26</v>
      </c>
      <c r="X1901" s="110" t="s">
        <v>27</v>
      </c>
      <c r="Y1901" s="111" t="s">
        <v>28</v>
      </c>
      <c r="Z1901" s="111" t="s">
        <v>29</v>
      </c>
      <c r="AA1901" s="111" t="s">
        <v>25</v>
      </c>
      <c r="AB1901" s="111" t="s">
        <v>30</v>
      </c>
      <c r="AC1901" s="112" t="s">
        <v>31</v>
      </c>
    </row>
    <row r="1902" spans="1:29" ht="25.5" customHeight="1" x14ac:dyDescent="0.35">
      <c r="A1902" s="205"/>
      <c r="B1902" s="207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17"/>
        <v/>
      </c>
      <c r="G1902" s="106"/>
      <c r="H1902" s="96">
        <f t="shared" si="118"/>
        <v>0</v>
      </c>
      <c r="I1902" s="96" t="str">
        <f t="shared" si="119"/>
        <v/>
      </c>
      <c r="J1902" s="96" t="str">
        <f t="shared" si="120"/>
        <v/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V1902" s="110" t="s">
        <v>25</v>
      </c>
      <c r="W1902" s="110" t="s">
        <v>26</v>
      </c>
      <c r="X1902" s="110" t="s">
        <v>27</v>
      </c>
      <c r="Y1902" s="111" t="s">
        <v>28</v>
      </c>
      <c r="Z1902" s="111" t="s">
        <v>29</v>
      </c>
      <c r="AA1902" s="111" t="s">
        <v>25</v>
      </c>
      <c r="AB1902" s="111" t="s">
        <v>30</v>
      </c>
      <c r="AC1902" s="112" t="s">
        <v>31</v>
      </c>
    </row>
    <row r="1903" spans="1:29" ht="25.5" customHeight="1" x14ac:dyDescent="0.35">
      <c r="A1903" s="205"/>
      <c r="B1903" s="207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17"/>
        <v/>
      </c>
      <c r="G1903" s="106"/>
      <c r="H1903" s="96">
        <f t="shared" si="118"/>
        <v>0</v>
      </c>
      <c r="I1903" s="96" t="str">
        <f t="shared" si="119"/>
        <v/>
      </c>
      <c r="J1903" s="96" t="str">
        <f t="shared" si="120"/>
        <v/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V1903" s="110" t="s">
        <v>25</v>
      </c>
      <c r="W1903" s="110" t="s">
        <v>26</v>
      </c>
      <c r="X1903" s="110" t="s">
        <v>27</v>
      </c>
      <c r="Y1903" s="111" t="s">
        <v>28</v>
      </c>
      <c r="Z1903" s="111" t="s">
        <v>29</v>
      </c>
      <c r="AA1903" s="111" t="s">
        <v>25</v>
      </c>
      <c r="AB1903" s="111" t="s">
        <v>30</v>
      </c>
      <c r="AC1903" s="112" t="s">
        <v>31</v>
      </c>
    </row>
    <row r="1904" spans="1:29" ht="25.5" customHeight="1" x14ac:dyDescent="0.35">
      <c r="A1904" s="205"/>
      <c r="B1904" s="207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17"/>
        <v/>
      </c>
      <c r="G1904" s="106"/>
      <c r="H1904" s="96">
        <f t="shared" si="118"/>
        <v>0</v>
      </c>
      <c r="I1904" s="96" t="str">
        <f t="shared" si="119"/>
        <v/>
      </c>
      <c r="J1904" s="96" t="str">
        <f t="shared" si="120"/>
        <v/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V1904" s="110" t="s">
        <v>25</v>
      </c>
      <c r="W1904" s="110" t="s">
        <v>26</v>
      </c>
      <c r="X1904" s="110" t="s">
        <v>27</v>
      </c>
      <c r="Y1904" s="111" t="s">
        <v>28</v>
      </c>
      <c r="Z1904" s="111" t="s">
        <v>29</v>
      </c>
      <c r="AA1904" s="111" t="s">
        <v>25</v>
      </c>
      <c r="AB1904" s="111" t="s">
        <v>30</v>
      </c>
      <c r="AC1904" s="112" t="s">
        <v>31</v>
      </c>
    </row>
    <row r="1905" spans="1:29" ht="25.5" customHeight="1" x14ac:dyDescent="0.35">
      <c r="A1905" s="205"/>
      <c r="B1905" s="207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17"/>
        <v/>
      </c>
      <c r="G1905" s="106"/>
      <c r="H1905" s="96">
        <f t="shared" si="118"/>
        <v>0</v>
      </c>
      <c r="I1905" s="96" t="str">
        <f t="shared" si="119"/>
        <v/>
      </c>
      <c r="J1905" s="96" t="str">
        <f t="shared" si="120"/>
        <v/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V1905" s="110" t="s">
        <v>25</v>
      </c>
      <c r="W1905" s="110" t="s">
        <v>26</v>
      </c>
      <c r="X1905" s="110" t="s">
        <v>27</v>
      </c>
      <c r="Y1905" s="111" t="s">
        <v>28</v>
      </c>
      <c r="Z1905" s="111" t="s">
        <v>29</v>
      </c>
      <c r="AA1905" s="111" t="s">
        <v>25</v>
      </c>
      <c r="AB1905" s="111" t="s">
        <v>30</v>
      </c>
      <c r="AC1905" s="112" t="s">
        <v>31</v>
      </c>
    </row>
    <row r="1906" spans="1:29" ht="25.5" customHeight="1" x14ac:dyDescent="0.35">
      <c r="A1906" s="205"/>
      <c r="B1906" s="207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17"/>
        <v/>
      </c>
      <c r="G1906" s="106"/>
      <c r="H1906" s="96">
        <f t="shared" si="118"/>
        <v>0</v>
      </c>
      <c r="I1906" s="96" t="str">
        <f t="shared" si="119"/>
        <v/>
      </c>
      <c r="J1906" s="96" t="str">
        <f t="shared" si="120"/>
        <v/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V1906" s="110" t="s">
        <v>25</v>
      </c>
      <c r="W1906" s="110" t="s">
        <v>26</v>
      </c>
      <c r="X1906" s="110" t="s">
        <v>27</v>
      </c>
      <c r="Y1906" s="111" t="s">
        <v>28</v>
      </c>
      <c r="Z1906" s="111" t="s">
        <v>29</v>
      </c>
      <c r="AA1906" s="111" t="s">
        <v>25</v>
      </c>
      <c r="AB1906" s="111" t="s">
        <v>30</v>
      </c>
      <c r="AC1906" s="112" t="s">
        <v>31</v>
      </c>
    </row>
    <row r="1907" spans="1:29" ht="25.5" customHeight="1" x14ac:dyDescent="0.35">
      <c r="A1907" s="205"/>
      <c r="B1907" s="207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17"/>
        <v/>
      </c>
      <c r="G1907" s="106"/>
      <c r="H1907" s="96">
        <f t="shared" si="118"/>
        <v>0</v>
      </c>
      <c r="I1907" s="96" t="str">
        <f t="shared" si="119"/>
        <v/>
      </c>
      <c r="J1907" s="96" t="str">
        <f t="shared" si="120"/>
        <v/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V1907" s="110" t="s">
        <v>25</v>
      </c>
      <c r="W1907" s="110" t="s">
        <v>26</v>
      </c>
      <c r="X1907" s="110" t="s">
        <v>27</v>
      </c>
      <c r="Y1907" s="111" t="s">
        <v>28</v>
      </c>
      <c r="Z1907" s="111" t="s">
        <v>29</v>
      </c>
      <c r="AA1907" s="111" t="s">
        <v>25</v>
      </c>
      <c r="AB1907" s="111" t="s">
        <v>30</v>
      </c>
      <c r="AC1907" s="112" t="s">
        <v>31</v>
      </c>
    </row>
    <row r="1908" spans="1:29" ht="25.5" customHeight="1" x14ac:dyDescent="0.35">
      <c r="A1908" s="205"/>
      <c r="B1908" s="207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17"/>
        <v/>
      </c>
      <c r="G1908" s="106"/>
      <c r="H1908" s="96">
        <f t="shared" si="118"/>
        <v>0</v>
      </c>
      <c r="I1908" s="96" t="str">
        <f t="shared" si="119"/>
        <v/>
      </c>
      <c r="J1908" s="96" t="str">
        <f t="shared" si="120"/>
        <v/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V1908" s="110" t="s">
        <v>25</v>
      </c>
      <c r="W1908" s="110" t="s">
        <v>26</v>
      </c>
      <c r="X1908" s="110" t="s">
        <v>27</v>
      </c>
      <c r="Y1908" s="111" t="s">
        <v>28</v>
      </c>
      <c r="Z1908" s="111" t="s">
        <v>29</v>
      </c>
      <c r="AA1908" s="111" t="s">
        <v>25</v>
      </c>
      <c r="AB1908" s="111" t="s">
        <v>30</v>
      </c>
      <c r="AC1908" s="112" t="s">
        <v>31</v>
      </c>
    </row>
    <row r="1909" spans="1:29" ht="25.5" customHeight="1" x14ac:dyDescent="0.35">
      <c r="A1909" s="205"/>
      <c r="B1909" s="207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17"/>
        <v/>
      </c>
      <c r="G1909" s="106"/>
      <c r="H1909" s="96">
        <f t="shared" si="118"/>
        <v>0</v>
      </c>
      <c r="I1909" s="96" t="str">
        <f t="shared" si="119"/>
        <v/>
      </c>
      <c r="J1909" s="96" t="str">
        <f t="shared" si="120"/>
        <v/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V1909" s="110" t="s">
        <v>25</v>
      </c>
      <c r="W1909" s="110" t="s">
        <v>26</v>
      </c>
      <c r="X1909" s="110" t="s">
        <v>27</v>
      </c>
      <c r="Y1909" s="111" t="s">
        <v>28</v>
      </c>
      <c r="Z1909" s="111" t="s">
        <v>29</v>
      </c>
      <c r="AA1909" s="111" t="s">
        <v>25</v>
      </c>
      <c r="AB1909" s="111" t="s">
        <v>30</v>
      </c>
      <c r="AC1909" s="112" t="s">
        <v>31</v>
      </c>
    </row>
    <row r="1910" spans="1:29" ht="25.5" customHeight="1" x14ac:dyDescent="0.35">
      <c r="A1910" s="205"/>
      <c r="B1910" s="207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17"/>
        <v/>
      </c>
      <c r="G1910" s="106"/>
      <c r="H1910" s="96">
        <f t="shared" si="118"/>
        <v>0</v>
      </c>
      <c r="I1910" s="96" t="str">
        <f t="shared" si="119"/>
        <v/>
      </c>
      <c r="J1910" s="96" t="str">
        <f t="shared" si="120"/>
        <v/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V1910" s="110" t="s">
        <v>25</v>
      </c>
      <c r="W1910" s="110" t="s">
        <v>26</v>
      </c>
      <c r="X1910" s="110" t="s">
        <v>27</v>
      </c>
      <c r="Y1910" s="111" t="s">
        <v>28</v>
      </c>
      <c r="Z1910" s="111" t="s">
        <v>29</v>
      </c>
      <c r="AA1910" s="111" t="s">
        <v>25</v>
      </c>
      <c r="AB1910" s="111" t="s">
        <v>30</v>
      </c>
      <c r="AC1910" s="112" t="s">
        <v>31</v>
      </c>
    </row>
    <row r="1911" spans="1:29" ht="25.5" customHeight="1" x14ac:dyDescent="0.35">
      <c r="A1911" s="205"/>
      <c r="B1911" s="207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17"/>
        <v/>
      </c>
      <c r="G1911" s="106"/>
      <c r="H1911" s="96">
        <f t="shared" si="118"/>
        <v>0</v>
      </c>
      <c r="I1911" s="96" t="str">
        <f t="shared" si="119"/>
        <v/>
      </c>
      <c r="J1911" s="96" t="str">
        <f t="shared" si="120"/>
        <v/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V1911" s="110" t="s">
        <v>25</v>
      </c>
      <c r="W1911" s="110" t="s">
        <v>26</v>
      </c>
      <c r="X1911" s="110" t="s">
        <v>27</v>
      </c>
      <c r="Y1911" s="111" t="s">
        <v>28</v>
      </c>
      <c r="Z1911" s="111" t="s">
        <v>29</v>
      </c>
      <c r="AA1911" s="111" t="s">
        <v>25</v>
      </c>
      <c r="AB1911" s="111" t="s">
        <v>30</v>
      </c>
      <c r="AC1911" s="112" t="s">
        <v>31</v>
      </c>
    </row>
    <row r="1912" spans="1:29" ht="25.5" customHeight="1" x14ac:dyDescent="0.35">
      <c r="A1912" s="205"/>
      <c r="B1912" s="207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17"/>
        <v/>
      </c>
      <c r="G1912" s="106"/>
      <c r="H1912" s="96">
        <f t="shared" si="118"/>
        <v>0</v>
      </c>
      <c r="I1912" s="96" t="str">
        <f t="shared" si="119"/>
        <v/>
      </c>
      <c r="J1912" s="96" t="str">
        <f t="shared" si="120"/>
        <v/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V1912" s="110" t="s">
        <v>25</v>
      </c>
      <c r="W1912" s="110" t="s">
        <v>26</v>
      </c>
      <c r="X1912" s="110" t="s">
        <v>27</v>
      </c>
      <c r="Y1912" s="111" t="s">
        <v>28</v>
      </c>
      <c r="Z1912" s="111" t="s">
        <v>29</v>
      </c>
      <c r="AA1912" s="111" t="s">
        <v>25</v>
      </c>
      <c r="AB1912" s="111" t="s">
        <v>30</v>
      </c>
      <c r="AC1912" s="112" t="s">
        <v>31</v>
      </c>
    </row>
    <row r="1913" spans="1:29" ht="25.5" customHeight="1" x14ac:dyDescent="0.35">
      <c r="A1913" s="205"/>
      <c r="B1913" s="207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17"/>
        <v/>
      </c>
      <c r="G1913" s="106"/>
      <c r="H1913" s="96">
        <f t="shared" si="118"/>
        <v>0</v>
      </c>
      <c r="I1913" s="96" t="str">
        <f t="shared" si="119"/>
        <v/>
      </c>
      <c r="J1913" s="96" t="str">
        <f t="shared" si="120"/>
        <v/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V1913" s="110" t="s">
        <v>25</v>
      </c>
      <c r="W1913" s="110" t="s">
        <v>26</v>
      </c>
      <c r="X1913" s="110" t="s">
        <v>27</v>
      </c>
      <c r="Y1913" s="111" t="s">
        <v>28</v>
      </c>
      <c r="Z1913" s="111" t="s">
        <v>29</v>
      </c>
      <c r="AA1913" s="111" t="s">
        <v>25</v>
      </c>
      <c r="AB1913" s="111" t="s">
        <v>30</v>
      </c>
      <c r="AC1913" s="112" t="s">
        <v>31</v>
      </c>
    </row>
    <row r="1914" spans="1:29" ht="25.5" customHeight="1" x14ac:dyDescent="0.35">
      <c r="A1914" s="205"/>
      <c r="B1914" s="207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17"/>
        <v/>
      </c>
      <c r="G1914" s="106"/>
      <c r="H1914" s="96">
        <f t="shared" si="118"/>
        <v>0</v>
      </c>
      <c r="I1914" s="96" t="str">
        <f t="shared" si="119"/>
        <v/>
      </c>
      <c r="J1914" s="96" t="str">
        <f t="shared" si="120"/>
        <v/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V1914" s="110" t="s">
        <v>25</v>
      </c>
      <c r="W1914" s="110" t="s">
        <v>26</v>
      </c>
      <c r="X1914" s="110" t="s">
        <v>27</v>
      </c>
      <c r="Y1914" s="111" t="s">
        <v>28</v>
      </c>
      <c r="Z1914" s="111" t="s">
        <v>29</v>
      </c>
      <c r="AA1914" s="111" t="s">
        <v>25</v>
      </c>
      <c r="AB1914" s="111" t="s">
        <v>30</v>
      </c>
      <c r="AC1914" s="112" t="s">
        <v>31</v>
      </c>
    </row>
    <row r="1915" spans="1:29" ht="25.5" customHeight="1" x14ac:dyDescent="0.35">
      <c r="A1915" s="205"/>
      <c r="B1915" s="207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17"/>
        <v/>
      </c>
      <c r="G1915" s="106"/>
      <c r="H1915" s="96">
        <f t="shared" si="118"/>
        <v>0</v>
      </c>
      <c r="I1915" s="96" t="str">
        <f t="shared" si="119"/>
        <v/>
      </c>
      <c r="J1915" s="96" t="str">
        <f t="shared" si="120"/>
        <v/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V1915" s="110" t="s">
        <v>25</v>
      </c>
      <c r="W1915" s="110" t="s">
        <v>26</v>
      </c>
      <c r="X1915" s="110" t="s">
        <v>27</v>
      </c>
      <c r="Y1915" s="111" t="s">
        <v>28</v>
      </c>
      <c r="Z1915" s="111" t="s">
        <v>29</v>
      </c>
      <c r="AA1915" s="111" t="s">
        <v>25</v>
      </c>
      <c r="AB1915" s="111" t="s">
        <v>30</v>
      </c>
      <c r="AC1915" s="112" t="s">
        <v>31</v>
      </c>
    </row>
    <row r="1916" spans="1:29" ht="25.5" customHeight="1" x14ac:dyDescent="0.35">
      <c r="A1916" s="205"/>
      <c r="B1916" s="207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17"/>
        <v/>
      </c>
      <c r="G1916" s="106"/>
      <c r="H1916" s="96">
        <f t="shared" si="118"/>
        <v>0</v>
      </c>
      <c r="I1916" s="96" t="str">
        <f t="shared" si="119"/>
        <v/>
      </c>
      <c r="J1916" s="96" t="str">
        <f t="shared" si="120"/>
        <v/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V1916" s="110" t="s">
        <v>25</v>
      </c>
      <c r="W1916" s="110" t="s">
        <v>26</v>
      </c>
      <c r="X1916" s="110" t="s">
        <v>27</v>
      </c>
      <c r="Y1916" s="111" t="s">
        <v>28</v>
      </c>
      <c r="Z1916" s="111" t="s">
        <v>29</v>
      </c>
      <c r="AA1916" s="111" t="s">
        <v>25</v>
      </c>
      <c r="AB1916" s="111" t="s">
        <v>30</v>
      </c>
      <c r="AC1916" s="112" t="s">
        <v>31</v>
      </c>
    </row>
    <row r="1917" spans="1:29" ht="25.5" customHeight="1" x14ac:dyDescent="0.35">
      <c r="A1917" s="205"/>
      <c r="B1917" s="207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17"/>
        <v/>
      </c>
      <c r="G1917" s="106"/>
      <c r="H1917" s="96">
        <f t="shared" si="118"/>
        <v>0</v>
      </c>
      <c r="I1917" s="96" t="str">
        <f t="shared" si="119"/>
        <v/>
      </c>
      <c r="J1917" s="96" t="str">
        <f t="shared" si="120"/>
        <v/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V1917" s="110" t="s">
        <v>25</v>
      </c>
      <c r="W1917" s="110" t="s">
        <v>26</v>
      </c>
      <c r="X1917" s="110" t="s">
        <v>27</v>
      </c>
      <c r="Y1917" s="111" t="s">
        <v>28</v>
      </c>
      <c r="Z1917" s="111" t="s">
        <v>29</v>
      </c>
      <c r="AA1917" s="111" t="s">
        <v>25</v>
      </c>
      <c r="AB1917" s="111" t="s">
        <v>30</v>
      </c>
      <c r="AC1917" s="112" t="s">
        <v>31</v>
      </c>
    </row>
    <row r="1918" spans="1:29" ht="25.5" customHeight="1" x14ac:dyDescent="0.35">
      <c r="A1918" s="205"/>
      <c r="B1918" s="207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17"/>
        <v/>
      </c>
      <c r="G1918" s="106"/>
      <c r="H1918" s="96">
        <f t="shared" si="118"/>
        <v>0</v>
      </c>
      <c r="I1918" s="96" t="str">
        <f t="shared" si="119"/>
        <v/>
      </c>
      <c r="J1918" s="96" t="str">
        <f t="shared" si="120"/>
        <v/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V1918" s="110" t="s">
        <v>25</v>
      </c>
      <c r="W1918" s="110" t="s">
        <v>26</v>
      </c>
      <c r="X1918" s="110" t="s">
        <v>27</v>
      </c>
      <c r="Y1918" s="111" t="s">
        <v>28</v>
      </c>
      <c r="Z1918" s="111" t="s">
        <v>29</v>
      </c>
      <c r="AA1918" s="111" t="s">
        <v>25</v>
      </c>
      <c r="AB1918" s="111" t="s">
        <v>30</v>
      </c>
      <c r="AC1918" s="112" t="s">
        <v>31</v>
      </c>
    </row>
    <row r="1919" spans="1:29" ht="25.5" customHeight="1" x14ac:dyDescent="0.35">
      <c r="A1919" s="205"/>
      <c r="B1919" s="207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17"/>
        <v/>
      </c>
      <c r="G1919" s="106"/>
      <c r="H1919" s="96">
        <f t="shared" si="118"/>
        <v>0</v>
      </c>
      <c r="I1919" s="96" t="str">
        <f t="shared" si="119"/>
        <v/>
      </c>
      <c r="J1919" s="96" t="str">
        <f t="shared" si="120"/>
        <v/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V1919" s="110" t="s">
        <v>25</v>
      </c>
      <c r="W1919" s="110" t="s">
        <v>26</v>
      </c>
      <c r="X1919" s="110" t="s">
        <v>27</v>
      </c>
      <c r="Y1919" s="111" t="s">
        <v>28</v>
      </c>
      <c r="Z1919" s="111" t="s">
        <v>29</v>
      </c>
      <c r="AA1919" s="111" t="s">
        <v>25</v>
      </c>
      <c r="AB1919" s="111" t="s">
        <v>30</v>
      </c>
      <c r="AC1919" s="112" t="s">
        <v>31</v>
      </c>
    </row>
    <row r="1920" spans="1:29" ht="25.5" customHeight="1" x14ac:dyDescent="0.35">
      <c r="A1920" s="205"/>
      <c r="B1920" s="207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17"/>
        <v/>
      </c>
      <c r="G1920" s="106"/>
      <c r="H1920" s="96">
        <f t="shared" si="118"/>
        <v>0</v>
      </c>
      <c r="I1920" s="96" t="str">
        <f t="shared" si="119"/>
        <v/>
      </c>
      <c r="J1920" s="96" t="str">
        <f t="shared" si="120"/>
        <v/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V1920" s="110" t="s">
        <v>25</v>
      </c>
      <c r="W1920" s="110" t="s">
        <v>26</v>
      </c>
      <c r="X1920" s="110" t="s">
        <v>27</v>
      </c>
      <c r="Y1920" s="111" t="s">
        <v>28</v>
      </c>
      <c r="Z1920" s="111" t="s">
        <v>29</v>
      </c>
      <c r="AA1920" s="111" t="s">
        <v>25</v>
      </c>
      <c r="AB1920" s="111" t="s">
        <v>30</v>
      </c>
      <c r="AC1920" s="112" t="s">
        <v>31</v>
      </c>
    </row>
    <row r="1921" spans="1:29" ht="25.5" customHeight="1" x14ac:dyDescent="0.35">
      <c r="A1921" s="205"/>
      <c r="B1921" s="207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17"/>
        <v/>
      </c>
      <c r="G1921" s="106"/>
      <c r="H1921" s="96">
        <f t="shared" si="118"/>
        <v>0</v>
      </c>
      <c r="I1921" s="96" t="str">
        <f t="shared" si="119"/>
        <v/>
      </c>
      <c r="J1921" s="96" t="str">
        <f t="shared" si="120"/>
        <v/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V1921" s="110" t="s">
        <v>25</v>
      </c>
      <c r="W1921" s="110" t="s">
        <v>26</v>
      </c>
      <c r="X1921" s="110" t="s">
        <v>27</v>
      </c>
      <c r="Y1921" s="111" t="s">
        <v>28</v>
      </c>
      <c r="Z1921" s="111" t="s">
        <v>29</v>
      </c>
      <c r="AA1921" s="111" t="s">
        <v>25</v>
      </c>
      <c r="AB1921" s="111" t="s">
        <v>30</v>
      </c>
      <c r="AC1921" s="112" t="s">
        <v>31</v>
      </c>
    </row>
    <row r="1922" spans="1:29" ht="25.5" customHeight="1" x14ac:dyDescent="0.35">
      <c r="A1922" s="205"/>
      <c r="B1922" s="207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21">IF(OR(D1922="",E1922=""),"",ROUND(D1922*E1922,2))</f>
        <v/>
      </c>
      <c r="G1922" s="106"/>
      <c r="H1922" s="96">
        <f t="shared" ref="H1922:H1985" si="122">IF(G1922="Sim",IF(OR(F1922="",D1922="",L1922=""),"",IF(L1922="Sim",ROUND(F1922-D1922,2),0)),0)</f>
        <v>0</v>
      </c>
      <c r="I1922" s="96" t="str">
        <f t="shared" ref="I1922:I1985" si="123">IF(G1922="Sim",0,IF(OR(F1922="",L1922=""),"",F1922))</f>
        <v/>
      </c>
      <c r="J1922" s="96" t="str">
        <f t="shared" ref="J1922:J1985" si="124">IF(G1922="Sim",0,IF(OR(F1922="",D1922="",L1922=""),"",IF(L1922="Sim",ROUND(F1922-D1922,2),0)))</f>
        <v/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V1922" s="110" t="s">
        <v>25</v>
      </c>
      <c r="W1922" s="110" t="s">
        <v>26</v>
      </c>
      <c r="X1922" s="110" t="s">
        <v>27</v>
      </c>
      <c r="Y1922" s="111" t="s">
        <v>28</v>
      </c>
      <c r="Z1922" s="111" t="s">
        <v>29</v>
      </c>
      <c r="AA1922" s="111" t="s">
        <v>25</v>
      </c>
      <c r="AB1922" s="111" t="s">
        <v>30</v>
      </c>
      <c r="AC1922" s="112" t="s">
        <v>31</v>
      </c>
    </row>
    <row r="1923" spans="1:29" ht="25.5" customHeight="1" x14ac:dyDescent="0.35">
      <c r="A1923" s="205"/>
      <c r="B1923" s="207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21"/>
        <v/>
      </c>
      <c r="G1923" s="106"/>
      <c r="H1923" s="96">
        <f t="shared" si="122"/>
        <v>0</v>
      </c>
      <c r="I1923" s="96" t="str">
        <f t="shared" si="123"/>
        <v/>
      </c>
      <c r="J1923" s="96" t="str">
        <f t="shared" si="124"/>
        <v/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V1923" s="110" t="s">
        <v>25</v>
      </c>
      <c r="W1923" s="110" t="s">
        <v>26</v>
      </c>
      <c r="X1923" s="110" t="s">
        <v>27</v>
      </c>
      <c r="Y1923" s="111" t="s">
        <v>28</v>
      </c>
      <c r="Z1923" s="111" t="s">
        <v>29</v>
      </c>
      <c r="AA1923" s="111" t="s">
        <v>25</v>
      </c>
      <c r="AB1923" s="111" t="s">
        <v>30</v>
      </c>
      <c r="AC1923" s="112" t="s">
        <v>31</v>
      </c>
    </row>
    <row r="1924" spans="1:29" ht="25.5" customHeight="1" x14ac:dyDescent="0.35">
      <c r="A1924" s="205"/>
      <c r="B1924" s="207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21"/>
        <v/>
      </c>
      <c r="G1924" s="106"/>
      <c r="H1924" s="96">
        <f t="shared" si="122"/>
        <v>0</v>
      </c>
      <c r="I1924" s="96" t="str">
        <f t="shared" si="123"/>
        <v/>
      </c>
      <c r="J1924" s="96" t="str">
        <f t="shared" si="124"/>
        <v/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V1924" s="110" t="s">
        <v>25</v>
      </c>
      <c r="W1924" s="110" t="s">
        <v>26</v>
      </c>
      <c r="X1924" s="110" t="s">
        <v>27</v>
      </c>
      <c r="Y1924" s="111" t="s">
        <v>28</v>
      </c>
      <c r="Z1924" s="111" t="s">
        <v>29</v>
      </c>
      <c r="AA1924" s="111" t="s">
        <v>25</v>
      </c>
      <c r="AB1924" s="111" t="s">
        <v>30</v>
      </c>
      <c r="AC1924" s="112" t="s">
        <v>31</v>
      </c>
    </row>
    <row r="1925" spans="1:29" ht="25.5" customHeight="1" x14ac:dyDescent="0.35">
      <c r="A1925" s="205"/>
      <c r="B1925" s="207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21"/>
        <v/>
      </c>
      <c r="G1925" s="106"/>
      <c r="H1925" s="96">
        <f t="shared" si="122"/>
        <v>0</v>
      </c>
      <c r="I1925" s="96" t="str">
        <f t="shared" si="123"/>
        <v/>
      </c>
      <c r="J1925" s="96" t="str">
        <f t="shared" si="124"/>
        <v/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V1925" s="110" t="s">
        <v>25</v>
      </c>
      <c r="W1925" s="110" t="s">
        <v>26</v>
      </c>
      <c r="X1925" s="110" t="s">
        <v>27</v>
      </c>
      <c r="Y1925" s="111" t="s">
        <v>28</v>
      </c>
      <c r="Z1925" s="111" t="s">
        <v>29</v>
      </c>
      <c r="AA1925" s="111" t="s">
        <v>25</v>
      </c>
      <c r="AB1925" s="111" t="s">
        <v>30</v>
      </c>
      <c r="AC1925" s="112" t="s">
        <v>31</v>
      </c>
    </row>
    <row r="1926" spans="1:29" ht="25.5" customHeight="1" x14ac:dyDescent="0.35">
      <c r="A1926" s="205"/>
      <c r="B1926" s="207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21"/>
        <v/>
      </c>
      <c r="G1926" s="106"/>
      <c r="H1926" s="96">
        <f t="shared" si="122"/>
        <v>0</v>
      </c>
      <c r="I1926" s="96" t="str">
        <f t="shared" si="123"/>
        <v/>
      </c>
      <c r="J1926" s="96" t="str">
        <f t="shared" si="124"/>
        <v/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V1926" s="110" t="s">
        <v>25</v>
      </c>
      <c r="W1926" s="110" t="s">
        <v>26</v>
      </c>
      <c r="X1926" s="110" t="s">
        <v>27</v>
      </c>
      <c r="Y1926" s="111" t="s">
        <v>28</v>
      </c>
      <c r="Z1926" s="111" t="s">
        <v>29</v>
      </c>
      <c r="AA1926" s="111" t="s">
        <v>25</v>
      </c>
      <c r="AB1926" s="111" t="s">
        <v>30</v>
      </c>
      <c r="AC1926" s="112" t="s">
        <v>31</v>
      </c>
    </row>
    <row r="1927" spans="1:29" ht="25.5" customHeight="1" x14ac:dyDescent="0.35">
      <c r="A1927" s="205"/>
      <c r="B1927" s="207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21"/>
        <v/>
      </c>
      <c r="G1927" s="106"/>
      <c r="H1927" s="96">
        <f t="shared" si="122"/>
        <v>0</v>
      </c>
      <c r="I1927" s="96" t="str">
        <f t="shared" si="123"/>
        <v/>
      </c>
      <c r="J1927" s="96" t="str">
        <f t="shared" si="124"/>
        <v/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V1927" s="110" t="s">
        <v>25</v>
      </c>
      <c r="W1927" s="110" t="s">
        <v>26</v>
      </c>
      <c r="X1927" s="110" t="s">
        <v>27</v>
      </c>
      <c r="Y1927" s="111" t="s">
        <v>28</v>
      </c>
      <c r="Z1927" s="111" t="s">
        <v>29</v>
      </c>
      <c r="AA1927" s="111" t="s">
        <v>25</v>
      </c>
      <c r="AB1927" s="111" t="s">
        <v>30</v>
      </c>
      <c r="AC1927" s="112" t="s">
        <v>31</v>
      </c>
    </row>
    <row r="1928" spans="1:29" ht="25.5" customHeight="1" x14ac:dyDescent="0.35">
      <c r="A1928" s="205"/>
      <c r="B1928" s="207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21"/>
        <v/>
      </c>
      <c r="G1928" s="106"/>
      <c r="H1928" s="96">
        <f t="shared" si="122"/>
        <v>0</v>
      </c>
      <c r="I1928" s="96" t="str">
        <f t="shared" si="123"/>
        <v/>
      </c>
      <c r="J1928" s="96" t="str">
        <f t="shared" si="124"/>
        <v/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V1928" s="110" t="s">
        <v>25</v>
      </c>
      <c r="W1928" s="110" t="s">
        <v>26</v>
      </c>
      <c r="X1928" s="110" t="s">
        <v>27</v>
      </c>
      <c r="Y1928" s="111" t="s">
        <v>28</v>
      </c>
      <c r="Z1928" s="111" t="s">
        <v>29</v>
      </c>
      <c r="AA1928" s="111" t="s">
        <v>25</v>
      </c>
      <c r="AB1928" s="111" t="s">
        <v>30</v>
      </c>
      <c r="AC1928" s="112" t="s">
        <v>31</v>
      </c>
    </row>
    <row r="1929" spans="1:29" ht="25.5" customHeight="1" x14ac:dyDescent="0.35">
      <c r="A1929" s="205"/>
      <c r="B1929" s="207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21"/>
        <v/>
      </c>
      <c r="G1929" s="106"/>
      <c r="H1929" s="96">
        <f t="shared" si="122"/>
        <v>0</v>
      </c>
      <c r="I1929" s="96" t="str">
        <f t="shared" si="123"/>
        <v/>
      </c>
      <c r="J1929" s="96" t="str">
        <f t="shared" si="124"/>
        <v/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V1929" s="110" t="s">
        <v>25</v>
      </c>
      <c r="W1929" s="110" t="s">
        <v>26</v>
      </c>
      <c r="X1929" s="110" t="s">
        <v>27</v>
      </c>
      <c r="Y1929" s="111" t="s">
        <v>28</v>
      </c>
      <c r="Z1929" s="111" t="s">
        <v>29</v>
      </c>
      <c r="AA1929" s="111" t="s">
        <v>25</v>
      </c>
      <c r="AB1929" s="111" t="s">
        <v>30</v>
      </c>
      <c r="AC1929" s="112" t="s">
        <v>31</v>
      </c>
    </row>
    <row r="1930" spans="1:29" ht="25.5" customHeight="1" x14ac:dyDescent="0.35">
      <c r="A1930" s="205"/>
      <c r="B1930" s="207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21"/>
        <v/>
      </c>
      <c r="G1930" s="106"/>
      <c r="H1930" s="96">
        <f t="shared" si="122"/>
        <v>0</v>
      </c>
      <c r="I1930" s="96" t="str">
        <f t="shared" si="123"/>
        <v/>
      </c>
      <c r="J1930" s="96" t="str">
        <f t="shared" si="124"/>
        <v/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V1930" s="110" t="s">
        <v>25</v>
      </c>
      <c r="W1930" s="110" t="s">
        <v>26</v>
      </c>
      <c r="X1930" s="110" t="s">
        <v>27</v>
      </c>
      <c r="Y1930" s="111" t="s">
        <v>28</v>
      </c>
      <c r="Z1930" s="111" t="s">
        <v>29</v>
      </c>
      <c r="AA1930" s="111" t="s">
        <v>25</v>
      </c>
      <c r="AB1930" s="111" t="s">
        <v>30</v>
      </c>
      <c r="AC1930" s="112" t="s">
        <v>31</v>
      </c>
    </row>
    <row r="1931" spans="1:29" ht="25.5" customHeight="1" x14ac:dyDescent="0.35">
      <c r="A1931" s="205"/>
      <c r="B1931" s="207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21"/>
        <v/>
      </c>
      <c r="G1931" s="106"/>
      <c r="H1931" s="96">
        <f t="shared" si="122"/>
        <v>0</v>
      </c>
      <c r="I1931" s="96" t="str">
        <f t="shared" si="123"/>
        <v/>
      </c>
      <c r="J1931" s="96" t="str">
        <f t="shared" si="124"/>
        <v/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V1931" s="110" t="s">
        <v>25</v>
      </c>
      <c r="W1931" s="110" t="s">
        <v>26</v>
      </c>
      <c r="X1931" s="110" t="s">
        <v>27</v>
      </c>
      <c r="Y1931" s="111" t="s">
        <v>28</v>
      </c>
      <c r="Z1931" s="111" t="s">
        <v>29</v>
      </c>
      <c r="AA1931" s="111" t="s">
        <v>25</v>
      </c>
      <c r="AB1931" s="111" t="s">
        <v>30</v>
      </c>
      <c r="AC1931" s="112" t="s">
        <v>31</v>
      </c>
    </row>
    <row r="1932" spans="1:29" ht="25.5" customHeight="1" x14ac:dyDescent="0.35">
      <c r="A1932" s="205"/>
      <c r="B1932" s="207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21"/>
        <v/>
      </c>
      <c r="G1932" s="106"/>
      <c r="H1932" s="96">
        <f t="shared" si="122"/>
        <v>0</v>
      </c>
      <c r="I1932" s="96" t="str">
        <f t="shared" si="123"/>
        <v/>
      </c>
      <c r="J1932" s="96" t="str">
        <f t="shared" si="124"/>
        <v/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V1932" s="110" t="s">
        <v>25</v>
      </c>
      <c r="W1932" s="110" t="s">
        <v>26</v>
      </c>
      <c r="X1932" s="110" t="s">
        <v>27</v>
      </c>
      <c r="Y1932" s="111" t="s">
        <v>28</v>
      </c>
      <c r="Z1932" s="111" t="s">
        <v>29</v>
      </c>
      <c r="AA1932" s="111" t="s">
        <v>25</v>
      </c>
      <c r="AB1932" s="111" t="s">
        <v>30</v>
      </c>
      <c r="AC1932" s="112" t="s">
        <v>31</v>
      </c>
    </row>
    <row r="1933" spans="1:29" ht="25.5" customHeight="1" x14ac:dyDescent="0.35">
      <c r="A1933" s="205"/>
      <c r="B1933" s="207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21"/>
        <v/>
      </c>
      <c r="G1933" s="106"/>
      <c r="H1933" s="96">
        <f t="shared" si="122"/>
        <v>0</v>
      </c>
      <c r="I1933" s="96" t="str">
        <f t="shared" si="123"/>
        <v/>
      </c>
      <c r="J1933" s="96" t="str">
        <f t="shared" si="124"/>
        <v/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V1933" s="110" t="s">
        <v>25</v>
      </c>
      <c r="W1933" s="110" t="s">
        <v>26</v>
      </c>
      <c r="X1933" s="110" t="s">
        <v>27</v>
      </c>
      <c r="Y1933" s="111" t="s">
        <v>28</v>
      </c>
      <c r="Z1933" s="111" t="s">
        <v>29</v>
      </c>
      <c r="AA1933" s="111" t="s">
        <v>25</v>
      </c>
      <c r="AB1933" s="111" t="s">
        <v>30</v>
      </c>
      <c r="AC1933" s="112" t="s">
        <v>31</v>
      </c>
    </row>
    <row r="1934" spans="1:29" ht="25.5" customHeight="1" x14ac:dyDescent="0.35">
      <c r="A1934" s="205"/>
      <c r="B1934" s="207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21"/>
        <v/>
      </c>
      <c r="G1934" s="106"/>
      <c r="H1934" s="96">
        <f t="shared" si="122"/>
        <v>0</v>
      </c>
      <c r="I1934" s="96" t="str">
        <f t="shared" si="123"/>
        <v/>
      </c>
      <c r="J1934" s="96" t="str">
        <f t="shared" si="124"/>
        <v/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V1934" s="110" t="s">
        <v>25</v>
      </c>
      <c r="W1934" s="110" t="s">
        <v>26</v>
      </c>
      <c r="X1934" s="110" t="s">
        <v>27</v>
      </c>
      <c r="Y1934" s="111" t="s">
        <v>28</v>
      </c>
      <c r="Z1934" s="111" t="s">
        <v>29</v>
      </c>
      <c r="AA1934" s="111" t="s">
        <v>25</v>
      </c>
      <c r="AB1934" s="111" t="s">
        <v>30</v>
      </c>
      <c r="AC1934" s="112" t="s">
        <v>31</v>
      </c>
    </row>
    <row r="1935" spans="1:29" ht="25.5" customHeight="1" x14ac:dyDescent="0.35">
      <c r="A1935" s="205"/>
      <c r="B1935" s="207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21"/>
        <v/>
      </c>
      <c r="G1935" s="106"/>
      <c r="H1935" s="96">
        <f t="shared" si="122"/>
        <v>0</v>
      </c>
      <c r="I1935" s="96" t="str">
        <f t="shared" si="123"/>
        <v/>
      </c>
      <c r="J1935" s="96" t="str">
        <f t="shared" si="124"/>
        <v/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V1935" s="110" t="s">
        <v>25</v>
      </c>
      <c r="W1935" s="110" t="s">
        <v>26</v>
      </c>
      <c r="X1935" s="110" t="s">
        <v>27</v>
      </c>
      <c r="Y1935" s="111" t="s">
        <v>28</v>
      </c>
      <c r="Z1935" s="111" t="s">
        <v>29</v>
      </c>
      <c r="AA1935" s="111" t="s">
        <v>25</v>
      </c>
      <c r="AB1935" s="111" t="s">
        <v>30</v>
      </c>
      <c r="AC1935" s="112" t="s">
        <v>31</v>
      </c>
    </row>
    <row r="1936" spans="1:29" ht="25.5" customHeight="1" x14ac:dyDescent="0.35">
      <c r="A1936" s="205"/>
      <c r="B1936" s="207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21"/>
        <v/>
      </c>
      <c r="G1936" s="106"/>
      <c r="H1936" s="96">
        <f t="shared" si="122"/>
        <v>0</v>
      </c>
      <c r="I1936" s="96" t="str">
        <f t="shared" si="123"/>
        <v/>
      </c>
      <c r="J1936" s="96" t="str">
        <f t="shared" si="124"/>
        <v/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V1936" s="110" t="s">
        <v>25</v>
      </c>
      <c r="W1936" s="110" t="s">
        <v>26</v>
      </c>
      <c r="X1936" s="110" t="s">
        <v>27</v>
      </c>
      <c r="Y1936" s="111" t="s">
        <v>28</v>
      </c>
      <c r="Z1936" s="111" t="s">
        <v>29</v>
      </c>
      <c r="AA1936" s="111" t="s">
        <v>25</v>
      </c>
      <c r="AB1936" s="111" t="s">
        <v>30</v>
      </c>
      <c r="AC1936" s="112" t="s">
        <v>31</v>
      </c>
    </row>
    <row r="1937" spans="1:29" ht="25.5" customHeight="1" x14ac:dyDescent="0.35">
      <c r="A1937" s="205"/>
      <c r="B1937" s="207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21"/>
        <v/>
      </c>
      <c r="G1937" s="106"/>
      <c r="H1937" s="96">
        <f t="shared" si="122"/>
        <v>0</v>
      </c>
      <c r="I1937" s="96" t="str">
        <f t="shared" si="123"/>
        <v/>
      </c>
      <c r="J1937" s="96" t="str">
        <f t="shared" si="124"/>
        <v/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V1937" s="110" t="s">
        <v>25</v>
      </c>
      <c r="W1937" s="110" t="s">
        <v>26</v>
      </c>
      <c r="X1937" s="110" t="s">
        <v>27</v>
      </c>
      <c r="Y1937" s="111" t="s">
        <v>28</v>
      </c>
      <c r="Z1937" s="111" t="s">
        <v>29</v>
      </c>
      <c r="AA1937" s="111" t="s">
        <v>25</v>
      </c>
      <c r="AB1937" s="111" t="s">
        <v>30</v>
      </c>
      <c r="AC1937" s="112" t="s">
        <v>31</v>
      </c>
    </row>
    <row r="1938" spans="1:29" ht="25.5" customHeight="1" x14ac:dyDescent="0.35">
      <c r="A1938" s="205"/>
      <c r="B1938" s="207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21"/>
        <v/>
      </c>
      <c r="G1938" s="106"/>
      <c r="H1938" s="96">
        <f t="shared" si="122"/>
        <v>0</v>
      </c>
      <c r="I1938" s="96" t="str">
        <f t="shared" si="123"/>
        <v/>
      </c>
      <c r="J1938" s="96" t="str">
        <f t="shared" si="124"/>
        <v/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V1938" s="110" t="s">
        <v>25</v>
      </c>
      <c r="W1938" s="110" t="s">
        <v>26</v>
      </c>
      <c r="X1938" s="110" t="s">
        <v>27</v>
      </c>
      <c r="Y1938" s="111" t="s">
        <v>28</v>
      </c>
      <c r="Z1938" s="111" t="s">
        <v>29</v>
      </c>
      <c r="AA1938" s="111" t="s">
        <v>25</v>
      </c>
      <c r="AB1938" s="111" t="s">
        <v>30</v>
      </c>
      <c r="AC1938" s="112" t="s">
        <v>31</v>
      </c>
    </row>
    <row r="1939" spans="1:29" ht="25.5" customHeight="1" x14ac:dyDescent="0.35">
      <c r="A1939" s="205"/>
      <c r="B1939" s="207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21"/>
        <v/>
      </c>
      <c r="G1939" s="106"/>
      <c r="H1939" s="96">
        <f t="shared" si="122"/>
        <v>0</v>
      </c>
      <c r="I1939" s="96" t="str">
        <f t="shared" si="123"/>
        <v/>
      </c>
      <c r="J1939" s="96" t="str">
        <f t="shared" si="124"/>
        <v/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V1939" s="110" t="s">
        <v>25</v>
      </c>
      <c r="W1939" s="110" t="s">
        <v>26</v>
      </c>
      <c r="X1939" s="110" t="s">
        <v>27</v>
      </c>
      <c r="Y1939" s="111" t="s">
        <v>28</v>
      </c>
      <c r="Z1939" s="111" t="s">
        <v>29</v>
      </c>
      <c r="AA1939" s="111" t="s">
        <v>25</v>
      </c>
      <c r="AB1939" s="111" t="s">
        <v>30</v>
      </c>
      <c r="AC1939" s="112" t="s">
        <v>31</v>
      </c>
    </row>
    <row r="1940" spans="1:29" ht="25.5" customHeight="1" x14ac:dyDescent="0.35">
      <c r="A1940" s="205"/>
      <c r="B1940" s="207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21"/>
        <v/>
      </c>
      <c r="G1940" s="106"/>
      <c r="H1940" s="96">
        <f t="shared" si="122"/>
        <v>0</v>
      </c>
      <c r="I1940" s="96" t="str">
        <f t="shared" si="123"/>
        <v/>
      </c>
      <c r="J1940" s="96" t="str">
        <f t="shared" si="124"/>
        <v/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V1940" s="110" t="s">
        <v>25</v>
      </c>
      <c r="W1940" s="110" t="s">
        <v>26</v>
      </c>
      <c r="X1940" s="110" t="s">
        <v>27</v>
      </c>
      <c r="Y1940" s="111" t="s">
        <v>28</v>
      </c>
      <c r="Z1940" s="111" t="s">
        <v>29</v>
      </c>
      <c r="AA1940" s="111" t="s">
        <v>25</v>
      </c>
      <c r="AB1940" s="111" t="s">
        <v>30</v>
      </c>
      <c r="AC1940" s="112" t="s">
        <v>31</v>
      </c>
    </row>
    <row r="1941" spans="1:29" ht="25.5" customHeight="1" x14ac:dyDescent="0.35">
      <c r="A1941" s="205"/>
      <c r="B1941" s="207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21"/>
        <v/>
      </c>
      <c r="G1941" s="106"/>
      <c r="H1941" s="96">
        <f t="shared" si="122"/>
        <v>0</v>
      </c>
      <c r="I1941" s="96" t="str">
        <f t="shared" si="123"/>
        <v/>
      </c>
      <c r="J1941" s="96" t="str">
        <f t="shared" si="124"/>
        <v/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V1941" s="110" t="s">
        <v>25</v>
      </c>
      <c r="W1941" s="110" t="s">
        <v>26</v>
      </c>
      <c r="X1941" s="110" t="s">
        <v>27</v>
      </c>
      <c r="Y1941" s="111" t="s">
        <v>28</v>
      </c>
      <c r="Z1941" s="111" t="s">
        <v>29</v>
      </c>
      <c r="AA1941" s="111" t="s">
        <v>25</v>
      </c>
      <c r="AB1941" s="111" t="s">
        <v>30</v>
      </c>
      <c r="AC1941" s="112" t="s">
        <v>31</v>
      </c>
    </row>
    <row r="1942" spans="1:29" ht="25.5" customHeight="1" x14ac:dyDescent="0.35">
      <c r="A1942" s="205"/>
      <c r="B1942" s="207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21"/>
        <v/>
      </c>
      <c r="G1942" s="106"/>
      <c r="H1942" s="96">
        <f t="shared" si="122"/>
        <v>0</v>
      </c>
      <c r="I1942" s="96" t="str">
        <f t="shared" si="123"/>
        <v/>
      </c>
      <c r="J1942" s="96" t="str">
        <f t="shared" si="124"/>
        <v/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V1942" s="110" t="s">
        <v>25</v>
      </c>
      <c r="W1942" s="110" t="s">
        <v>26</v>
      </c>
      <c r="X1942" s="110" t="s">
        <v>27</v>
      </c>
      <c r="Y1942" s="111" t="s">
        <v>28</v>
      </c>
      <c r="Z1942" s="111" t="s">
        <v>29</v>
      </c>
      <c r="AA1942" s="111" t="s">
        <v>25</v>
      </c>
      <c r="AB1942" s="111" t="s">
        <v>30</v>
      </c>
      <c r="AC1942" s="112" t="s">
        <v>31</v>
      </c>
    </row>
    <row r="1943" spans="1:29" ht="25.5" customHeight="1" x14ac:dyDescent="0.35">
      <c r="A1943" s="205"/>
      <c r="B1943" s="207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21"/>
        <v/>
      </c>
      <c r="G1943" s="106"/>
      <c r="H1943" s="96">
        <f t="shared" si="122"/>
        <v>0</v>
      </c>
      <c r="I1943" s="96" t="str">
        <f t="shared" si="123"/>
        <v/>
      </c>
      <c r="J1943" s="96" t="str">
        <f t="shared" si="124"/>
        <v/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V1943" s="110" t="s">
        <v>25</v>
      </c>
      <c r="W1943" s="110" t="s">
        <v>26</v>
      </c>
      <c r="X1943" s="110" t="s">
        <v>27</v>
      </c>
      <c r="Y1943" s="111" t="s">
        <v>28</v>
      </c>
      <c r="Z1943" s="111" t="s">
        <v>29</v>
      </c>
      <c r="AA1943" s="111" t="s">
        <v>25</v>
      </c>
      <c r="AB1943" s="111" t="s">
        <v>30</v>
      </c>
      <c r="AC1943" s="112" t="s">
        <v>31</v>
      </c>
    </row>
    <row r="1944" spans="1:29" ht="25.5" customHeight="1" x14ac:dyDescent="0.35">
      <c r="A1944" s="205"/>
      <c r="B1944" s="207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21"/>
        <v/>
      </c>
      <c r="G1944" s="106"/>
      <c r="H1944" s="96">
        <f t="shared" si="122"/>
        <v>0</v>
      </c>
      <c r="I1944" s="96" t="str">
        <f t="shared" si="123"/>
        <v/>
      </c>
      <c r="J1944" s="96" t="str">
        <f t="shared" si="124"/>
        <v/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V1944" s="110" t="s">
        <v>25</v>
      </c>
      <c r="W1944" s="110" t="s">
        <v>26</v>
      </c>
      <c r="X1944" s="110" t="s">
        <v>27</v>
      </c>
      <c r="Y1944" s="111" t="s">
        <v>28</v>
      </c>
      <c r="Z1944" s="111" t="s">
        <v>29</v>
      </c>
      <c r="AA1944" s="111" t="s">
        <v>25</v>
      </c>
      <c r="AB1944" s="111" t="s">
        <v>30</v>
      </c>
      <c r="AC1944" s="112" t="s">
        <v>31</v>
      </c>
    </row>
    <row r="1945" spans="1:29" ht="25.5" customHeight="1" x14ac:dyDescent="0.35">
      <c r="A1945" s="205"/>
      <c r="B1945" s="207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21"/>
        <v/>
      </c>
      <c r="G1945" s="106"/>
      <c r="H1945" s="96">
        <f t="shared" si="122"/>
        <v>0</v>
      </c>
      <c r="I1945" s="96" t="str">
        <f t="shared" si="123"/>
        <v/>
      </c>
      <c r="J1945" s="96" t="str">
        <f t="shared" si="124"/>
        <v/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V1945" s="110" t="s">
        <v>25</v>
      </c>
      <c r="W1945" s="110" t="s">
        <v>26</v>
      </c>
      <c r="X1945" s="110" t="s">
        <v>27</v>
      </c>
      <c r="Y1945" s="111" t="s">
        <v>28</v>
      </c>
      <c r="Z1945" s="111" t="s">
        <v>29</v>
      </c>
      <c r="AA1945" s="111" t="s">
        <v>25</v>
      </c>
      <c r="AB1945" s="111" t="s">
        <v>30</v>
      </c>
      <c r="AC1945" s="112" t="s">
        <v>31</v>
      </c>
    </row>
    <row r="1946" spans="1:29" ht="25.5" customHeight="1" x14ac:dyDescent="0.35">
      <c r="A1946" s="205"/>
      <c r="B1946" s="207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21"/>
        <v/>
      </c>
      <c r="G1946" s="106"/>
      <c r="H1946" s="96">
        <f t="shared" si="122"/>
        <v>0</v>
      </c>
      <c r="I1946" s="96" t="str">
        <f t="shared" si="123"/>
        <v/>
      </c>
      <c r="J1946" s="96" t="str">
        <f t="shared" si="124"/>
        <v/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V1946" s="110" t="s">
        <v>25</v>
      </c>
      <c r="W1946" s="110" t="s">
        <v>26</v>
      </c>
      <c r="X1946" s="110" t="s">
        <v>27</v>
      </c>
      <c r="Y1946" s="111" t="s">
        <v>28</v>
      </c>
      <c r="Z1946" s="111" t="s">
        <v>29</v>
      </c>
      <c r="AA1946" s="111" t="s">
        <v>25</v>
      </c>
      <c r="AB1946" s="111" t="s">
        <v>30</v>
      </c>
      <c r="AC1946" s="112" t="s">
        <v>31</v>
      </c>
    </row>
    <row r="1947" spans="1:29" ht="25.5" customHeight="1" x14ac:dyDescent="0.35">
      <c r="A1947" s="205"/>
      <c r="B1947" s="207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21"/>
        <v/>
      </c>
      <c r="G1947" s="106"/>
      <c r="H1947" s="96">
        <f t="shared" si="122"/>
        <v>0</v>
      </c>
      <c r="I1947" s="96" t="str">
        <f t="shared" si="123"/>
        <v/>
      </c>
      <c r="J1947" s="96" t="str">
        <f t="shared" si="124"/>
        <v/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V1947" s="110" t="s">
        <v>25</v>
      </c>
      <c r="W1947" s="110" t="s">
        <v>26</v>
      </c>
      <c r="X1947" s="110" t="s">
        <v>27</v>
      </c>
      <c r="Y1947" s="111" t="s">
        <v>28</v>
      </c>
      <c r="Z1947" s="111" t="s">
        <v>29</v>
      </c>
      <c r="AA1947" s="111" t="s">
        <v>25</v>
      </c>
      <c r="AB1947" s="111" t="s">
        <v>30</v>
      </c>
      <c r="AC1947" s="112" t="s">
        <v>31</v>
      </c>
    </row>
    <row r="1948" spans="1:29" ht="25.5" customHeight="1" x14ac:dyDescent="0.35">
      <c r="A1948" s="205"/>
      <c r="B1948" s="207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21"/>
        <v/>
      </c>
      <c r="G1948" s="106"/>
      <c r="H1948" s="96">
        <f t="shared" si="122"/>
        <v>0</v>
      </c>
      <c r="I1948" s="96" t="str">
        <f t="shared" si="123"/>
        <v/>
      </c>
      <c r="J1948" s="96" t="str">
        <f t="shared" si="124"/>
        <v/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V1948" s="110" t="s">
        <v>25</v>
      </c>
      <c r="W1948" s="110" t="s">
        <v>26</v>
      </c>
      <c r="X1948" s="110" t="s">
        <v>27</v>
      </c>
      <c r="Y1948" s="111" t="s">
        <v>28</v>
      </c>
      <c r="Z1948" s="111" t="s">
        <v>29</v>
      </c>
      <c r="AA1948" s="111" t="s">
        <v>25</v>
      </c>
      <c r="AB1948" s="111" t="s">
        <v>30</v>
      </c>
      <c r="AC1948" s="112" t="s">
        <v>31</v>
      </c>
    </row>
    <row r="1949" spans="1:29" ht="25.5" customHeight="1" x14ac:dyDescent="0.35">
      <c r="A1949" s="205"/>
      <c r="B1949" s="207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21"/>
        <v/>
      </c>
      <c r="G1949" s="106"/>
      <c r="H1949" s="96">
        <f t="shared" si="122"/>
        <v>0</v>
      </c>
      <c r="I1949" s="96" t="str">
        <f t="shared" si="123"/>
        <v/>
      </c>
      <c r="J1949" s="96" t="str">
        <f t="shared" si="124"/>
        <v/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V1949" s="110" t="s">
        <v>25</v>
      </c>
      <c r="W1949" s="110" t="s">
        <v>26</v>
      </c>
      <c r="X1949" s="110" t="s">
        <v>27</v>
      </c>
      <c r="Y1949" s="111" t="s">
        <v>28</v>
      </c>
      <c r="Z1949" s="111" t="s">
        <v>29</v>
      </c>
      <c r="AA1949" s="111" t="s">
        <v>25</v>
      </c>
      <c r="AB1949" s="111" t="s">
        <v>30</v>
      </c>
      <c r="AC1949" s="112" t="s">
        <v>31</v>
      </c>
    </row>
    <row r="1950" spans="1:29" ht="25.5" customHeight="1" x14ac:dyDescent="0.35">
      <c r="A1950" s="205"/>
      <c r="B1950" s="207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21"/>
        <v/>
      </c>
      <c r="G1950" s="106"/>
      <c r="H1950" s="96">
        <f t="shared" si="122"/>
        <v>0</v>
      </c>
      <c r="I1950" s="96" t="str">
        <f t="shared" si="123"/>
        <v/>
      </c>
      <c r="J1950" s="96" t="str">
        <f t="shared" si="124"/>
        <v/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V1950" s="110" t="s">
        <v>25</v>
      </c>
      <c r="W1950" s="110" t="s">
        <v>26</v>
      </c>
      <c r="X1950" s="110" t="s">
        <v>27</v>
      </c>
      <c r="Y1950" s="111" t="s">
        <v>28</v>
      </c>
      <c r="Z1950" s="111" t="s">
        <v>29</v>
      </c>
      <c r="AA1950" s="111" t="s">
        <v>25</v>
      </c>
      <c r="AB1950" s="111" t="s">
        <v>30</v>
      </c>
      <c r="AC1950" s="112" t="s">
        <v>31</v>
      </c>
    </row>
    <row r="1951" spans="1:29" ht="25.5" customHeight="1" x14ac:dyDescent="0.35">
      <c r="A1951" s="205"/>
      <c r="B1951" s="207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21"/>
        <v/>
      </c>
      <c r="G1951" s="106"/>
      <c r="H1951" s="96">
        <f t="shared" si="122"/>
        <v>0</v>
      </c>
      <c r="I1951" s="96" t="str">
        <f t="shared" si="123"/>
        <v/>
      </c>
      <c r="J1951" s="96" t="str">
        <f t="shared" si="124"/>
        <v/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V1951" s="110" t="s">
        <v>25</v>
      </c>
      <c r="W1951" s="110" t="s">
        <v>26</v>
      </c>
      <c r="X1951" s="110" t="s">
        <v>27</v>
      </c>
      <c r="Y1951" s="111" t="s">
        <v>28</v>
      </c>
      <c r="Z1951" s="111" t="s">
        <v>29</v>
      </c>
      <c r="AA1951" s="111" t="s">
        <v>25</v>
      </c>
      <c r="AB1951" s="111" t="s">
        <v>30</v>
      </c>
      <c r="AC1951" s="112" t="s">
        <v>31</v>
      </c>
    </row>
    <row r="1952" spans="1:29" ht="25.5" customHeight="1" x14ac:dyDescent="0.35">
      <c r="A1952" s="205"/>
      <c r="B1952" s="207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21"/>
        <v/>
      </c>
      <c r="G1952" s="106"/>
      <c r="H1952" s="96">
        <f t="shared" si="122"/>
        <v>0</v>
      </c>
      <c r="I1952" s="96" t="str">
        <f t="shared" si="123"/>
        <v/>
      </c>
      <c r="J1952" s="96" t="str">
        <f t="shared" si="124"/>
        <v/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V1952" s="110" t="s">
        <v>25</v>
      </c>
      <c r="W1952" s="110" t="s">
        <v>26</v>
      </c>
      <c r="X1952" s="110" t="s">
        <v>27</v>
      </c>
      <c r="Y1952" s="111" t="s">
        <v>28</v>
      </c>
      <c r="Z1952" s="111" t="s">
        <v>29</v>
      </c>
      <c r="AA1952" s="111" t="s">
        <v>25</v>
      </c>
      <c r="AB1952" s="111" t="s">
        <v>30</v>
      </c>
      <c r="AC1952" s="112" t="s">
        <v>31</v>
      </c>
    </row>
    <row r="1953" spans="1:29" ht="25.5" customHeight="1" x14ac:dyDescent="0.35">
      <c r="A1953" s="205"/>
      <c r="B1953" s="207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21"/>
        <v/>
      </c>
      <c r="G1953" s="106"/>
      <c r="H1953" s="96">
        <f t="shared" si="122"/>
        <v>0</v>
      </c>
      <c r="I1953" s="96" t="str">
        <f t="shared" si="123"/>
        <v/>
      </c>
      <c r="J1953" s="96" t="str">
        <f t="shared" si="124"/>
        <v/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V1953" s="110" t="s">
        <v>25</v>
      </c>
      <c r="W1953" s="110" t="s">
        <v>26</v>
      </c>
      <c r="X1953" s="110" t="s">
        <v>27</v>
      </c>
      <c r="Y1953" s="111" t="s">
        <v>28</v>
      </c>
      <c r="Z1953" s="111" t="s">
        <v>29</v>
      </c>
      <c r="AA1953" s="111" t="s">
        <v>25</v>
      </c>
      <c r="AB1953" s="111" t="s">
        <v>30</v>
      </c>
      <c r="AC1953" s="112" t="s">
        <v>31</v>
      </c>
    </row>
    <row r="1954" spans="1:29" ht="25.5" customHeight="1" x14ac:dyDescent="0.35">
      <c r="A1954" s="205"/>
      <c r="B1954" s="207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21"/>
        <v/>
      </c>
      <c r="G1954" s="106"/>
      <c r="H1954" s="96">
        <f t="shared" si="122"/>
        <v>0</v>
      </c>
      <c r="I1954" s="96" t="str">
        <f t="shared" si="123"/>
        <v/>
      </c>
      <c r="J1954" s="96" t="str">
        <f t="shared" si="124"/>
        <v/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V1954" s="110" t="s">
        <v>25</v>
      </c>
      <c r="W1954" s="110" t="s">
        <v>26</v>
      </c>
      <c r="X1954" s="110" t="s">
        <v>27</v>
      </c>
      <c r="Y1954" s="111" t="s">
        <v>28</v>
      </c>
      <c r="Z1954" s="111" t="s">
        <v>29</v>
      </c>
      <c r="AA1954" s="111" t="s">
        <v>25</v>
      </c>
      <c r="AB1954" s="111" t="s">
        <v>30</v>
      </c>
      <c r="AC1954" s="112" t="s">
        <v>31</v>
      </c>
    </row>
    <row r="1955" spans="1:29" ht="25.5" customHeight="1" x14ac:dyDescent="0.35">
      <c r="A1955" s="205"/>
      <c r="B1955" s="207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21"/>
        <v/>
      </c>
      <c r="G1955" s="106"/>
      <c r="H1955" s="96">
        <f t="shared" si="122"/>
        <v>0</v>
      </c>
      <c r="I1955" s="96" t="str">
        <f t="shared" si="123"/>
        <v/>
      </c>
      <c r="J1955" s="96" t="str">
        <f t="shared" si="124"/>
        <v/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V1955" s="110" t="s">
        <v>25</v>
      </c>
      <c r="W1955" s="110" t="s">
        <v>26</v>
      </c>
      <c r="X1955" s="110" t="s">
        <v>27</v>
      </c>
      <c r="Y1955" s="111" t="s">
        <v>28</v>
      </c>
      <c r="Z1955" s="111" t="s">
        <v>29</v>
      </c>
      <c r="AA1955" s="111" t="s">
        <v>25</v>
      </c>
      <c r="AB1955" s="111" t="s">
        <v>30</v>
      </c>
      <c r="AC1955" s="112" t="s">
        <v>31</v>
      </c>
    </row>
    <row r="1956" spans="1:29" ht="25.5" customHeight="1" x14ac:dyDescent="0.35">
      <c r="A1956" s="205"/>
      <c r="B1956" s="207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21"/>
        <v/>
      </c>
      <c r="G1956" s="106"/>
      <c r="H1956" s="96">
        <f t="shared" si="122"/>
        <v>0</v>
      </c>
      <c r="I1956" s="96" t="str">
        <f t="shared" si="123"/>
        <v/>
      </c>
      <c r="J1956" s="96" t="str">
        <f t="shared" si="124"/>
        <v/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V1956" s="110" t="s">
        <v>25</v>
      </c>
      <c r="W1956" s="110" t="s">
        <v>26</v>
      </c>
      <c r="X1956" s="110" t="s">
        <v>27</v>
      </c>
      <c r="Y1956" s="111" t="s">
        <v>28</v>
      </c>
      <c r="Z1956" s="111" t="s">
        <v>29</v>
      </c>
      <c r="AA1956" s="111" t="s">
        <v>25</v>
      </c>
      <c r="AB1956" s="111" t="s">
        <v>30</v>
      </c>
      <c r="AC1956" s="112" t="s">
        <v>31</v>
      </c>
    </row>
    <row r="1957" spans="1:29" ht="25.5" customHeight="1" x14ac:dyDescent="0.35">
      <c r="A1957" s="205"/>
      <c r="B1957" s="207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21"/>
        <v/>
      </c>
      <c r="G1957" s="106"/>
      <c r="H1957" s="96">
        <f t="shared" si="122"/>
        <v>0</v>
      </c>
      <c r="I1957" s="96" t="str">
        <f t="shared" si="123"/>
        <v/>
      </c>
      <c r="J1957" s="96" t="str">
        <f t="shared" si="124"/>
        <v/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V1957" s="110" t="s">
        <v>25</v>
      </c>
      <c r="W1957" s="110" t="s">
        <v>26</v>
      </c>
      <c r="X1957" s="110" t="s">
        <v>27</v>
      </c>
      <c r="Y1957" s="111" t="s">
        <v>28</v>
      </c>
      <c r="Z1957" s="111" t="s">
        <v>29</v>
      </c>
      <c r="AA1957" s="111" t="s">
        <v>25</v>
      </c>
      <c r="AB1957" s="111" t="s">
        <v>30</v>
      </c>
      <c r="AC1957" s="112" t="s">
        <v>31</v>
      </c>
    </row>
    <row r="1958" spans="1:29" ht="25.5" customHeight="1" x14ac:dyDescent="0.35">
      <c r="A1958" s="205"/>
      <c r="B1958" s="207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21"/>
        <v/>
      </c>
      <c r="G1958" s="106"/>
      <c r="H1958" s="96">
        <f t="shared" si="122"/>
        <v>0</v>
      </c>
      <c r="I1958" s="96" t="str">
        <f t="shared" si="123"/>
        <v/>
      </c>
      <c r="J1958" s="96" t="str">
        <f t="shared" si="124"/>
        <v/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V1958" s="110" t="s">
        <v>25</v>
      </c>
      <c r="W1958" s="110" t="s">
        <v>26</v>
      </c>
      <c r="X1958" s="110" t="s">
        <v>27</v>
      </c>
      <c r="Y1958" s="111" t="s">
        <v>28</v>
      </c>
      <c r="Z1958" s="111" t="s">
        <v>29</v>
      </c>
      <c r="AA1958" s="111" t="s">
        <v>25</v>
      </c>
      <c r="AB1958" s="111" t="s">
        <v>30</v>
      </c>
      <c r="AC1958" s="112" t="s">
        <v>31</v>
      </c>
    </row>
    <row r="1959" spans="1:29" ht="25.5" customHeight="1" x14ac:dyDescent="0.35">
      <c r="A1959" s="205"/>
      <c r="B1959" s="207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21"/>
        <v/>
      </c>
      <c r="G1959" s="106"/>
      <c r="H1959" s="96">
        <f t="shared" si="122"/>
        <v>0</v>
      </c>
      <c r="I1959" s="96" t="str">
        <f t="shared" si="123"/>
        <v/>
      </c>
      <c r="J1959" s="96" t="str">
        <f t="shared" si="124"/>
        <v/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V1959" s="110" t="s">
        <v>25</v>
      </c>
      <c r="W1959" s="110" t="s">
        <v>26</v>
      </c>
      <c r="X1959" s="110" t="s">
        <v>27</v>
      </c>
      <c r="Y1959" s="111" t="s">
        <v>28</v>
      </c>
      <c r="Z1959" s="111" t="s">
        <v>29</v>
      </c>
      <c r="AA1959" s="111" t="s">
        <v>25</v>
      </c>
      <c r="AB1959" s="111" t="s">
        <v>30</v>
      </c>
      <c r="AC1959" s="112" t="s">
        <v>31</v>
      </c>
    </row>
    <row r="1960" spans="1:29" ht="25.5" customHeight="1" x14ac:dyDescent="0.35">
      <c r="A1960" s="205"/>
      <c r="B1960" s="207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21"/>
        <v/>
      </c>
      <c r="G1960" s="106"/>
      <c r="H1960" s="96">
        <f t="shared" si="122"/>
        <v>0</v>
      </c>
      <c r="I1960" s="96" t="str">
        <f t="shared" si="123"/>
        <v/>
      </c>
      <c r="J1960" s="96" t="str">
        <f t="shared" si="124"/>
        <v/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V1960" s="110" t="s">
        <v>25</v>
      </c>
      <c r="W1960" s="110" t="s">
        <v>26</v>
      </c>
      <c r="X1960" s="110" t="s">
        <v>27</v>
      </c>
      <c r="Y1960" s="111" t="s">
        <v>28</v>
      </c>
      <c r="Z1960" s="111" t="s">
        <v>29</v>
      </c>
      <c r="AA1960" s="111" t="s">
        <v>25</v>
      </c>
      <c r="AB1960" s="111" t="s">
        <v>30</v>
      </c>
      <c r="AC1960" s="112" t="s">
        <v>31</v>
      </c>
    </row>
    <row r="1961" spans="1:29" ht="25.5" customHeight="1" x14ac:dyDescent="0.35">
      <c r="A1961" s="205"/>
      <c r="B1961" s="207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21"/>
        <v/>
      </c>
      <c r="G1961" s="106"/>
      <c r="H1961" s="96">
        <f t="shared" si="122"/>
        <v>0</v>
      </c>
      <c r="I1961" s="96" t="str">
        <f t="shared" si="123"/>
        <v/>
      </c>
      <c r="J1961" s="96" t="str">
        <f t="shared" si="124"/>
        <v/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V1961" s="110" t="s">
        <v>25</v>
      </c>
      <c r="W1961" s="110" t="s">
        <v>26</v>
      </c>
      <c r="X1961" s="110" t="s">
        <v>27</v>
      </c>
      <c r="Y1961" s="111" t="s">
        <v>28</v>
      </c>
      <c r="Z1961" s="111" t="s">
        <v>29</v>
      </c>
      <c r="AA1961" s="111" t="s">
        <v>25</v>
      </c>
      <c r="AB1961" s="111" t="s">
        <v>30</v>
      </c>
      <c r="AC1961" s="112" t="s">
        <v>31</v>
      </c>
    </row>
    <row r="1962" spans="1:29" ht="25.5" customHeight="1" x14ac:dyDescent="0.35">
      <c r="A1962" s="205"/>
      <c r="B1962" s="207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21"/>
        <v/>
      </c>
      <c r="G1962" s="106"/>
      <c r="H1962" s="96">
        <f t="shared" si="122"/>
        <v>0</v>
      </c>
      <c r="I1962" s="96" t="str">
        <f t="shared" si="123"/>
        <v/>
      </c>
      <c r="J1962" s="96" t="str">
        <f t="shared" si="124"/>
        <v/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V1962" s="110" t="s">
        <v>25</v>
      </c>
      <c r="W1962" s="110" t="s">
        <v>26</v>
      </c>
      <c r="X1962" s="110" t="s">
        <v>27</v>
      </c>
      <c r="Y1962" s="111" t="s">
        <v>28</v>
      </c>
      <c r="Z1962" s="111" t="s">
        <v>29</v>
      </c>
      <c r="AA1962" s="111" t="s">
        <v>25</v>
      </c>
      <c r="AB1962" s="111" t="s">
        <v>30</v>
      </c>
      <c r="AC1962" s="112" t="s">
        <v>31</v>
      </c>
    </row>
    <row r="1963" spans="1:29" ht="25.5" customHeight="1" x14ac:dyDescent="0.35">
      <c r="A1963" s="205"/>
      <c r="B1963" s="207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21"/>
        <v/>
      </c>
      <c r="G1963" s="106"/>
      <c r="H1963" s="96">
        <f t="shared" si="122"/>
        <v>0</v>
      </c>
      <c r="I1963" s="96" t="str">
        <f t="shared" si="123"/>
        <v/>
      </c>
      <c r="J1963" s="96" t="str">
        <f t="shared" si="124"/>
        <v/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V1963" s="110" t="s">
        <v>25</v>
      </c>
      <c r="W1963" s="110" t="s">
        <v>26</v>
      </c>
      <c r="X1963" s="110" t="s">
        <v>27</v>
      </c>
      <c r="Y1963" s="111" t="s">
        <v>28</v>
      </c>
      <c r="Z1963" s="111" t="s">
        <v>29</v>
      </c>
      <c r="AA1963" s="111" t="s">
        <v>25</v>
      </c>
      <c r="AB1963" s="111" t="s">
        <v>30</v>
      </c>
      <c r="AC1963" s="112" t="s">
        <v>31</v>
      </c>
    </row>
    <row r="1964" spans="1:29" ht="25.5" customHeight="1" x14ac:dyDescent="0.35">
      <c r="A1964" s="205"/>
      <c r="B1964" s="207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21"/>
        <v/>
      </c>
      <c r="G1964" s="106"/>
      <c r="H1964" s="96">
        <f t="shared" si="122"/>
        <v>0</v>
      </c>
      <c r="I1964" s="96" t="str">
        <f t="shared" si="123"/>
        <v/>
      </c>
      <c r="J1964" s="96" t="str">
        <f t="shared" si="124"/>
        <v/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V1964" s="110" t="s">
        <v>25</v>
      </c>
      <c r="W1964" s="110" t="s">
        <v>26</v>
      </c>
      <c r="X1964" s="110" t="s">
        <v>27</v>
      </c>
      <c r="Y1964" s="111" t="s">
        <v>28</v>
      </c>
      <c r="Z1964" s="111" t="s">
        <v>29</v>
      </c>
      <c r="AA1964" s="111" t="s">
        <v>25</v>
      </c>
      <c r="AB1964" s="111" t="s">
        <v>30</v>
      </c>
      <c r="AC1964" s="112" t="s">
        <v>31</v>
      </c>
    </row>
    <row r="1965" spans="1:29" ht="25.5" customHeight="1" x14ac:dyDescent="0.35">
      <c r="A1965" s="205"/>
      <c r="B1965" s="207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21"/>
        <v/>
      </c>
      <c r="G1965" s="106"/>
      <c r="H1965" s="96">
        <f t="shared" si="122"/>
        <v>0</v>
      </c>
      <c r="I1965" s="96" t="str">
        <f t="shared" si="123"/>
        <v/>
      </c>
      <c r="J1965" s="96" t="str">
        <f t="shared" si="124"/>
        <v/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V1965" s="110" t="s">
        <v>25</v>
      </c>
      <c r="W1965" s="110" t="s">
        <v>26</v>
      </c>
      <c r="X1965" s="110" t="s">
        <v>27</v>
      </c>
      <c r="Y1965" s="111" t="s">
        <v>28</v>
      </c>
      <c r="Z1965" s="111" t="s">
        <v>29</v>
      </c>
      <c r="AA1965" s="111" t="s">
        <v>25</v>
      </c>
      <c r="AB1965" s="111" t="s">
        <v>30</v>
      </c>
      <c r="AC1965" s="112" t="s">
        <v>31</v>
      </c>
    </row>
    <row r="1966" spans="1:29" ht="25.5" customHeight="1" x14ac:dyDescent="0.35">
      <c r="A1966" s="205"/>
      <c r="B1966" s="207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21"/>
        <v/>
      </c>
      <c r="G1966" s="106"/>
      <c r="H1966" s="96">
        <f t="shared" si="122"/>
        <v>0</v>
      </c>
      <c r="I1966" s="96" t="str">
        <f t="shared" si="123"/>
        <v/>
      </c>
      <c r="J1966" s="96" t="str">
        <f t="shared" si="124"/>
        <v/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V1966" s="110" t="s">
        <v>25</v>
      </c>
      <c r="W1966" s="110" t="s">
        <v>26</v>
      </c>
      <c r="X1966" s="110" t="s">
        <v>27</v>
      </c>
      <c r="Y1966" s="111" t="s">
        <v>28</v>
      </c>
      <c r="Z1966" s="111" t="s">
        <v>29</v>
      </c>
      <c r="AA1966" s="111" t="s">
        <v>25</v>
      </c>
      <c r="AB1966" s="111" t="s">
        <v>30</v>
      </c>
      <c r="AC1966" s="112" t="s">
        <v>31</v>
      </c>
    </row>
    <row r="1967" spans="1:29" ht="25.5" customHeight="1" x14ac:dyDescent="0.35">
      <c r="A1967" s="205"/>
      <c r="B1967" s="207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21"/>
        <v/>
      </c>
      <c r="G1967" s="106"/>
      <c r="H1967" s="96">
        <f t="shared" si="122"/>
        <v>0</v>
      </c>
      <c r="I1967" s="96" t="str">
        <f t="shared" si="123"/>
        <v/>
      </c>
      <c r="J1967" s="96" t="str">
        <f t="shared" si="124"/>
        <v/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V1967" s="110" t="s">
        <v>25</v>
      </c>
      <c r="W1967" s="110" t="s">
        <v>26</v>
      </c>
      <c r="X1967" s="110" t="s">
        <v>27</v>
      </c>
      <c r="Y1967" s="111" t="s">
        <v>28</v>
      </c>
      <c r="Z1967" s="111" t="s">
        <v>29</v>
      </c>
      <c r="AA1967" s="111" t="s">
        <v>25</v>
      </c>
      <c r="AB1967" s="111" t="s">
        <v>30</v>
      </c>
      <c r="AC1967" s="112" t="s">
        <v>31</v>
      </c>
    </row>
    <row r="1968" spans="1:29" ht="25.5" customHeight="1" x14ac:dyDescent="0.35">
      <c r="A1968" s="205"/>
      <c r="B1968" s="207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21"/>
        <v/>
      </c>
      <c r="G1968" s="106"/>
      <c r="H1968" s="96">
        <f t="shared" si="122"/>
        <v>0</v>
      </c>
      <c r="I1968" s="96" t="str">
        <f t="shared" si="123"/>
        <v/>
      </c>
      <c r="J1968" s="96" t="str">
        <f t="shared" si="124"/>
        <v/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V1968" s="110" t="s">
        <v>25</v>
      </c>
      <c r="W1968" s="110" t="s">
        <v>26</v>
      </c>
      <c r="X1968" s="110" t="s">
        <v>27</v>
      </c>
      <c r="Y1968" s="111" t="s">
        <v>28</v>
      </c>
      <c r="Z1968" s="111" t="s">
        <v>29</v>
      </c>
      <c r="AA1968" s="111" t="s">
        <v>25</v>
      </c>
      <c r="AB1968" s="111" t="s">
        <v>30</v>
      </c>
      <c r="AC1968" s="112" t="s">
        <v>31</v>
      </c>
    </row>
    <row r="1969" spans="1:29" ht="25.5" customHeight="1" x14ac:dyDescent="0.35">
      <c r="A1969" s="205"/>
      <c r="B1969" s="207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21"/>
        <v/>
      </c>
      <c r="G1969" s="106"/>
      <c r="H1969" s="96">
        <f t="shared" si="122"/>
        <v>0</v>
      </c>
      <c r="I1969" s="96" t="str">
        <f t="shared" si="123"/>
        <v/>
      </c>
      <c r="J1969" s="96" t="str">
        <f t="shared" si="124"/>
        <v/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V1969" s="110" t="s">
        <v>25</v>
      </c>
      <c r="W1969" s="110" t="s">
        <v>26</v>
      </c>
      <c r="X1969" s="110" t="s">
        <v>27</v>
      </c>
      <c r="Y1969" s="111" t="s">
        <v>28</v>
      </c>
      <c r="Z1969" s="111" t="s">
        <v>29</v>
      </c>
      <c r="AA1969" s="111" t="s">
        <v>25</v>
      </c>
      <c r="AB1969" s="111" t="s">
        <v>30</v>
      </c>
      <c r="AC1969" s="112" t="s">
        <v>31</v>
      </c>
    </row>
    <row r="1970" spans="1:29" ht="25.5" customHeight="1" x14ac:dyDescent="0.35">
      <c r="A1970" s="205"/>
      <c r="B1970" s="207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21"/>
        <v/>
      </c>
      <c r="G1970" s="106"/>
      <c r="H1970" s="96">
        <f t="shared" si="122"/>
        <v>0</v>
      </c>
      <c r="I1970" s="96" t="str">
        <f t="shared" si="123"/>
        <v/>
      </c>
      <c r="J1970" s="96" t="str">
        <f t="shared" si="124"/>
        <v/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V1970" s="110" t="s">
        <v>25</v>
      </c>
      <c r="W1970" s="110" t="s">
        <v>26</v>
      </c>
      <c r="X1970" s="110" t="s">
        <v>27</v>
      </c>
      <c r="Y1970" s="111" t="s">
        <v>28</v>
      </c>
      <c r="Z1970" s="111" t="s">
        <v>29</v>
      </c>
      <c r="AA1970" s="111" t="s">
        <v>25</v>
      </c>
      <c r="AB1970" s="111" t="s">
        <v>30</v>
      </c>
      <c r="AC1970" s="112" t="s">
        <v>31</v>
      </c>
    </row>
    <row r="1971" spans="1:29" ht="25.5" customHeight="1" x14ac:dyDescent="0.35">
      <c r="A1971" s="205"/>
      <c r="B1971" s="207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21"/>
        <v/>
      </c>
      <c r="G1971" s="106"/>
      <c r="H1971" s="96">
        <f t="shared" si="122"/>
        <v>0</v>
      </c>
      <c r="I1971" s="96" t="str">
        <f t="shared" si="123"/>
        <v/>
      </c>
      <c r="J1971" s="96" t="str">
        <f t="shared" si="124"/>
        <v/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V1971" s="110" t="s">
        <v>25</v>
      </c>
      <c r="W1971" s="110" t="s">
        <v>26</v>
      </c>
      <c r="X1971" s="110" t="s">
        <v>27</v>
      </c>
      <c r="Y1971" s="111" t="s">
        <v>28</v>
      </c>
      <c r="Z1971" s="111" t="s">
        <v>29</v>
      </c>
      <c r="AA1971" s="111" t="s">
        <v>25</v>
      </c>
      <c r="AB1971" s="111" t="s">
        <v>30</v>
      </c>
      <c r="AC1971" s="112" t="s">
        <v>31</v>
      </c>
    </row>
    <row r="1972" spans="1:29" ht="25.5" customHeight="1" x14ac:dyDescent="0.35">
      <c r="A1972" s="205"/>
      <c r="B1972" s="207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21"/>
        <v/>
      </c>
      <c r="G1972" s="106"/>
      <c r="H1972" s="96">
        <f t="shared" si="122"/>
        <v>0</v>
      </c>
      <c r="I1972" s="96" t="str">
        <f t="shared" si="123"/>
        <v/>
      </c>
      <c r="J1972" s="96" t="str">
        <f t="shared" si="124"/>
        <v/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V1972" s="110" t="s">
        <v>25</v>
      </c>
      <c r="W1972" s="110" t="s">
        <v>26</v>
      </c>
      <c r="X1972" s="110" t="s">
        <v>27</v>
      </c>
      <c r="Y1972" s="111" t="s">
        <v>28</v>
      </c>
      <c r="Z1972" s="111" t="s">
        <v>29</v>
      </c>
      <c r="AA1972" s="111" t="s">
        <v>25</v>
      </c>
      <c r="AB1972" s="111" t="s">
        <v>30</v>
      </c>
      <c r="AC1972" s="112" t="s">
        <v>31</v>
      </c>
    </row>
    <row r="1973" spans="1:29" ht="25.5" customHeight="1" x14ac:dyDescent="0.35">
      <c r="A1973" s="205"/>
      <c r="B1973" s="207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21"/>
        <v/>
      </c>
      <c r="G1973" s="106"/>
      <c r="H1973" s="96">
        <f t="shared" si="122"/>
        <v>0</v>
      </c>
      <c r="I1973" s="96" t="str">
        <f t="shared" si="123"/>
        <v/>
      </c>
      <c r="J1973" s="96" t="str">
        <f t="shared" si="124"/>
        <v/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V1973" s="110" t="s">
        <v>25</v>
      </c>
      <c r="W1973" s="110" t="s">
        <v>26</v>
      </c>
      <c r="X1973" s="110" t="s">
        <v>27</v>
      </c>
      <c r="Y1973" s="111" t="s">
        <v>28</v>
      </c>
      <c r="Z1973" s="111" t="s">
        <v>29</v>
      </c>
      <c r="AA1973" s="111" t="s">
        <v>25</v>
      </c>
      <c r="AB1973" s="111" t="s">
        <v>30</v>
      </c>
      <c r="AC1973" s="112" t="s">
        <v>31</v>
      </c>
    </row>
    <row r="1974" spans="1:29" ht="25.5" customHeight="1" x14ac:dyDescent="0.35">
      <c r="A1974" s="205"/>
      <c r="B1974" s="207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21"/>
        <v/>
      </c>
      <c r="G1974" s="106"/>
      <c r="H1974" s="96">
        <f t="shared" si="122"/>
        <v>0</v>
      </c>
      <c r="I1974" s="96" t="str">
        <f t="shared" si="123"/>
        <v/>
      </c>
      <c r="J1974" s="96" t="str">
        <f t="shared" si="124"/>
        <v/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V1974" s="110" t="s">
        <v>25</v>
      </c>
      <c r="W1974" s="110" t="s">
        <v>26</v>
      </c>
      <c r="X1974" s="110" t="s">
        <v>27</v>
      </c>
      <c r="Y1974" s="111" t="s">
        <v>28</v>
      </c>
      <c r="Z1974" s="111" t="s">
        <v>29</v>
      </c>
      <c r="AA1974" s="111" t="s">
        <v>25</v>
      </c>
      <c r="AB1974" s="111" t="s">
        <v>30</v>
      </c>
      <c r="AC1974" s="112" t="s">
        <v>31</v>
      </c>
    </row>
    <row r="1975" spans="1:29" ht="25.5" customHeight="1" x14ac:dyDescent="0.35">
      <c r="A1975" s="205"/>
      <c r="B1975" s="207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21"/>
        <v/>
      </c>
      <c r="G1975" s="106"/>
      <c r="H1975" s="96">
        <f t="shared" si="122"/>
        <v>0</v>
      </c>
      <c r="I1975" s="96" t="str">
        <f t="shared" si="123"/>
        <v/>
      </c>
      <c r="J1975" s="96" t="str">
        <f t="shared" si="124"/>
        <v/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V1975" s="110" t="s">
        <v>25</v>
      </c>
      <c r="W1975" s="110" t="s">
        <v>26</v>
      </c>
      <c r="X1975" s="110" t="s">
        <v>27</v>
      </c>
      <c r="Y1975" s="111" t="s">
        <v>28</v>
      </c>
      <c r="Z1975" s="111" t="s">
        <v>29</v>
      </c>
      <c r="AA1975" s="111" t="s">
        <v>25</v>
      </c>
      <c r="AB1975" s="111" t="s">
        <v>30</v>
      </c>
      <c r="AC1975" s="112" t="s">
        <v>31</v>
      </c>
    </row>
    <row r="1976" spans="1:29" ht="25.5" customHeight="1" x14ac:dyDescent="0.35">
      <c r="A1976" s="205"/>
      <c r="B1976" s="207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21"/>
        <v/>
      </c>
      <c r="G1976" s="106"/>
      <c r="H1976" s="96">
        <f t="shared" si="122"/>
        <v>0</v>
      </c>
      <c r="I1976" s="96" t="str">
        <f t="shared" si="123"/>
        <v/>
      </c>
      <c r="J1976" s="96" t="str">
        <f t="shared" si="124"/>
        <v/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V1976" s="110" t="s">
        <v>25</v>
      </c>
      <c r="W1976" s="110" t="s">
        <v>26</v>
      </c>
      <c r="X1976" s="110" t="s">
        <v>27</v>
      </c>
      <c r="Y1976" s="111" t="s">
        <v>28</v>
      </c>
      <c r="Z1976" s="111" t="s">
        <v>29</v>
      </c>
      <c r="AA1976" s="111" t="s">
        <v>25</v>
      </c>
      <c r="AB1976" s="111" t="s">
        <v>30</v>
      </c>
      <c r="AC1976" s="112" t="s">
        <v>31</v>
      </c>
    </row>
    <row r="1977" spans="1:29" ht="25.5" customHeight="1" x14ac:dyDescent="0.35">
      <c r="A1977" s="205"/>
      <c r="B1977" s="207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21"/>
        <v/>
      </c>
      <c r="G1977" s="106"/>
      <c r="H1977" s="96">
        <f t="shared" si="122"/>
        <v>0</v>
      </c>
      <c r="I1977" s="96" t="str">
        <f t="shared" si="123"/>
        <v/>
      </c>
      <c r="J1977" s="96" t="str">
        <f t="shared" si="124"/>
        <v/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V1977" s="110" t="s">
        <v>25</v>
      </c>
      <c r="W1977" s="110" t="s">
        <v>26</v>
      </c>
      <c r="X1977" s="110" t="s">
        <v>27</v>
      </c>
      <c r="Y1977" s="111" t="s">
        <v>28</v>
      </c>
      <c r="Z1977" s="111" t="s">
        <v>29</v>
      </c>
      <c r="AA1977" s="111" t="s">
        <v>25</v>
      </c>
      <c r="AB1977" s="111" t="s">
        <v>30</v>
      </c>
      <c r="AC1977" s="112" t="s">
        <v>31</v>
      </c>
    </row>
    <row r="1978" spans="1:29" ht="25.5" customHeight="1" x14ac:dyDescent="0.35">
      <c r="A1978" s="205"/>
      <c r="B1978" s="207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21"/>
        <v/>
      </c>
      <c r="G1978" s="106"/>
      <c r="H1978" s="96">
        <f t="shared" si="122"/>
        <v>0</v>
      </c>
      <c r="I1978" s="96" t="str">
        <f t="shared" si="123"/>
        <v/>
      </c>
      <c r="J1978" s="96" t="str">
        <f t="shared" si="124"/>
        <v/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V1978" s="110" t="s">
        <v>25</v>
      </c>
      <c r="W1978" s="110" t="s">
        <v>26</v>
      </c>
      <c r="X1978" s="110" t="s">
        <v>27</v>
      </c>
      <c r="Y1978" s="111" t="s">
        <v>28</v>
      </c>
      <c r="Z1978" s="111" t="s">
        <v>29</v>
      </c>
      <c r="AA1978" s="111" t="s">
        <v>25</v>
      </c>
      <c r="AB1978" s="111" t="s">
        <v>30</v>
      </c>
      <c r="AC1978" s="112" t="s">
        <v>31</v>
      </c>
    </row>
    <row r="1979" spans="1:29" ht="25.5" customHeight="1" x14ac:dyDescent="0.35">
      <c r="A1979" s="205"/>
      <c r="B1979" s="207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21"/>
        <v/>
      </c>
      <c r="G1979" s="106"/>
      <c r="H1979" s="96">
        <f t="shared" si="122"/>
        <v>0</v>
      </c>
      <c r="I1979" s="96" t="str">
        <f t="shared" si="123"/>
        <v/>
      </c>
      <c r="J1979" s="96" t="str">
        <f t="shared" si="124"/>
        <v/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V1979" s="110" t="s">
        <v>25</v>
      </c>
      <c r="W1979" s="110" t="s">
        <v>26</v>
      </c>
      <c r="X1979" s="110" t="s">
        <v>27</v>
      </c>
      <c r="Y1979" s="111" t="s">
        <v>28</v>
      </c>
      <c r="Z1979" s="111" t="s">
        <v>29</v>
      </c>
      <c r="AA1979" s="111" t="s">
        <v>25</v>
      </c>
      <c r="AB1979" s="111" t="s">
        <v>30</v>
      </c>
      <c r="AC1979" s="112" t="s">
        <v>31</v>
      </c>
    </row>
    <row r="1980" spans="1:29" ht="25.5" customHeight="1" x14ac:dyDescent="0.35">
      <c r="A1980" s="205"/>
      <c r="B1980" s="207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21"/>
        <v/>
      </c>
      <c r="G1980" s="106"/>
      <c r="H1980" s="96">
        <f t="shared" si="122"/>
        <v>0</v>
      </c>
      <c r="I1980" s="96" t="str">
        <f t="shared" si="123"/>
        <v/>
      </c>
      <c r="J1980" s="96" t="str">
        <f t="shared" si="124"/>
        <v/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V1980" s="110" t="s">
        <v>25</v>
      </c>
      <c r="W1980" s="110" t="s">
        <v>26</v>
      </c>
      <c r="X1980" s="110" t="s">
        <v>27</v>
      </c>
      <c r="Y1980" s="111" t="s">
        <v>28</v>
      </c>
      <c r="Z1980" s="111" t="s">
        <v>29</v>
      </c>
      <c r="AA1980" s="111" t="s">
        <v>25</v>
      </c>
      <c r="AB1980" s="111" t="s">
        <v>30</v>
      </c>
      <c r="AC1980" s="112" t="s">
        <v>31</v>
      </c>
    </row>
    <row r="1981" spans="1:29" ht="25.5" customHeight="1" x14ac:dyDescent="0.35">
      <c r="A1981" s="205"/>
      <c r="B1981" s="207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21"/>
        <v/>
      </c>
      <c r="G1981" s="106"/>
      <c r="H1981" s="96">
        <f t="shared" si="122"/>
        <v>0</v>
      </c>
      <c r="I1981" s="96" t="str">
        <f t="shared" si="123"/>
        <v/>
      </c>
      <c r="J1981" s="96" t="str">
        <f t="shared" si="124"/>
        <v/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V1981" s="110" t="s">
        <v>25</v>
      </c>
      <c r="W1981" s="110" t="s">
        <v>26</v>
      </c>
      <c r="X1981" s="110" t="s">
        <v>27</v>
      </c>
      <c r="Y1981" s="111" t="s">
        <v>28</v>
      </c>
      <c r="Z1981" s="111" t="s">
        <v>29</v>
      </c>
      <c r="AA1981" s="111" t="s">
        <v>25</v>
      </c>
      <c r="AB1981" s="111" t="s">
        <v>30</v>
      </c>
      <c r="AC1981" s="112" t="s">
        <v>31</v>
      </c>
    </row>
    <row r="1982" spans="1:29" ht="25.5" customHeight="1" x14ac:dyDescent="0.35">
      <c r="A1982" s="205"/>
      <c r="B1982" s="207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21"/>
        <v/>
      </c>
      <c r="G1982" s="106"/>
      <c r="H1982" s="96">
        <f t="shared" si="122"/>
        <v>0</v>
      </c>
      <c r="I1982" s="96" t="str">
        <f t="shared" si="123"/>
        <v/>
      </c>
      <c r="J1982" s="96" t="str">
        <f t="shared" si="124"/>
        <v/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V1982" s="110" t="s">
        <v>25</v>
      </c>
      <c r="W1982" s="110" t="s">
        <v>26</v>
      </c>
      <c r="X1982" s="110" t="s">
        <v>27</v>
      </c>
      <c r="Y1982" s="111" t="s">
        <v>28</v>
      </c>
      <c r="Z1982" s="111" t="s">
        <v>29</v>
      </c>
      <c r="AA1982" s="111" t="s">
        <v>25</v>
      </c>
      <c r="AB1982" s="111" t="s">
        <v>30</v>
      </c>
      <c r="AC1982" s="112" t="s">
        <v>31</v>
      </c>
    </row>
    <row r="1983" spans="1:29" ht="25.5" customHeight="1" x14ac:dyDescent="0.35">
      <c r="A1983" s="205"/>
      <c r="B1983" s="207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21"/>
        <v/>
      </c>
      <c r="G1983" s="106"/>
      <c r="H1983" s="96">
        <f t="shared" si="122"/>
        <v>0</v>
      </c>
      <c r="I1983" s="96" t="str">
        <f t="shared" si="123"/>
        <v/>
      </c>
      <c r="J1983" s="96" t="str">
        <f t="shared" si="124"/>
        <v/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V1983" s="110" t="s">
        <v>25</v>
      </c>
      <c r="W1983" s="110" t="s">
        <v>26</v>
      </c>
      <c r="X1983" s="110" t="s">
        <v>27</v>
      </c>
      <c r="Y1983" s="111" t="s">
        <v>28</v>
      </c>
      <c r="Z1983" s="111" t="s">
        <v>29</v>
      </c>
      <c r="AA1983" s="111" t="s">
        <v>25</v>
      </c>
      <c r="AB1983" s="111" t="s">
        <v>30</v>
      </c>
      <c r="AC1983" s="112" t="s">
        <v>31</v>
      </c>
    </row>
    <row r="1984" spans="1:29" ht="25.5" customHeight="1" x14ac:dyDescent="0.35">
      <c r="A1984" s="205"/>
      <c r="B1984" s="207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21"/>
        <v/>
      </c>
      <c r="G1984" s="106"/>
      <c r="H1984" s="96">
        <f t="shared" si="122"/>
        <v>0</v>
      </c>
      <c r="I1984" s="96" t="str">
        <f t="shared" si="123"/>
        <v/>
      </c>
      <c r="J1984" s="96" t="str">
        <f t="shared" si="124"/>
        <v/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V1984" s="110" t="s">
        <v>25</v>
      </c>
      <c r="W1984" s="110" t="s">
        <v>26</v>
      </c>
      <c r="X1984" s="110" t="s">
        <v>27</v>
      </c>
      <c r="Y1984" s="111" t="s">
        <v>28</v>
      </c>
      <c r="Z1984" s="111" t="s">
        <v>29</v>
      </c>
      <c r="AA1984" s="111" t="s">
        <v>25</v>
      </c>
      <c r="AB1984" s="111" t="s">
        <v>30</v>
      </c>
      <c r="AC1984" s="112" t="s">
        <v>31</v>
      </c>
    </row>
    <row r="1985" spans="1:29" ht="25.5" customHeight="1" x14ac:dyDescent="0.35">
      <c r="A1985" s="205"/>
      <c r="B1985" s="207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21"/>
        <v/>
      </c>
      <c r="G1985" s="106"/>
      <c r="H1985" s="96">
        <f t="shared" si="122"/>
        <v>0</v>
      </c>
      <c r="I1985" s="96" t="str">
        <f t="shared" si="123"/>
        <v/>
      </c>
      <c r="J1985" s="96" t="str">
        <f t="shared" si="124"/>
        <v/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V1985" s="110" t="s">
        <v>25</v>
      </c>
      <c r="W1985" s="110" t="s">
        <v>26</v>
      </c>
      <c r="X1985" s="110" t="s">
        <v>27</v>
      </c>
      <c r="Y1985" s="111" t="s">
        <v>28</v>
      </c>
      <c r="Z1985" s="111" t="s">
        <v>29</v>
      </c>
      <c r="AA1985" s="111" t="s">
        <v>25</v>
      </c>
      <c r="AB1985" s="111" t="s">
        <v>30</v>
      </c>
      <c r="AC1985" s="112" t="s">
        <v>31</v>
      </c>
    </row>
    <row r="1986" spans="1:29" ht="25.5" customHeight="1" x14ac:dyDescent="0.35">
      <c r="A1986" s="205"/>
      <c r="B1986" s="207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25">IF(OR(D1986="",E1986=""),"",ROUND(D1986*E1986,2))</f>
        <v/>
      </c>
      <c r="G1986" s="106"/>
      <c r="H1986" s="96">
        <f t="shared" ref="H1986:H2049" si="126">IF(G1986="Sim",IF(OR(F1986="",D1986="",L1986=""),"",IF(L1986="Sim",ROUND(F1986-D1986,2),0)),0)</f>
        <v>0</v>
      </c>
      <c r="I1986" s="96" t="str">
        <f t="shared" ref="I1986:I2049" si="127">IF(G1986="Sim",0,IF(OR(F1986="",L1986=""),"",F1986))</f>
        <v/>
      </c>
      <c r="J1986" s="96" t="str">
        <f t="shared" ref="J1986:J2049" si="128">IF(G1986="Sim",0,IF(OR(F1986="",D1986="",L1986=""),"",IF(L1986="Sim",ROUND(F1986-D1986,2),0)))</f>
        <v/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V1986" s="110" t="s">
        <v>25</v>
      </c>
      <c r="W1986" s="110" t="s">
        <v>26</v>
      </c>
      <c r="X1986" s="110" t="s">
        <v>27</v>
      </c>
      <c r="Y1986" s="111" t="s">
        <v>28</v>
      </c>
      <c r="Z1986" s="111" t="s">
        <v>29</v>
      </c>
      <c r="AA1986" s="111" t="s">
        <v>25</v>
      </c>
      <c r="AB1986" s="111" t="s">
        <v>30</v>
      </c>
      <c r="AC1986" s="112" t="s">
        <v>31</v>
      </c>
    </row>
    <row r="1987" spans="1:29" ht="25.5" customHeight="1" x14ac:dyDescent="0.35">
      <c r="A1987" s="205"/>
      <c r="B1987" s="207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25"/>
        <v/>
      </c>
      <c r="G1987" s="106"/>
      <c r="H1987" s="96">
        <f t="shared" si="126"/>
        <v>0</v>
      </c>
      <c r="I1987" s="96" t="str">
        <f t="shared" si="127"/>
        <v/>
      </c>
      <c r="J1987" s="96" t="str">
        <f t="shared" si="128"/>
        <v/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V1987" s="110" t="s">
        <v>25</v>
      </c>
      <c r="W1987" s="110" t="s">
        <v>26</v>
      </c>
      <c r="X1987" s="110" t="s">
        <v>27</v>
      </c>
      <c r="Y1987" s="111" t="s">
        <v>28</v>
      </c>
      <c r="Z1987" s="111" t="s">
        <v>29</v>
      </c>
      <c r="AA1987" s="111" t="s">
        <v>25</v>
      </c>
      <c r="AB1987" s="111" t="s">
        <v>30</v>
      </c>
      <c r="AC1987" s="112" t="s">
        <v>31</v>
      </c>
    </row>
    <row r="1988" spans="1:29" ht="25.5" customHeight="1" x14ac:dyDescent="0.35">
      <c r="A1988" s="205"/>
      <c r="B1988" s="207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25"/>
        <v/>
      </c>
      <c r="G1988" s="106"/>
      <c r="H1988" s="96">
        <f t="shared" si="126"/>
        <v>0</v>
      </c>
      <c r="I1988" s="96" t="str">
        <f t="shared" si="127"/>
        <v/>
      </c>
      <c r="J1988" s="96" t="str">
        <f t="shared" si="128"/>
        <v/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V1988" s="110" t="s">
        <v>25</v>
      </c>
      <c r="W1988" s="110" t="s">
        <v>26</v>
      </c>
      <c r="X1988" s="110" t="s">
        <v>27</v>
      </c>
      <c r="Y1988" s="111" t="s">
        <v>28</v>
      </c>
      <c r="Z1988" s="111" t="s">
        <v>29</v>
      </c>
      <c r="AA1988" s="111" t="s">
        <v>25</v>
      </c>
      <c r="AB1988" s="111" t="s">
        <v>30</v>
      </c>
      <c r="AC1988" s="112" t="s">
        <v>31</v>
      </c>
    </row>
    <row r="1989" spans="1:29" ht="25.5" customHeight="1" x14ac:dyDescent="0.35">
      <c r="A1989" s="205"/>
      <c r="B1989" s="207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25"/>
        <v/>
      </c>
      <c r="G1989" s="106"/>
      <c r="H1989" s="96">
        <f t="shared" si="126"/>
        <v>0</v>
      </c>
      <c r="I1989" s="96" t="str">
        <f t="shared" si="127"/>
        <v/>
      </c>
      <c r="J1989" s="96" t="str">
        <f t="shared" si="128"/>
        <v/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V1989" s="110" t="s">
        <v>25</v>
      </c>
      <c r="W1989" s="110" t="s">
        <v>26</v>
      </c>
      <c r="X1989" s="110" t="s">
        <v>27</v>
      </c>
      <c r="Y1989" s="111" t="s">
        <v>28</v>
      </c>
      <c r="Z1989" s="111" t="s">
        <v>29</v>
      </c>
      <c r="AA1989" s="111" t="s">
        <v>25</v>
      </c>
      <c r="AB1989" s="111" t="s">
        <v>30</v>
      </c>
      <c r="AC1989" s="112" t="s">
        <v>31</v>
      </c>
    </row>
    <row r="1990" spans="1:29" ht="25.5" customHeight="1" x14ac:dyDescent="0.35">
      <c r="A1990" s="205"/>
      <c r="B1990" s="207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25"/>
        <v/>
      </c>
      <c r="G1990" s="106"/>
      <c r="H1990" s="96">
        <f t="shared" si="126"/>
        <v>0</v>
      </c>
      <c r="I1990" s="96" t="str">
        <f t="shared" si="127"/>
        <v/>
      </c>
      <c r="J1990" s="96" t="str">
        <f t="shared" si="128"/>
        <v/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V1990" s="110" t="s">
        <v>25</v>
      </c>
      <c r="W1990" s="110" t="s">
        <v>26</v>
      </c>
      <c r="X1990" s="110" t="s">
        <v>27</v>
      </c>
      <c r="Y1990" s="111" t="s">
        <v>28</v>
      </c>
      <c r="Z1990" s="111" t="s">
        <v>29</v>
      </c>
      <c r="AA1990" s="111" t="s">
        <v>25</v>
      </c>
      <c r="AB1990" s="111" t="s">
        <v>30</v>
      </c>
      <c r="AC1990" s="112" t="s">
        <v>31</v>
      </c>
    </row>
    <row r="1991" spans="1:29" ht="25.5" customHeight="1" x14ac:dyDescent="0.35">
      <c r="A1991" s="205"/>
      <c r="B1991" s="207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25"/>
        <v/>
      </c>
      <c r="G1991" s="106"/>
      <c r="H1991" s="96">
        <f t="shared" si="126"/>
        <v>0</v>
      </c>
      <c r="I1991" s="96" t="str">
        <f t="shared" si="127"/>
        <v/>
      </c>
      <c r="J1991" s="96" t="str">
        <f t="shared" si="128"/>
        <v/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V1991" s="110" t="s">
        <v>25</v>
      </c>
      <c r="W1991" s="110" t="s">
        <v>26</v>
      </c>
      <c r="X1991" s="110" t="s">
        <v>27</v>
      </c>
      <c r="Y1991" s="111" t="s">
        <v>28</v>
      </c>
      <c r="Z1991" s="111" t="s">
        <v>29</v>
      </c>
      <c r="AA1991" s="111" t="s">
        <v>25</v>
      </c>
      <c r="AB1991" s="111" t="s">
        <v>30</v>
      </c>
      <c r="AC1991" s="112" t="s">
        <v>31</v>
      </c>
    </row>
    <row r="1992" spans="1:29" ht="25.5" customHeight="1" x14ac:dyDescent="0.35">
      <c r="A1992" s="205"/>
      <c r="B1992" s="207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25"/>
        <v/>
      </c>
      <c r="G1992" s="106"/>
      <c r="H1992" s="96">
        <f t="shared" si="126"/>
        <v>0</v>
      </c>
      <c r="I1992" s="96" t="str">
        <f t="shared" si="127"/>
        <v/>
      </c>
      <c r="J1992" s="96" t="str">
        <f t="shared" si="128"/>
        <v/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V1992" s="110" t="s">
        <v>25</v>
      </c>
      <c r="W1992" s="110" t="s">
        <v>26</v>
      </c>
      <c r="X1992" s="110" t="s">
        <v>27</v>
      </c>
      <c r="Y1992" s="111" t="s">
        <v>28</v>
      </c>
      <c r="Z1992" s="111" t="s">
        <v>29</v>
      </c>
      <c r="AA1992" s="111" t="s">
        <v>25</v>
      </c>
      <c r="AB1992" s="111" t="s">
        <v>30</v>
      </c>
      <c r="AC1992" s="112" t="s">
        <v>31</v>
      </c>
    </row>
    <row r="1993" spans="1:29" ht="25.5" customHeight="1" x14ac:dyDescent="0.35">
      <c r="A1993" s="205"/>
      <c r="B1993" s="207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25"/>
        <v/>
      </c>
      <c r="G1993" s="106"/>
      <c r="H1993" s="96">
        <f t="shared" si="126"/>
        <v>0</v>
      </c>
      <c r="I1993" s="96" t="str">
        <f t="shared" si="127"/>
        <v/>
      </c>
      <c r="J1993" s="96" t="str">
        <f t="shared" si="128"/>
        <v/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V1993" s="110" t="s">
        <v>25</v>
      </c>
      <c r="W1993" s="110" t="s">
        <v>26</v>
      </c>
      <c r="X1993" s="110" t="s">
        <v>27</v>
      </c>
      <c r="Y1993" s="111" t="s">
        <v>28</v>
      </c>
      <c r="Z1993" s="111" t="s">
        <v>29</v>
      </c>
      <c r="AA1993" s="111" t="s">
        <v>25</v>
      </c>
      <c r="AB1993" s="111" t="s">
        <v>30</v>
      </c>
      <c r="AC1993" s="112" t="s">
        <v>31</v>
      </c>
    </row>
    <row r="1994" spans="1:29" ht="25.5" customHeight="1" x14ac:dyDescent="0.35">
      <c r="A1994" s="205"/>
      <c r="B1994" s="207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25"/>
        <v/>
      </c>
      <c r="G1994" s="106"/>
      <c r="H1994" s="96">
        <f t="shared" si="126"/>
        <v>0</v>
      </c>
      <c r="I1994" s="96" t="str">
        <f t="shared" si="127"/>
        <v/>
      </c>
      <c r="J1994" s="96" t="str">
        <f t="shared" si="128"/>
        <v/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V1994" s="110" t="s">
        <v>25</v>
      </c>
      <c r="W1994" s="110" t="s">
        <v>26</v>
      </c>
      <c r="X1994" s="110" t="s">
        <v>27</v>
      </c>
      <c r="Y1994" s="111" t="s">
        <v>28</v>
      </c>
      <c r="Z1994" s="111" t="s">
        <v>29</v>
      </c>
      <c r="AA1994" s="111" t="s">
        <v>25</v>
      </c>
      <c r="AB1994" s="111" t="s">
        <v>30</v>
      </c>
      <c r="AC1994" s="112" t="s">
        <v>31</v>
      </c>
    </row>
    <row r="1995" spans="1:29" ht="25.5" customHeight="1" x14ac:dyDescent="0.35">
      <c r="A1995" s="205"/>
      <c r="B1995" s="207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25"/>
        <v/>
      </c>
      <c r="G1995" s="106"/>
      <c r="H1995" s="96">
        <f t="shared" si="126"/>
        <v>0</v>
      </c>
      <c r="I1995" s="96" t="str">
        <f t="shared" si="127"/>
        <v/>
      </c>
      <c r="J1995" s="96" t="str">
        <f t="shared" si="128"/>
        <v/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V1995" s="110" t="s">
        <v>25</v>
      </c>
      <c r="W1995" s="110" t="s">
        <v>26</v>
      </c>
      <c r="X1995" s="110" t="s">
        <v>27</v>
      </c>
      <c r="Y1995" s="111" t="s">
        <v>28</v>
      </c>
      <c r="Z1995" s="111" t="s">
        <v>29</v>
      </c>
      <c r="AA1995" s="111" t="s">
        <v>25</v>
      </c>
      <c r="AB1995" s="111" t="s">
        <v>30</v>
      </c>
      <c r="AC1995" s="112" t="s">
        <v>31</v>
      </c>
    </row>
    <row r="1996" spans="1:29" ht="25.5" customHeight="1" x14ac:dyDescent="0.35">
      <c r="A1996" s="205"/>
      <c r="B1996" s="207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25"/>
        <v/>
      </c>
      <c r="G1996" s="106"/>
      <c r="H1996" s="96">
        <f t="shared" si="126"/>
        <v>0</v>
      </c>
      <c r="I1996" s="96" t="str">
        <f t="shared" si="127"/>
        <v/>
      </c>
      <c r="J1996" s="96" t="str">
        <f t="shared" si="128"/>
        <v/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V1996" s="110" t="s">
        <v>25</v>
      </c>
      <c r="W1996" s="110" t="s">
        <v>26</v>
      </c>
      <c r="X1996" s="110" t="s">
        <v>27</v>
      </c>
      <c r="Y1996" s="111" t="s">
        <v>28</v>
      </c>
      <c r="Z1996" s="111" t="s">
        <v>29</v>
      </c>
      <c r="AA1996" s="111" t="s">
        <v>25</v>
      </c>
      <c r="AB1996" s="111" t="s">
        <v>30</v>
      </c>
      <c r="AC1996" s="112" t="s">
        <v>31</v>
      </c>
    </row>
    <row r="1997" spans="1:29" ht="25.5" customHeight="1" x14ac:dyDescent="0.35">
      <c r="A1997" s="205"/>
      <c r="B1997" s="207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25"/>
        <v/>
      </c>
      <c r="G1997" s="106"/>
      <c r="H1997" s="96">
        <f t="shared" si="126"/>
        <v>0</v>
      </c>
      <c r="I1997" s="96" t="str">
        <f t="shared" si="127"/>
        <v/>
      </c>
      <c r="J1997" s="96" t="str">
        <f t="shared" si="128"/>
        <v/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V1997" s="110" t="s">
        <v>25</v>
      </c>
      <c r="W1997" s="110" t="s">
        <v>26</v>
      </c>
      <c r="X1997" s="110" t="s">
        <v>27</v>
      </c>
      <c r="Y1997" s="111" t="s">
        <v>28</v>
      </c>
      <c r="Z1997" s="111" t="s">
        <v>29</v>
      </c>
      <c r="AA1997" s="111" t="s">
        <v>25</v>
      </c>
      <c r="AB1997" s="111" t="s">
        <v>30</v>
      </c>
      <c r="AC1997" s="112" t="s">
        <v>31</v>
      </c>
    </row>
    <row r="1998" spans="1:29" ht="25.5" customHeight="1" x14ac:dyDescent="0.35">
      <c r="A1998" s="205"/>
      <c r="B1998" s="207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25"/>
        <v/>
      </c>
      <c r="G1998" s="106"/>
      <c r="H1998" s="96">
        <f t="shared" si="126"/>
        <v>0</v>
      </c>
      <c r="I1998" s="96" t="str">
        <f t="shared" si="127"/>
        <v/>
      </c>
      <c r="J1998" s="96" t="str">
        <f t="shared" si="128"/>
        <v/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V1998" s="110" t="s">
        <v>25</v>
      </c>
      <c r="W1998" s="110" t="s">
        <v>26</v>
      </c>
      <c r="X1998" s="110" t="s">
        <v>27</v>
      </c>
      <c r="Y1998" s="111" t="s">
        <v>28</v>
      </c>
      <c r="Z1998" s="111" t="s">
        <v>29</v>
      </c>
      <c r="AA1998" s="111" t="s">
        <v>25</v>
      </c>
      <c r="AB1998" s="111" t="s">
        <v>30</v>
      </c>
      <c r="AC1998" s="112" t="s">
        <v>31</v>
      </c>
    </row>
    <row r="1999" spans="1:29" ht="25.5" customHeight="1" x14ac:dyDescent="0.35">
      <c r="A1999" s="205"/>
      <c r="B1999" s="207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25"/>
        <v/>
      </c>
      <c r="G1999" s="106"/>
      <c r="H1999" s="96">
        <f t="shared" si="126"/>
        <v>0</v>
      </c>
      <c r="I1999" s="96" t="str">
        <f t="shared" si="127"/>
        <v/>
      </c>
      <c r="J1999" s="96" t="str">
        <f t="shared" si="128"/>
        <v/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V1999" s="110" t="s">
        <v>25</v>
      </c>
      <c r="W1999" s="110" t="s">
        <v>26</v>
      </c>
      <c r="X1999" s="110" t="s">
        <v>27</v>
      </c>
      <c r="Y1999" s="111" t="s">
        <v>28</v>
      </c>
      <c r="Z1999" s="111" t="s">
        <v>29</v>
      </c>
      <c r="AA1999" s="111" t="s">
        <v>25</v>
      </c>
      <c r="AB1999" s="111" t="s">
        <v>30</v>
      </c>
      <c r="AC1999" s="112" t="s">
        <v>31</v>
      </c>
    </row>
    <row r="2000" spans="1:29" ht="25.5" customHeight="1" x14ac:dyDescent="0.35">
      <c r="A2000" s="205"/>
      <c r="B2000" s="207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25"/>
        <v/>
      </c>
      <c r="G2000" s="106"/>
      <c r="H2000" s="96">
        <f t="shared" si="126"/>
        <v>0</v>
      </c>
      <c r="I2000" s="96" t="str">
        <f t="shared" si="127"/>
        <v/>
      </c>
      <c r="J2000" s="96" t="str">
        <f t="shared" si="128"/>
        <v/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V2000" s="110" t="s">
        <v>25</v>
      </c>
      <c r="W2000" s="110" t="s">
        <v>26</v>
      </c>
      <c r="X2000" s="110" t="s">
        <v>27</v>
      </c>
      <c r="Y2000" s="111" t="s">
        <v>28</v>
      </c>
      <c r="Z2000" s="111" t="s">
        <v>29</v>
      </c>
      <c r="AA2000" s="111" t="s">
        <v>25</v>
      </c>
      <c r="AB2000" s="111" t="s">
        <v>30</v>
      </c>
      <c r="AC2000" s="112" t="s">
        <v>31</v>
      </c>
    </row>
    <row r="2001" spans="1:29" ht="25.5" customHeight="1" x14ac:dyDescent="0.35">
      <c r="A2001" s="205"/>
      <c r="B2001" s="207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25"/>
        <v/>
      </c>
      <c r="G2001" s="106"/>
      <c r="H2001" s="96">
        <f t="shared" si="126"/>
        <v>0</v>
      </c>
      <c r="I2001" s="96" t="str">
        <f t="shared" si="127"/>
        <v/>
      </c>
      <c r="J2001" s="96" t="str">
        <f t="shared" si="128"/>
        <v/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V2001" s="110" t="s">
        <v>25</v>
      </c>
      <c r="W2001" s="110" t="s">
        <v>26</v>
      </c>
      <c r="X2001" s="110" t="s">
        <v>27</v>
      </c>
      <c r="Y2001" s="111" t="s">
        <v>28</v>
      </c>
      <c r="Z2001" s="111" t="s">
        <v>29</v>
      </c>
      <c r="AA2001" s="111" t="s">
        <v>25</v>
      </c>
      <c r="AB2001" s="111" t="s">
        <v>30</v>
      </c>
      <c r="AC2001" s="112" t="s">
        <v>31</v>
      </c>
    </row>
    <row r="2002" spans="1:29" ht="25.5" customHeight="1" x14ac:dyDescent="0.35">
      <c r="A2002" s="205"/>
      <c r="B2002" s="207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25"/>
        <v/>
      </c>
      <c r="G2002" s="106"/>
      <c r="H2002" s="96">
        <f t="shared" si="126"/>
        <v>0</v>
      </c>
      <c r="I2002" s="96" t="str">
        <f t="shared" si="127"/>
        <v/>
      </c>
      <c r="J2002" s="96" t="str">
        <f t="shared" si="128"/>
        <v/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V2002" s="110" t="s">
        <v>25</v>
      </c>
      <c r="W2002" s="110" t="s">
        <v>26</v>
      </c>
      <c r="X2002" s="110" t="s">
        <v>27</v>
      </c>
      <c r="Y2002" s="111" t="s">
        <v>28</v>
      </c>
      <c r="Z2002" s="111" t="s">
        <v>29</v>
      </c>
      <c r="AA2002" s="111" t="s">
        <v>25</v>
      </c>
      <c r="AB2002" s="111" t="s">
        <v>30</v>
      </c>
      <c r="AC2002" s="112" t="s">
        <v>31</v>
      </c>
    </row>
    <row r="2003" spans="1:29" ht="25.5" customHeight="1" x14ac:dyDescent="0.35">
      <c r="A2003" s="205"/>
      <c r="B2003" s="207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25"/>
        <v/>
      </c>
      <c r="G2003" s="106"/>
      <c r="H2003" s="96">
        <f t="shared" si="126"/>
        <v>0</v>
      </c>
      <c r="I2003" s="96" t="str">
        <f t="shared" si="127"/>
        <v/>
      </c>
      <c r="J2003" s="96" t="str">
        <f t="shared" si="128"/>
        <v/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V2003" s="110" t="s">
        <v>25</v>
      </c>
      <c r="W2003" s="110" t="s">
        <v>26</v>
      </c>
      <c r="X2003" s="110" t="s">
        <v>27</v>
      </c>
      <c r="Y2003" s="111" t="s">
        <v>28</v>
      </c>
      <c r="Z2003" s="111" t="s">
        <v>29</v>
      </c>
      <c r="AA2003" s="111" t="s">
        <v>25</v>
      </c>
      <c r="AB2003" s="111" t="s">
        <v>30</v>
      </c>
      <c r="AC2003" s="112" t="s">
        <v>31</v>
      </c>
    </row>
    <row r="2004" spans="1:29" ht="25.5" customHeight="1" x14ac:dyDescent="0.35">
      <c r="A2004" s="205"/>
      <c r="B2004" s="207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25"/>
        <v/>
      </c>
      <c r="G2004" s="106"/>
      <c r="H2004" s="96">
        <f t="shared" si="126"/>
        <v>0</v>
      </c>
      <c r="I2004" s="96" t="str">
        <f t="shared" si="127"/>
        <v/>
      </c>
      <c r="J2004" s="96" t="str">
        <f t="shared" si="128"/>
        <v/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V2004" s="110" t="s">
        <v>25</v>
      </c>
      <c r="W2004" s="110" t="s">
        <v>26</v>
      </c>
      <c r="X2004" s="110" t="s">
        <v>27</v>
      </c>
      <c r="Y2004" s="111" t="s">
        <v>28</v>
      </c>
      <c r="Z2004" s="111" t="s">
        <v>29</v>
      </c>
      <c r="AA2004" s="111" t="s">
        <v>25</v>
      </c>
      <c r="AB2004" s="111" t="s">
        <v>30</v>
      </c>
      <c r="AC2004" s="112" t="s">
        <v>31</v>
      </c>
    </row>
    <row r="2005" spans="1:29" ht="25.5" customHeight="1" x14ac:dyDescent="0.35">
      <c r="A2005" s="205"/>
      <c r="B2005" s="207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25"/>
        <v/>
      </c>
      <c r="G2005" s="106"/>
      <c r="H2005" s="96">
        <f t="shared" si="126"/>
        <v>0</v>
      </c>
      <c r="I2005" s="96" t="str">
        <f t="shared" si="127"/>
        <v/>
      </c>
      <c r="J2005" s="96" t="str">
        <f t="shared" si="128"/>
        <v/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V2005" s="110" t="s">
        <v>25</v>
      </c>
      <c r="W2005" s="110" t="s">
        <v>26</v>
      </c>
      <c r="X2005" s="110" t="s">
        <v>27</v>
      </c>
      <c r="Y2005" s="111" t="s">
        <v>28</v>
      </c>
      <c r="Z2005" s="111" t="s">
        <v>29</v>
      </c>
      <c r="AA2005" s="111" t="s">
        <v>25</v>
      </c>
      <c r="AB2005" s="111" t="s">
        <v>30</v>
      </c>
      <c r="AC2005" s="112" t="s">
        <v>31</v>
      </c>
    </row>
    <row r="2006" spans="1:29" ht="25.5" customHeight="1" x14ac:dyDescent="0.35">
      <c r="A2006" s="205"/>
      <c r="B2006" s="207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25"/>
        <v/>
      </c>
      <c r="G2006" s="106"/>
      <c r="H2006" s="96">
        <f t="shared" si="126"/>
        <v>0</v>
      </c>
      <c r="I2006" s="96" t="str">
        <f t="shared" si="127"/>
        <v/>
      </c>
      <c r="J2006" s="96" t="str">
        <f t="shared" si="128"/>
        <v/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V2006" s="110" t="s">
        <v>25</v>
      </c>
      <c r="W2006" s="110" t="s">
        <v>26</v>
      </c>
      <c r="X2006" s="110" t="s">
        <v>27</v>
      </c>
      <c r="Y2006" s="111" t="s">
        <v>28</v>
      </c>
      <c r="Z2006" s="111" t="s">
        <v>29</v>
      </c>
      <c r="AA2006" s="111" t="s">
        <v>25</v>
      </c>
      <c r="AB2006" s="111" t="s">
        <v>30</v>
      </c>
      <c r="AC2006" s="112" t="s">
        <v>31</v>
      </c>
    </row>
    <row r="2007" spans="1:29" ht="25.5" customHeight="1" x14ac:dyDescent="0.35">
      <c r="A2007" s="205"/>
      <c r="B2007" s="207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25"/>
        <v/>
      </c>
      <c r="G2007" s="106"/>
      <c r="H2007" s="96">
        <f t="shared" si="126"/>
        <v>0</v>
      </c>
      <c r="I2007" s="96" t="str">
        <f t="shared" si="127"/>
        <v/>
      </c>
      <c r="J2007" s="96" t="str">
        <f t="shared" si="128"/>
        <v/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V2007" s="110" t="s">
        <v>25</v>
      </c>
      <c r="W2007" s="110" t="s">
        <v>26</v>
      </c>
      <c r="X2007" s="110" t="s">
        <v>27</v>
      </c>
      <c r="Y2007" s="111" t="s">
        <v>28</v>
      </c>
      <c r="Z2007" s="111" t="s">
        <v>29</v>
      </c>
      <c r="AA2007" s="111" t="s">
        <v>25</v>
      </c>
      <c r="AB2007" s="111" t="s">
        <v>30</v>
      </c>
      <c r="AC2007" s="112" t="s">
        <v>31</v>
      </c>
    </row>
    <row r="2008" spans="1:29" ht="25.5" customHeight="1" x14ac:dyDescent="0.35">
      <c r="A2008" s="205"/>
      <c r="B2008" s="207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25"/>
        <v/>
      </c>
      <c r="G2008" s="106"/>
      <c r="H2008" s="96">
        <f t="shared" si="126"/>
        <v>0</v>
      </c>
      <c r="I2008" s="96" t="str">
        <f t="shared" si="127"/>
        <v/>
      </c>
      <c r="J2008" s="96" t="str">
        <f t="shared" si="128"/>
        <v/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V2008" s="110" t="s">
        <v>25</v>
      </c>
      <c r="W2008" s="110" t="s">
        <v>26</v>
      </c>
      <c r="X2008" s="110" t="s">
        <v>27</v>
      </c>
      <c r="Y2008" s="111" t="s">
        <v>28</v>
      </c>
      <c r="Z2008" s="111" t="s">
        <v>29</v>
      </c>
      <c r="AA2008" s="111" t="s">
        <v>25</v>
      </c>
      <c r="AB2008" s="111" t="s">
        <v>30</v>
      </c>
      <c r="AC2008" s="112" t="s">
        <v>31</v>
      </c>
    </row>
    <row r="2009" spans="1:29" ht="25.5" customHeight="1" x14ac:dyDescent="0.35">
      <c r="A2009" s="205"/>
      <c r="B2009" s="207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25"/>
        <v/>
      </c>
      <c r="G2009" s="106"/>
      <c r="H2009" s="96">
        <f t="shared" si="126"/>
        <v>0</v>
      </c>
      <c r="I2009" s="96" t="str">
        <f t="shared" si="127"/>
        <v/>
      </c>
      <c r="J2009" s="96" t="str">
        <f t="shared" si="128"/>
        <v/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V2009" s="110" t="s">
        <v>25</v>
      </c>
      <c r="W2009" s="110" t="s">
        <v>26</v>
      </c>
      <c r="X2009" s="110" t="s">
        <v>27</v>
      </c>
      <c r="Y2009" s="111" t="s">
        <v>28</v>
      </c>
      <c r="Z2009" s="111" t="s">
        <v>29</v>
      </c>
      <c r="AA2009" s="111" t="s">
        <v>25</v>
      </c>
      <c r="AB2009" s="111" t="s">
        <v>30</v>
      </c>
      <c r="AC2009" s="112" t="s">
        <v>31</v>
      </c>
    </row>
    <row r="2010" spans="1:29" ht="25.5" customHeight="1" x14ac:dyDescent="0.35">
      <c r="A2010" s="205"/>
      <c r="B2010" s="207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25"/>
        <v/>
      </c>
      <c r="G2010" s="106"/>
      <c r="H2010" s="96">
        <f t="shared" si="126"/>
        <v>0</v>
      </c>
      <c r="I2010" s="96" t="str">
        <f t="shared" si="127"/>
        <v/>
      </c>
      <c r="J2010" s="96" t="str">
        <f t="shared" si="128"/>
        <v/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V2010" s="110" t="s">
        <v>25</v>
      </c>
      <c r="W2010" s="110" t="s">
        <v>26</v>
      </c>
      <c r="X2010" s="110" t="s">
        <v>27</v>
      </c>
      <c r="Y2010" s="111" t="s">
        <v>28</v>
      </c>
      <c r="Z2010" s="111" t="s">
        <v>29</v>
      </c>
      <c r="AA2010" s="111" t="s">
        <v>25</v>
      </c>
      <c r="AB2010" s="111" t="s">
        <v>30</v>
      </c>
      <c r="AC2010" s="112" t="s">
        <v>31</v>
      </c>
    </row>
    <row r="2011" spans="1:29" ht="25.5" customHeight="1" x14ac:dyDescent="0.35">
      <c r="A2011" s="205"/>
      <c r="B2011" s="207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25"/>
        <v/>
      </c>
      <c r="G2011" s="106"/>
      <c r="H2011" s="96">
        <f t="shared" si="126"/>
        <v>0</v>
      </c>
      <c r="I2011" s="96" t="str">
        <f t="shared" si="127"/>
        <v/>
      </c>
      <c r="J2011" s="96" t="str">
        <f t="shared" si="128"/>
        <v/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V2011" s="110" t="s">
        <v>25</v>
      </c>
      <c r="W2011" s="110" t="s">
        <v>26</v>
      </c>
      <c r="X2011" s="110" t="s">
        <v>27</v>
      </c>
      <c r="Y2011" s="111" t="s">
        <v>28</v>
      </c>
      <c r="Z2011" s="111" t="s">
        <v>29</v>
      </c>
      <c r="AA2011" s="111" t="s">
        <v>25</v>
      </c>
      <c r="AB2011" s="111" t="s">
        <v>30</v>
      </c>
      <c r="AC2011" s="112" t="s">
        <v>31</v>
      </c>
    </row>
    <row r="2012" spans="1:29" ht="25.5" customHeight="1" x14ac:dyDescent="0.35">
      <c r="A2012" s="205"/>
      <c r="B2012" s="207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25"/>
        <v/>
      </c>
      <c r="G2012" s="106"/>
      <c r="H2012" s="96">
        <f t="shared" si="126"/>
        <v>0</v>
      </c>
      <c r="I2012" s="96" t="str">
        <f t="shared" si="127"/>
        <v/>
      </c>
      <c r="J2012" s="96" t="str">
        <f t="shared" si="128"/>
        <v/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V2012" s="110" t="s">
        <v>25</v>
      </c>
      <c r="W2012" s="110" t="s">
        <v>26</v>
      </c>
      <c r="X2012" s="110" t="s">
        <v>27</v>
      </c>
      <c r="Y2012" s="111" t="s">
        <v>28</v>
      </c>
      <c r="Z2012" s="111" t="s">
        <v>29</v>
      </c>
      <c r="AA2012" s="111" t="s">
        <v>25</v>
      </c>
      <c r="AB2012" s="111" t="s">
        <v>30</v>
      </c>
      <c r="AC2012" s="112" t="s">
        <v>31</v>
      </c>
    </row>
    <row r="2013" spans="1:29" ht="25.5" customHeight="1" x14ac:dyDescent="0.35">
      <c r="A2013" s="205"/>
      <c r="B2013" s="207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25"/>
        <v/>
      </c>
      <c r="G2013" s="106"/>
      <c r="H2013" s="96">
        <f t="shared" si="126"/>
        <v>0</v>
      </c>
      <c r="I2013" s="96" t="str">
        <f t="shared" si="127"/>
        <v/>
      </c>
      <c r="J2013" s="96" t="str">
        <f t="shared" si="128"/>
        <v/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V2013" s="110" t="s">
        <v>25</v>
      </c>
      <c r="W2013" s="110" t="s">
        <v>26</v>
      </c>
      <c r="X2013" s="110" t="s">
        <v>27</v>
      </c>
      <c r="Y2013" s="111" t="s">
        <v>28</v>
      </c>
      <c r="Z2013" s="111" t="s">
        <v>29</v>
      </c>
      <c r="AA2013" s="111" t="s">
        <v>25</v>
      </c>
      <c r="AB2013" s="111" t="s">
        <v>30</v>
      </c>
      <c r="AC2013" s="112" t="s">
        <v>31</v>
      </c>
    </row>
    <row r="2014" spans="1:29" ht="25.5" customHeight="1" x14ac:dyDescent="0.35">
      <c r="A2014" s="205"/>
      <c r="B2014" s="207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25"/>
        <v/>
      </c>
      <c r="G2014" s="106"/>
      <c r="H2014" s="96">
        <f t="shared" si="126"/>
        <v>0</v>
      </c>
      <c r="I2014" s="96" t="str">
        <f t="shared" si="127"/>
        <v/>
      </c>
      <c r="J2014" s="96" t="str">
        <f t="shared" si="128"/>
        <v/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V2014" s="110" t="s">
        <v>25</v>
      </c>
      <c r="W2014" s="110" t="s">
        <v>26</v>
      </c>
      <c r="X2014" s="110" t="s">
        <v>27</v>
      </c>
      <c r="Y2014" s="111" t="s">
        <v>28</v>
      </c>
      <c r="Z2014" s="111" t="s">
        <v>29</v>
      </c>
      <c r="AA2014" s="111" t="s">
        <v>25</v>
      </c>
      <c r="AB2014" s="111" t="s">
        <v>30</v>
      </c>
      <c r="AC2014" s="112" t="s">
        <v>31</v>
      </c>
    </row>
    <row r="2015" spans="1:29" ht="25.5" customHeight="1" x14ac:dyDescent="0.35">
      <c r="A2015" s="205"/>
      <c r="B2015" s="207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25"/>
        <v/>
      </c>
      <c r="G2015" s="106"/>
      <c r="H2015" s="96">
        <f t="shared" si="126"/>
        <v>0</v>
      </c>
      <c r="I2015" s="96" t="str">
        <f t="shared" si="127"/>
        <v/>
      </c>
      <c r="J2015" s="96" t="str">
        <f t="shared" si="128"/>
        <v/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V2015" s="110" t="s">
        <v>25</v>
      </c>
      <c r="W2015" s="110" t="s">
        <v>26</v>
      </c>
      <c r="X2015" s="110" t="s">
        <v>27</v>
      </c>
      <c r="Y2015" s="111" t="s">
        <v>28</v>
      </c>
      <c r="Z2015" s="111" t="s">
        <v>29</v>
      </c>
      <c r="AA2015" s="111" t="s">
        <v>25</v>
      </c>
      <c r="AB2015" s="111" t="s">
        <v>30</v>
      </c>
      <c r="AC2015" s="112" t="s">
        <v>31</v>
      </c>
    </row>
    <row r="2016" spans="1:29" ht="25.5" customHeight="1" x14ac:dyDescent="0.35">
      <c r="A2016" s="205"/>
      <c r="B2016" s="207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25"/>
        <v/>
      </c>
      <c r="G2016" s="106"/>
      <c r="H2016" s="96">
        <f t="shared" si="126"/>
        <v>0</v>
      </c>
      <c r="I2016" s="96" t="str">
        <f t="shared" si="127"/>
        <v/>
      </c>
      <c r="J2016" s="96" t="str">
        <f t="shared" si="128"/>
        <v/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V2016" s="110" t="s">
        <v>25</v>
      </c>
      <c r="W2016" s="110" t="s">
        <v>26</v>
      </c>
      <c r="X2016" s="110" t="s">
        <v>27</v>
      </c>
      <c r="Y2016" s="111" t="s">
        <v>28</v>
      </c>
      <c r="Z2016" s="111" t="s">
        <v>29</v>
      </c>
      <c r="AA2016" s="111" t="s">
        <v>25</v>
      </c>
      <c r="AB2016" s="111" t="s">
        <v>30</v>
      </c>
      <c r="AC2016" s="112" t="s">
        <v>31</v>
      </c>
    </row>
    <row r="2017" spans="1:29" ht="25.5" customHeight="1" x14ac:dyDescent="0.35">
      <c r="A2017" s="205"/>
      <c r="B2017" s="207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25"/>
        <v/>
      </c>
      <c r="G2017" s="106"/>
      <c r="H2017" s="96">
        <f t="shared" si="126"/>
        <v>0</v>
      </c>
      <c r="I2017" s="96" t="str">
        <f t="shared" si="127"/>
        <v/>
      </c>
      <c r="J2017" s="96" t="str">
        <f t="shared" si="128"/>
        <v/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V2017" s="110" t="s">
        <v>25</v>
      </c>
      <c r="W2017" s="110" t="s">
        <v>26</v>
      </c>
      <c r="X2017" s="110" t="s">
        <v>27</v>
      </c>
      <c r="Y2017" s="111" t="s">
        <v>28</v>
      </c>
      <c r="Z2017" s="111" t="s">
        <v>29</v>
      </c>
      <c r="AA2017" s="111" t="s">
        <v>25</v>
      </c>
      <c r="AB2017" s="111" t="s">
        <v>30</v>
      </c>
      <c r="AC2017" s="112" t="s">
        <v>31</v>
      </c>
    </row>
    <row r="2018" spans="1:29" ht="25.5" customHeight="1" x14ac:dyDescent="0.35">
      <c r="A2018" s="205"/>
      <c r="B2018" s="207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25"/>
        <v/>
      </c>
      <c r="G2018" s="106"/>
      <c r="H2018" s="96">
        <f t="shared" si="126"/>
        <v>0</v>
      </c>
      <c r="I2018" s="96" t="str">
        <f t="shared" si="127"/>
        <v/>
      </c>
      <c r="J2018" s="96" t="str">
        <f t="shared" si="128"/>
        <v/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V2018" s="110" t="s">
        <v>25</v>
      </c>
      <c r="W2018" s="110" t="s">
        <v>26</v>
      </c>
      <c r="X2018" s="110" t="s">
        <v>27</v>
      </c>
      <c r="Y2018" s="111" t="s">
        <v>28</v>
      </c>
      <c r="Z2018" s="111" t="s">
        <v>29</v>
      </c>
      <c r="AA2018" s="111" t="s">
        <v>25</v>
      </c>
      <c r="AB2018" s="111" t="s">
        <v>30</v>
      </c>
      <c r="AC2018" s="112" t="s">
        <v>31</v>
      </c>
    </row>
    <row r="2019" spans="1:29" ht="25.5" customHeight="1" x14ac:dyDescent="0.35">
      <c r="A2019" s="205"/>
      <c r="B2019" s="207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25"/>
        <v/>
      </c>
      <c r="G2019" s="106"/>
      <c r="H2019" s="96">
        <f t="shared" si="126"/>
        <v>0</v>
      </c>
      <c r="I2019" s="96" t="str">
        <f t="shared" si="127"/>
        <v/>
      </c>
      <c r="J2019" s="96" t="str">
        <f t="shared" si="128"/>
        <v/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V2019" s="110" t="s">
        <v>25</v>
      </c>
      <c r="W2019" s="110" t="s">
        <v>26</v>
      </c>
      <c r="X2019" s="110" t="s">
        <v>27</v>
      </c>
      <c r="Y2019" s="111" t="s">
        <v>28</v>
      </c>
      <c r="Z2019" s="111" t="s">
        <v>29</v>
      </c>
      <c r="AA2019" s="111" t="s">
        <v>25</v>
      </c>
      <c r="AB2019" s="111" t="s">
        <v>30</v>
      </c>
      <c r="AC2019" s="112" t="s">
        <v>31</v>
      </c>
    </row>
    <row r="2020" spans="1:29" ht="25.5" customHeight="1" x14ac:dyDescent="0.35">
      <c r="A2020" s="205"/>
      <c r="B2020" s="207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25"/>
        <v/>
      </c>
      <c r="G2020" s="106"/>
      <c r="H2020" s="96">
        <f t="shared" si="126"/>
        <v>0</v>
      </c>
      <c r="I2020" s="96" t="str">
        <f t="shared" si="127"/>
        <v/>
      </c>
      <c r="J2020" s="96" t="str">
        <f t="shared" si="128"/>
        <v/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V2020" s="110" t="s">
        <v>25</v>
      </c>
      <c r="W2020" s="110" t="s">
        <v>26</v>
      </c>
      <c r="X2020" s="110" t="s">
        <v>27</v>
      </c>
      <c r="Y2020" s="111" t="s">
        <v>28</v>
      </c>
      <c r="Z2020" s="111" t="s">
        <v>29</v>
      </c>
      <c r="AA2020" s="111" t="s">
        <v>25</v>
      </c>
      <c r="AB2020" s="111" t="s">
        <v>30</v>
      </c>
      <c r="AC2020" s="112" t="s">
        <v>31</v>
      </c>
    </row>
    <row r="2021" spans="1:29" ht="25.5" customHeight="1" x14ac:dyDescent="0.35">
      <c r="A2021" s="205"/>
      <c r="B2021" s="207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25"/>
        <v/>
      </c>
      <c r="G2021" s="106"/>
      <c r="H2021" s="96">
        <f t="shared" si="126"/>
        <v>0</v>
      </c>
      <c r="I2021" s="96" t="str">
        <f t="shared" si="127"/>
        <v/>
      </c>
      <c r="J2021" s="96" t="str">
        <f t="shared" si="128"/>
        <v/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V2021" s="110" t="s">
        <v>25</v>
      </c>
      <c r="W2021" s="110" t="s">
        <v>26</v>
      </c>
      <c r="X2021" s="110" t="s">
        <v>27</v>
      </c>
      <c r="Y2021" s="111" t="s">
        <v>28</v>
      </c>
      <c r="Z2021" s="111" t="s">
        <v>29</v>
      </c>
      <c r="AA2021" s="111" t="s">
        <v>25</v>
      </c>
      <c r="AB2021" s="111" t="s">
        <v>30</v>
      </c>
      <c r="AC2021" s="112" t="s">
        <v>31</v>
      </c>
    </row>
    <row r="2022" spans="1:29" ht="25.5" customHeight="1" x14ac:dyDescent="0.35">
      <c r="A2022" s="205"/>
      <c r="B2022" s="207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25"/>
        <v/>
      </c>
      <c r="G2022" s="106"/>
      <c r="H2022" s="96">
        <f t="shared" si="126"/>
        <v>0</v>
      </c>
      <c r="I2022" s="96" t="str">
        <f t="shared" si="127"/>
        <v/>
      </c>
      <c r="J2022" s="96" t="str">
        <f t="shared" si="128"/>
        <v/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V2022" s="110" t="s">
        <v>25</v>
      </c>
      <c r="W2022" s="110" t="s">
        <v>26</v>
      </c>
      <c r="X2022" s="110" t="s">
        <v>27</v>
      </c>
      <c r="Y2022" s="111" t="s">
        <v>28</v>
      </c>
      <c r="Z2022" s="111" t="s">
        <v>29</v>
      </c>
      <c r="AA2022" s="111" t="s">
        <v>25</v>
      </c>
      <c r="AB2022" s="111" t="s">
        <v>30</v>
      </c>
      <c r="AC2022" s="112" t="s">
        <v>31</v>
      </c>
    </row>
    <row r="2023" spans="1:29" ht="25.5" customHeight="1" x14ac:dyDescent="0.35">
      <c r="A2023" s="205"/>
      <c r="B2023" s="207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25"/>
        <v/>
      </c>
      <c r="G2023" s="106"/>
      <c r="H2023" s="96">
        <f t="shared" si="126"/>
        <v>0</v>
      </c>
      <c r="I2023" s="96" t="str">
        <f t="shared" si="127"/>
        <v/>
      </c>
      <c r="J2023" s="96" t="str">
        <f t="shared" si="128"/>
        <v/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V2023" s="110" t="s">
        <v>25</v>
      </c>
      <c r="W2023" s="110" t="s">
        <v>26</v>
      </c>
      <c r="X2023" s="110" t="s">
        <v>27</v>
      </c>
      <c r="Y2023" s="111" t="s">
        <v>28</v>
      </c>
      <c r="Z2023" s="111" t="s">
        <v>29</v>
      </c>
      <c r="AA2023" s="111" t="s">
        <v>25</v>
      </c>
      <c r="AB2023" s="111" t="s">
        <v>30</v>
      </c>
      <c r="AC2023" s="112" t="s">
        <v>31</v>
      </c>
    </row>
    <row r="2024" spans="1:29" ht="25.5" customHeight="1" x14ac:dyDescent="0.35">
      <c r="A2024" s="205"/>
      <c r="B2024" s="207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25"/>
        <v/>
      </c>
      <c r="G2024" s="106"/>
      <c r="H2024" s="96">
        <f t="shared" si="126"/>
        <v>0</v>
      </c>
      <c r="I2024" s="96" t="str">
        <f t="shared" si="127"/>
        <v/>
      </c>
      <c r="J2024" s="96" t="str">
        <f t="shared" si="128"/>
        <v/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V2024" s="110" t="s">
        <v>25</v>
      </c>
      <c r="W2024" s="110" t="s">
        <v>26</v>
      </c>
      <c r="X2024" s="110" t="s">
        <v>27</v>
      </c>
      <c r="Y2024" s="111" t="s">
        <v>28</v>
      </c>
      <c r="Z2024" s="111" t="s">
        <v>29</v>
      </c>
      <c r="AA2024" s="111" t="s">
        <v>25</v>
      </c>
      <c r="AB2024" s="111" t="s">
        <v>30</v>
      </c>
      <c r="AC2024" s="112" t="s">
        <v>31</v>
      </c>
    </row>
    <row r="2025" spans="1:29" ht="25.5" customHeight="1" x14ac:dyDescent="0.35">
      <c r="A2025" s="205"/>
      <c r="B2025" s="207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25"/>
        <v/>
      </c>
      <c r="G2025" s="106"/>
      <c r="H2025" s="96">
        <f t="shared" si="126"/>
        <v>0</v>
      </c>
      <c r="I2025" s="96" t="str">
        <f t="shared" si="127"/>
        <v/>
      </c>
      <c r="J2025" s="96" t="str">
        <f t="shared" si="128"/>
        <v/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V2025" s="110" t="s">
        <v>25</v>
      </c>
      <c r="W2025" s="110" t="s">
        <v>26</v>
      </c>
      <c r="X2025" s="110" t="s">
        <v>27</v>
      </c>
      <c r="Y2025" s="111" t="s">
        <v>28</v>
      </c>
      <c r="Z2025" s="111" t="s">
        <v>29</v>
      </c>
      <c r="AA2025" s="111" t="s">
        <v>25</v>
      </c>
      <c r="AB2025" s="111" t="s">
        <v>30</v>
      </c>
      <c r="AC2025" s="112" t="s">
        <v>31</v>
      </c>
    </row>
    <row r="2026" spans="1:29" ht="25.5" customHeight="1" x14ac:dyDescent="0.35">
      <c r="A2026" s="205"/>
      <c r="B2026" s="207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25"/>
        <v/>
      </c>
      <c r="G2026" s="106"/>
      <c r="H2026" s="96">
        <f t="shared" si="126"/>
        <v>0</v>
      </c>
      <c r="I2026" s="96" t="str">
        <f t="shared" si="127"/>
        <v/>
      </c>
      <c r="J2026" s="96" t="str">
        <f t="shared" si="128"/>
        <v/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V2026" s="110" t="s">
        <v>25</v>
      </c>
      <c r="W2026" s="110" t="s">
        <v>26</v>
      </c>
      <c r="X2026" s="110" t="s">
        <v>27</v>
      </c>
      <c r="Y2026" s="111" t="s">
        <v>28</v>
      </c>
      <c r="Z2026" s="111" t="s">
        <v>29</v>
      </c>
      <c r="AA2026" s="111" t="s">
        <v>25</v>
      </c>
      <c r="AB2026" s="111" t="s">
        <v>30</v>
      </c>
      <c r="AC2026" s="112" t="s">
        <v>31</v>
      </c>
    </row>
    <row r="2027" spans="1:29" ht="25.5" customHeight="1" x14ac:dyDescent="0.35">
      <c r="A2027" s="205"/>
      <c r="B2027" s="207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25"/>
        <v/>
      </c>
      <c r="G2027" s="106"/>
      <c r="H2027" s="96">
        <f t="shared" si="126"/>
        <v>0</v>
      </c>
      <c r="I2027" s="96" t="str">
        <f t="shared" si="127"/>
        <v/>
      </c>
      <c r="J2027" s="96" t="str">
        <f t="shared" si="128"/>
        <v/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V2027" s="110" t="s">
        <v>25</v>
      </c>
      <c r="W2027" s="110" t="s">
        <v>26</v>
      </c>
      <c r="X2027" s="110" t="s">
        <v>27</v>
      </c>
      <c r="Y2027" s="111" t="s">
        <v>28</v>
      </c>
      <c r="Z2027" s="111" t="s">
        <v>29</v>
      </c>
      <c r="AA2027" s="111" t="s">
        <v>25</v>
      </c>
      <c r="AB2027" s="111" t="s">
        <v>30</v>
      </c>
      <c r="AC2027" s="112" t="s">
        <v>31</v>
      </c>
    </row>
    <row r="2028" spans="1:29" ht="25.5" customHeight="1" x14ac:dyDescent="0.35">
      <c r="A2028" s="205"/>
      <c r="B2028" s="207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25"/>
        <v/>
      </c>
      <c r="G2028" s="106"/>
      <c r="H2028" s="96">
        <f t="shared" si="126"/>
        <v>0</v>
      </c>
      <c r="I2028" s="96" t="str">
        <f t="shared" si="127"/>
        <v/>
      </c>
      <c r="J2028" s="96" t="str">
        <f t="shared" si="128"/>
        <v/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V2028" s="110" t="s">
        <v>25</v>
      </c>
      <c r="W2028" s="110" t="s">
        <v>26</v>
      </c>
      <c r="X2028" s="110" t="s">
        <v>27</v>
      </c>
      <c r="Y2028" s="111" t="s">
        <v>28</v>
      </c>
      <c r="Z2028" s="111" t="s">
        <v>29</v>
      </c>
      <c r="AA2028" s="111" t="s">
        <v>25</v>
      </c>
      <c r="AB2028" s="111" t="s">
        <v>30</v>
      </c>
      <c r="AC2028" s="112" t="s">
        <v>31</v>
      </c>
    </row>
    <row r="2029" spans="1:29" ht="25.5" customHeight="1" x14ac:dyDescent="0.35">
      <c r="A2029" s="205"/>
      <c r="B2029" s="207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25"/>
        <v/>
      </c>
      <c r="G2029" s="106"/>
      <c r="H2029" s="96">
        <f t="shared" si="126"/>
        <v>0</v>
      </c>
      <c r="I2029" s="96" t="str">
        <f t="shared" si="127"/>
        <v/>
      </c>
      <c r="J2029" s="96" t="str">
        <f t="shared" si="128"/>
        <v/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V2029" s="110" t="s">
        <v>25</v>
      </c>
      <c r="W2029" s="110" t="s">
        <v>26</v>
      </c>
      <c r="X2029" s="110" t="s">
        <v>27</v>
      </c>
      <c r="Y2029" s="111" t="s">
        <v>28</v>
      </c>
      <c r="Z2029" s="111" t="s">
        <v>29</v>
      </c>
      <c r="AA2029" s="111" t="s">
        <v>25</v>
      </c>
      <c r="AB2029" s="111" t="s">
        <v>30</v>
      </c>
      <c r="AC2029" s="112" t="s">
        <v>31</v>
      </c>
    </row>
    <row r="2030" spans="1:29" ht="25.5" customHeight="1" x14ac:dyDescent="0.35">
      <c r="A2030" s="205"/>
      <c r="B2030" s="207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25"/>
        <v/>
      </c>
      <c r="G2030" s="106"/>
      <c r="H2030" s="96">
        <f t="shared" si="126"/>
        <v>0</v>
      </c>
      <c r="I2030" s="96" t="str">
        <f t="shared" si="127"/>
        <v/>
      </c>
      <c r="J2030" s="96" t="str">
        <f t="shared" si="128"/>
        <v/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V2030" s="110" t="s">
        <v>25</v>
      </c>
      <c r="W2030" s="110" t="s">
        <v>26</v>
      </c>
      <c r="X2030" s="110" t="s">
        <v>27</v>
      </c>
      <c r="Y2030" s="111" t="s">
        <v>28</v>
      </c>
      <c r="Z2030" s="111" t="s">
        <v>29</v>
      </c>
      <c r="AA2030" s="111" t="s">
        <v>25</v>
      </c>
      <c r="AB2030" s="111" t="s">
        <v>30</v>
      </c>
      <c r="AC2030" s="112" t="s">
        <v>31</v>
      </c>
    </row>
    <row r="2031" spans="1:29" ht="25.5" customHeight="1" x14ac:dyDescent="0.35">
      <c r="A2031" s="205"/>
      <c r="B2031" s="207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25"/>
        <v/>
      </c>
      <c r="G2031" s="106"/>
      <c r="H2031" s="96">
        <f t="shared" si="126"/>
        <v>0</v>
      </c>
      <c r="I2031" s="96" t="str">
        <f t="shared" si="127"/>
        <v/>
      </c>
      <c r="J2031" s="96" t="str">
        <f t="shared" si="128"/>
        <v/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V2031" s="110" t="s">
        <v>25</v>
      </c>
      <c r="W2031" s="110" t="s">
        <v>26</v>
      </c>
      <c r="X2031" s="110" t="s">
        <v>27</v>
      </c>
      <c r="Y2031" s="111" t="s">
        <v>28</v>
      </c>
      <c r="Z2031" s="111" t="s">
        <v>29</v>
      </c>
      <c r="AA2031" s="111" t="s">
        <v>25</v>
      </c>
      <c r="AB2031" s="111" t="s">
        <v>30</v>
      </c>
      <c r="AC2031" s="112" t="s">
        <v>31</v>
      </c>
    </row>
    <row r="2032" spans="1:29" ht="25.5" customHeight="1" x14ac:dyDescent="0.35">
      <c r="A2032" s="205"/>
      <c r="B2032" s="207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25"/>
        <v/>
      </c>
      <c r="G2032" s="106"/>
      <c r="H2032" s="96">
        <f t="shared" si="126"/>
        <v>0</v>
      </c>
      <c r="I2032" s="96" t="str">
        <f t="shared" si="127"/>
        <v/>
      </c>
      <c r="J2032" s="96" t="str">
        <f t="shared" si="128"/>
        <v/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V2032" s="110" t="s">
        <v>25</v>
      </c>
      <c r="W2032" s="110" t="s">
        <v>26</v>
      </c>
      <c r="X2032" s="110" t="s">
        <v>27</v>
      </c>
      <c r="Y2032" s="111" t="s">
        <v>28</v>
      </c>
      <c r="Z2032" s="111" t="s">
        <v>29</v>
      </c>
      <c r="AA2032" s="111" t="s">
        <v>25</v>
      </c>
      <c r="AB2032" s="111" t="s">
        <v>30</v>
      </c>
      <c r="AC2032" s="112" t="s">
        <v>31</v>
      </c>
    </row>
    <row r="2033" spans="1:29" ht="25.5" customHeight="1" x14ac:dyDescent="0.35">
      <c r="A2033" s="205"/>
      <c r="B2033" s="207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25"/>
        <v/>
      </c>
      <c r="G2033" s="106"/>
      <c r="H2033" s="96">
        <f t="shared" si="126"/>
        <v>0</v>
      </c>
      <c r="I2033" s="96" t="str">
        <f t="shared" si="127"/>
        <v/>
      </c>
      <c r="J2033" s="96" t="str">
        <f t="shared" si="128"/>
        <v/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V2033" s="110" t="s">
        <v>25</v>
      </c>
      <c r="W2033" s="110" t="s">
        <v>26</v>
      </c>
      <c r="X2033" s="110" t="s">
        <v>27</v>
      </c>
      <c r="Y2033" s="111" t="s">
        <v>28</v>
      </c>
      <c r="Z2033" s="111" t="s">
        <v>29</v>
      </c>
      <c r="AA2033" s="111" t="s">
        <v>25</v>
      </c>
      <c r="AB2033" s="111" t="s">
        <v>30</v>
      </c>
      <c r="AC2033" s="112" t="s">
        <v>31</v>
      </c>
    </row>
    <row r="2034" spans="1:29" ht="25.5" customHeight="1" x14ac:dyDescent="0.35">
      <c r="A2034" s="205"/>
      <c r="B2034" s="207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25"/>
        <v/>
      </c>
      <c r="G2034" s="106"/>
      <c r="H2034" s="96">
        <f t="shared" si="126"/>
        <v>0</v>
      </c>
      <c r="I2034" s="96" t="str">
        <f t="shared" si="127"/>
        <v/>
      </c>
      <c r="J2034" s="96" t="str">
        <f t="shared" si="128"/>
        <v/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V2034" s="110" t="s">
        <v>25</v>
      </c>
      <c r="W2034" s="110" t="s">
        <v>26</v>
      </c>
      <c r="X2034" s="110" t="s">
        <v>27</v>
      </c>
      <c r="Y2034" s="111" t="s">
        <v>28</v>
      </c>
      <c r="Z2034" s="111" t="s">
        <v>29</v>
      </c>
      <c r="AA2034" s="111" t="s">
        <v>25</v>
      </c>
      <c r="AB2034" s="111" t="s">
        <v>30</v>
      </c>
      <c r="AC2034" s="112" t="s">
        <v>31</v>
      </c>
    </row>
    <row r="2035" spans="1:29" ht="25.5" customHeight="1" x14ac:dyDescent="0.35">
      <c r="A2035" s="205"/>
      <c r="B2035" s="207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25"/>
        <v/>
      </c>
      <c r="G2035" s="106"/>
      <c r="H2035" s="96">
        <f t="shared" si="126"/>
        <v>0</v>
      </c>
      <c r="I2035" s="96" t="str">
        <f t="shared" si="127"/>
        <v/>
      </c>
      <c r="J2035" s="96" t="str">
        <f t="shared" si="128"/>
        <v/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V2035" s="110" t="s">
        <v>25</v>
      </c>
      <c r="W2035" s="110" t="s">
        <v>26</v>
      </c>
      <c r="X2035" s="110" t="s">
        <v>27</v>
      </c>
      <c r="Y2035" s="111" t="s">
        <v>28</v>
      </c>
      <c r="Z2035" s="111" t="s">
        <v>29</v>
      </c>
      <c r="AA2035" s="111" t="s">
        <v>25</v>
      </c>
      <c r="AB2035" s="111" t="s">
        <v>30</v>
      </c>
      <c r="AC2035" s="112" t="s">
        <v>31</v>
      </c>
    </row>
    <row r="2036" spans="1:29" ht="25.5" customHeight="1" x14ac:dyDescent="0.35">
      <c r="A2036" s="205"/>
      <c r="B2036" s="207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25"/>
        <v/>
      </c>
      <c r="G2036" s="106"/>
      <c r="H2036" s="96">
        <f t="shared" si="126"/>
        <v>0</v>
      </c>
      <c r="I2036" s="96" t="str">
        <f t="shared" si="127"/>
        <v/>
      </c>
      <c r="J2036" s="96" t="str">
        <f t="shared" si="128"/>
        <v/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V2036" s="110" t="s">
        <v>25</v>
      </c>
      <c r="W2036" s="110" t="s">
        <v>26</v>
      </c>
      <c r="X2036" s="110" t="s">
        <v>27</v>
      </c>
      <c r="Y2036" s="111" t="s">
        <v>28</v>
      </c>
      <c r="Z2036" s="111" t="s">
        <v>29</v>
      </c>
      <c r="AA2036" s="111" t="s">
        <v>25</v>
      </c>
      <c r="AB2036" s="111" t="s">
        <v>30</v>
      </c>
      <c r="AC2036" s="112" t="s">
        <v>31</v>
      </c>
    </row>
    <row r="2037" spans="1:29" ht="25.5" customHeight="1" x14ac:dyDescent="0.35">
      <c r="A2037" s="205"/>
      <c r="B2037" s="207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25"/>
        <v/>
      </c>
      <c r="G2037" s="106"/>
      <c r="H2037" s="96">
        <f t="shared" si="126"/>
        <v>0</v>
      </c>
      <c r="I2037" s="96" t="str">
        <f t="shared" si="127"/>
        <v/>
      </c>
      <c r="J2037" s="96" t="str">
        <f t="shared" si="128"/>
        <v/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V2037" s="110" t="s">
        <v>25</v>
      </c>
      <c r="W2037" s="110" t="s">
        <v>26</v>
      </c>
      <c r="X2037" s="110" t="s">
        <v>27</v>
      </c>
      <c r="Y2037" s="111" t="s">
        <v>28</v>
      </c>
      <c r="Z2037" s="111" t="s">
        <v>29</v>
      </c>
      <c r="AA2037" s="111" t="s">
        <v>25</v>
      </c>
      <c r="AB2037" s="111" t="s">
        <v>30</v>
      </c>
      <c r="AC2037" s="112" t="s">
        <v>31</v>
      </c>
    </row>
    <row r="2038" spans="1:29" ht="25.5" customHeight="1" x14ac:dyDescent="0.35">
      <c r="A2038" s="205"/>
      <c r="B2038" s="207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25"/>
        <v/>
      </c>
      <c r="G2038" s="106"/>
      <c r="H2038" s="96">
        <f t="shared" si="126"/>
        <v>0</v>
      </c>
      <c r="I2038" s="96" t="str">
        <f t="shared" si="127"/>
        <v/>
      </c>
      <c r="J2038" s="96" t="str">
        <f t="shared" si="128"/>
        <v/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V2038" s="110" t="s">
        <v>25</v>
      </c>
      <c r="W2038" s="110" t="s">
        <v>26</v>
      </c>
      <c r="X2038" s="110" t="s">
        <v>27</v>
      </c>
      <c r="Y2038" s="111" t="s">
        <v>28</v>
      </c>
      <c r="Z2038" s="111" t="s">
        <v>29</v>
      </c>
      <c r="AA2038" s="111" t="s">
        <v>25</v>
      </c>
      <c r="AB2038" s="111" t="s">
        <v>30</v>
      </c>
      <c r="AC2038" s="112" t="s">
        <v>31</v>
      </c>
    </row>
    <row r="2039" spans="1:29" ht="25.5" customHeight="1" x14ac:dyDescent="0.35">
      <c r="A2039" s="205"/>
      <c r="B2039" s="207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25"/>
        <v/>
      </c>
      <c r="G2039" s="106"/>
      <c r="H2039" s="96">
        <f t="shared" si="126"/>
        <v>0</v>
      </c>
      <c r="I2039" s="96" t="str">
        <f t="shared" si="127"/>
        <v/>
      </c>
      <c r="J2039" s="96" t="str">
        <f t="shared" si="128"/>
        <v/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V2039" s="110" t="s">
        <v>25</v>
      </c>
      <c r="W2039" s="110" t="s">
        <v>26</v>
      </c>
      <c r="X2039" s="110" t="s">
        <v>27</v>
      </c>
      <c r="Y2039" s="111" t="s">
        <v>28</v>
      </c>
      <c r="Z2039" s="111" t="s">
        <v>29</v>
      </c>
      <c r="AA2039" s="111" t="s">
        <v>25</v>
      </c>
      <c r="AB2039" s="111" t="s">
        <v>30</v>
      </c>
      <c r="AC2039" s="112" t="s">
        <v>31</v>
      </c>
    </row>
    <row r="2040" spans="1:29" ht="25.5" customHeight="1" x14ac:dyDescent="0.35">
      <c r="A2040" s="205"/>
      <c r="B2040" s="207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25"/>
        <v/>
      </c>
      <c r="G2040" s="106"/>
      <c r="H2040" s="96">
        <f t="shared" si="126"/>
        <v>0</v>
      </c>
      <c r="I2040" s="96" t="str">
        <f t="shared" si="127"/>
        <v/>
      </c>
      <c r="J2040" s="96" t="str">
        <f t="shared" si="128"/>
        <v/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V2040" s="110" t="s">
        <v>25</v>
      </c>
      <c r="W2040" s="110" t="s">
        <v>26</v>
      </c>
      <c r="X2040" s="110" t="s">
        <v>27</v>
      </c>
      <c r="Y2040" s="111" t="s">
        <v>28</v>
      </c>
      <c r="Z2040" s="111" t="s">
        <v>29</v>
      </c>
      <c r="AA2040" s="111" t="s">
        <v>25</v>
      </c>
      <c r="AB2040" s="111" t="s">
        <v>30</v>
      </c>
      <c r="AC2040" s="112" t="s">
        <v>31</v>
      </c>
    </row>
    <row r="2041" spans="1:29" ht="25.5" customHeight="1" x14ac:dyDescent="0.35">
      <c r="A2041" s="205"/>
      <c r="B2041" s="207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25"/>
        <v/>
      </c>
      <c r="G2041" s="106"/>
      <c r="H2041" s="96">
        <f t="shared" si="126"/>
        <v>0</v>
      </c>
      <c r="I2041" s="96" t="str">
        <f t="shared" si="127"/>
        <v/>
      </c>
      <c r="J2041" s="96" t="str">
        <f t="shared" si="128"/>
        <v/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V2041" s="110" t="s">
        <v>25</v>
      </c>
      <c r="W2041" s="110" t="s">
        <v>26</v>
      </c>
      <c r="X2041" s="110" t="s">
        <v>27</v>
      </c>
      <c r="Y2041" s="111" t="s">
        <v>28</v>
      </c>
      <c r="Z2041" s="111" t="s">
        <v>29</v>
      </c>
      <c r="AA2041" s="111" t="s">
        <v>25</v>
      </c>
      <c r="AB2041" s="111" t="s">
        <v>30</v>
      </c>
      <c r="AC2041" s="112" t="s">
        <v>31</v>
      </c>
    </row>
    <row r="2042" spans="1:29" ht="25.5" customHeight="1" x14ac:dyDescent="0.35">
      <c r="A2042" s="205"/>
      <c r="B2042" s="207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25"/>
        <v/>
      </c>
      <c r="G2042" s="106"/>
      <c r="H2042" s="96">
        <f t="shared" si="126"/>
        <v>0</v>
      </c>
      <c r="I2042" s="96" t="str">
        <f t="shared" si="127"/>
        <v/>
      </c>
      <c r="J2042" s="96" t="str">
        <f t="shared" si="128"/>
        <v/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V2042" s="110" t="s">
        <v>25</v>
      </c>
      <c r="W2042" s="110" t="s">
        <v>26</v>
      </c>
      <c r="X2042" s="110" t="s">
        <v>27</v>
      </c>
      <c r="Y2042" s="111" t="s">
        <v>28</v>
      </c>
      <c r="Z2042" s="111" t="s">
        <v>29</v>
      </c>
      <c r="AA2042" s="111" t="s">
        <v>25</v>
      </c>
      <c r="AB2042" s="111" t="s">
        <v>30</v>
      </c>
      <c r="AC2042" s="112" t="s">
        <v>31</v>
      </c>
    </row>
    <row r="2043" spans="1:29" ht="25.5" customHeight="1" x14ac:dyDescent="0.35">
      <c r="A2043" s="205"/>
      <c r="B2043" s="207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25"/>
        <v/>
      </c>
      <c r="G2043" s="106"/>
      <c r="H2043" s="96">
        <f t="shared" si="126"/>
        <v>0</v>
      </c>
      <c r="I2043" s="96" t="str">
        <f t="shared" si="127"/>
        <v/>
      </c>
      <c r="J2043" s="96" t="str">
        <f t="shared" si="128"/>
        <v/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V2043" s="110" t="s">
        <v>25</v>
      </c>
      <c r="W2043" s="110" t="s">
        <v>26</v>
      </c>
      <c r="X2043" s="110" t="s">
        <v>27</v>
      </c>
      <c r="Y2043" s="111" t="s">
        <v>28</v>
      </c>
      <c r="Z2043" s="111" t="s">
        <v>29</v>
      </c>
      <c r="AA2043" s="111" t="s">
        <v>25</v>
      </c>
      <c r="AB2043" s="111" t="s">
        <v>30</v>
      </c>
      <c r="AC2043" s="112" t="s">
        <v>31</v>
      </c>
    </row>
    <row r="2044" spans="1:29" ht="25.5" customHeight="1" x14ac:dyDescent="0.35">
      <c r="A2044" s="205"/>
      <c r="B2044" s="207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25"/>
        <v/>
      </c>
      <c r="G2044" s="106"/>
      <c r="H2044" s="96">
        <f t="shared" si="126"/>
        <v>0</v>
      </c>
      <c r="I2044" s="96" t="str">
        <f t="shared" si="127"/>
        <v/>
      </c>
      <c r="J2044" s="96" t="str">
        <f t="shared" si="128"/>
        <v/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V2044" s="110" t="s">
        <v>25</v>
      </c>
      <c r="W2044" s="110" t="s">
        <v>26</v>
      </c>
      <c r="X2044" s="110" t="s">
        <v>27</v>
      </c>
      <c r="Y2044" s="111" t="s">
        <v>28</v>
      </c>
      <c r="Z2044" s="111" t="s">
        <v>29</v>
      </c>
      <c r="AA2044" s="111" t="s">
        <v>25</v>
      </c>
      <c r="AB2044" s="111" t="s">
        <v>30</v>
      </c>
      <c r="AC2044" s="112" t="s">
        <v>31</v>
      </c>
    </row>
    <row r="2045" spans="1:29" ht="25.5" customHeight="1" x14ac:dyDescent="0.35">
      <c r="A2045" s="205"/>
      <c r="B2045" s="207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25"/>
        <v/>
      </c>
      <c r="G2045" s="106"/>
      <c r="H2045" s="96">
        <f t="shared" si="126"/>
        <v>0</v>
      </c>
      <c r="I2045" s="96" t="str">
        <f t="shared" si="127"/>
        <v/>
      </c>
      <c r="J2045" s="96" t="str">
        <f t="shared" si="128"/>
        <v/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V2045" s="110" t="s">
        <v>25</v>
      </c>
      <c r="W2045" s="110" t="s">
        <v>26</v>
      </c>
      <c r="X2045" s="110" t="s">
        <v>27</v>
      </c>
      <c r="Y2045" s="111" t="s">
        <v>28</v>
      </c>
      <c r="Z2045" s="111" t="s">
        <v>29</v>
      </c>
      <c r="AA2045" s="111" t="s">
        <v>25</v>
      </c>
      <c r="AB2045" s="111" t="s">
        <v>30</v>
      </c>
      <c r="AC2045" s="112" t="s">
        <v>31</v>
      </c>
    </row>
    <row r="2046" spans="1:29" ht="25.5" customHeight="1" x14ac:dyDescent="0.35">
      <c r="A2046" s="205"/>
      <c r="B2046" s="207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25"/>
        <v/>
      </c>
      <c r="G2046" s="106"/>
      <c r="H2046" s="96">
        <f t="shared" si="126"/>
        <v>0</v>
      </c>
      <c r="I2046" s="96" t="str">
        <f t="shared" si="127"/>
        <v/>
      </c>
      <c r="J2046" s="96" t="str">
        <f t="shared" si="128"/>
        <v/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V2046" s="110" t="s">
        <v>25</v>
      </c>
      <c r="W2046" s="110" t="s">
        <v>26</v>
      </c>
      <c r="X2046" s="110" t="s">
        <v>27</v>
      </c>
      <c r="Y2046" s="111" t="s">
        <v>28</v>
      </c>
      <c r="Z2046" s="111" t="s">
        <v>29</v>
      </c>
      <c r="AA2046" s="111" t="s">
        <v>25</v>
      </c>
      <c r="AB2046" s="111" t="s">
        <v>30</v>
      </c>
      <c r="AC2046" s="112" t="s">
        <v>31</v>
      </c>
    </row>
    <row r="2047" spans="1:29" ht="25.5" customHeight="1" x14ac:dyDescent="0.35">
      <c r="A2047" s="205"/>
      <c r="B2047" s="207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25"/>
        <v/>
      </c>
      <c r="G2047" s="106"/>
      <c r="H2047" s="96">
        <f t="shared" si="126"/>
        <v>0</v>
      </c>
      <c r="I2047" s="96" t="str">
        <f t="shared" si="127"/>
        <v/>
      </c>
      <c r="J2047" s="96" t="str">
        <f t="shared" si="128"/>
        <v/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V2047" s="110" t="s">
        <v>25</v>
      </c>
      <c r="W2047" s="110" t="s">
        <v>26</v>
      </c>
      <c r="X2047" s="110" t="s">
        <v>27</v>
      </c>
      <c r="Y2047" s="111" t="s">
        <v>28</v>
      </c>
      <c r="Z2047" s="111" t="s">
        <v>29</v>
      </c>
      <c r="AA2047" s="111" t="s">
        <v>25</v>
      </c>
      <c r="AB2047" s="111" t="s">
        <v>30</v>
      </c>
      <c r="AC2047" s="112" t="s">
        <v>31</v>
      </c>
    </row>
    <row r="2048" spans="1:29" ht="25.5" customHeight="1" x14ac:dyDescent="0.35">
      <c r="A2048" s="205"/>
      <c r="B2048" s="207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25"/>
        <v/>
      </c>
      <c r="G2048" s="106"/>
      <c r="H2048" s="96">
        <f t="shared" si="126"/>
        <v>0</v>
      </c>
      <c r="I2048" s="96" t="str">
        <f t="shared" si="127"/>
        <v/>
      </c>
      <c r="J2048" s="96" t="str">
        <f t="shared" si="128"/>
        <v/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V2048" s="110" t="s">
        <v>25</v>
      </c>
      <c r="W2048" s="110" t="s">
        <v>26</v>
      </c>
      <c r="X2048" s="110" t="s">
        <v>27</v>
      </c>
      <c r="Y2048" s="111" t="s">
        <v>28</v>
      </c>
      <c r="Z2048" s="111" t="s">
        <v>29</v>
      </c>
      <c r="AA2048" s="111" t="s">
        <v>25</v>
      </c>
      <c r="AB2048" s="111" t="s">
        <v>30</v>
      </c>
      <c r="AC2048" s="112" t="s">
        <v>31</v>
      </c>
    </row>
    <row r="2049" spans="1:29" ht="25.5" customHeight="1" x14ac:dyDescent="0.35">
      <c r="A2049" s="205"/>
      <c r="B2049" s="207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25"/>
        <v/>
      </c>
      <c r="G2049" s="106"/>
      <c r="H2049" s="96">
        <f t="shared" si="126"/>
        <v>0</v>
      </c>
      <c r="I2049" s="96" t="str">
        <f t="shared" si="127"/>
        <v/>
      </c>
      <c r="J2049" s="96" t="str">
        <f t="shared" si="128"/>
        <v/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V2049" s="110" t="s">
        <v>25</v>
      </c>
      <c r="W2049" s="110" t="s">
        <v>26</v>
      </c>
      <c r="X2049" s="110" t="s">
        <v>27</v>
      </c>
      <c r="Y2049" s="111" t="s">
        <v>28</v>
      </c>
      <c r="Z2049" s="111" t="s">
        <v>29</v>
      </c>
      <c r="AA2049" s="111" t="s">
        <v>25</v>
      </c>
      <c r="AB2049" s="111" t="s">
        <v>30</v>
      </c>
      <c r="AC2049" s="112" t="s">
        <v>31</v>
      </c>
    </row>
    <row r="2050" spans="1:29" ht="25.5" customHeight="1" x14ac:dyDescent="0.35">
      <c r="A2050" s="205"/>
      <c r="B2050" s="207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29">IF(OR(D2050="",E2050=""),"",ROUND(D2050*E2050,2))</f>
        <v/>
      </c>
      <c r="G2050" s="106"/>
      <c r="H2050" s="96">
        <f t="shared" ref="H2050:H2113" si="130">IF(G2050="Sim",IF(OR(F2050="",D2050="",L2050=""),"",IF(L2050="Sim",ROUND(F2050-D2050,2),0)),0)</f>
        <v>0</v>
      </c>
      <c r="I2050" s="96" t="str">
        <f t="shared" ref="I2050:I2113" si="131">IF(G2050="Sim",0,IF(OR(F2050="",L2050=""),"",F2050))</f>
        <v/>
      </c>
      <c r="J2050" s="96" t="str">
        <f t="shared" ref="J2050:J2113" si="132">IF(G2050="Sim",0,IF(OR(F2050="",D2050="",L2050=""),"",IF(L2050="Sim",ROUND(F2050-D2050,2),0)))</f>
        <v/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V2050" s="110" t="s">
        <v>25</v>
      </c>
      <c r="W2050" s="110" t="s">
        <v>26</v>
      </c>
      <c r="X2050" s="110" t="s">
        <v>27</v>
      </c>
      <c r="Y2050" s="111" t="s">
        <v>28</v>
      </c>
      <c r="Z2050" s="111" t="s">
        <v>29</v>
      </c>
      <c r="AA2050" s="111" t="s">
        <v>25</v>
      </c>
      <c r="AB2050" s="111" t="s">
        <v>30</v>
      </c>
      <c r="AC2050" s="112" t="s">
        <v>31</v>
      </c>
    </row>
    <row r="2051" spans="1:29" ht="25.5" customHeight="1" x14ac:dyDescent="0.35">
      <c r="A2051" s="205"/>
      <c r="B2051" s="207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29"/>
        <v/>
      </c>
      <c r="G2051" s="106"/>
      <c r="H2051" s="96">
        <f t="shared" si="130"/>
        <v>0</v>
      </c>
      <c r="I2051" s="96" t="str">
        <f t="shared" si="131"/>
        <v/>
      </c>
      <c r="J2051" s="96" t="str">
        <f t="shared" si="132"/>
        <v/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V2051" s="110" t="s">
        <v>25</v>
      </c>
      <c r="W2051" s="110" t="s">
        <v>26</v>
      </c>
      <c r="X2051" s="110" t="s">
        <v>27</v>
      </c>
      <c r="Y2051" s="111" t="s">
        <v>28</v>
      </c>
      <c r="Z2051" s="111" t="s">
        <v>29</v>
      </c>
      <c r="AA2051" s="111" t="s">
        <v>25</v>
      </c>
      <c r="AB2051" s="111" t="s">
        <v>30</v>
      </c>
      <c r="AC2051" s="112" t="s">
        <v>31</v>
      </c>
    </row>
    <row r="2052" spans="1:29" ht="25.5" customHeight="1" x14ac:dyDescent="0.35">
      <c r="A2052" s="205"/>
      <c r="B2052" s="207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29"/>
        <v/>
      </c>
      <c r="G2052" s="106"/>
      <c r="H2052" s="96">
        <f t="shared" si="130"/>
        <v>0</v>
      </c>
      <c r="I2052" s="96" t="str">
        <f t="shared" si="131"/>
        <v/>
      </c>
      <c r="J2052" s="96" t="str">
        <f t="shared" si="132"/>
        <v/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V2052" s="110" t="s">
        <v>25</v>
      </c>
      <c r="W2052" s="110" t="s">
        <v>26</v>
      </c>
      <c r="X2052" s="110" t="s">
        <v>27</v>
      </c>
      <c r="Y2052" s="111" t="s">
        <v>28</v>
      </c>
      <c r="Z2052" s="111" t="s">
        <v>29</v>
      </c>
      <c r="AA2052" s="111" t="s">
        <v>25</v>
      </c>
      <c r="AB2052" s="111" t="s">
        <v>30</v>
      </c>
      <c r="AC2052" s="112" t="s">
        <v>31</v>
      </c>
    </row>
    <row r="2053" spans="1:29" ht="25.5" customHeight="1" x14ac:dyDescent="0.35">
      <c r="A2053" s="205"/>
      <c r="B2053" s="207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29"/>
        <v/>
      </c>
      <c r="G2053" s="106"/>
      <c r="H2053" s="96">
        <f t="shared" si="130"/>
        <v>0</v>
      </c>
      <c r="I2053" s="96" t="str">
        <f t="shared" si="131"/>
        <v/>
      </c>
      <c r="J2053" s="96" t="str">
        <f t="shared" si="132"/>
        <v/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V2053" s="110" t="s">
        <v>25</v>
      </c>
      <c r="W2053" s="110" t="s">
        <v>26</v>
      </c>
      <c r="X2053" s="110" t="s">
        <v>27</v>
      </c>
      <c r="Y2053" s="111" t="s">
        <v>28</v>
      </c>
      <c r="Z2053" s="111" t="s">
        <v>29</v>
      </c>
      <c r="AA2053" s="111" t="s">
        <v>25</v>
      </c>
      <c r="AB2053" s="111" t="s">
        <v>30</v>
      </c>
      <c r="AC2053" s="112" t="s">
        <v>31</v>
      </c>
    </row>
    <row r="2054" spans="1:29" ht="25.5" customHeight="1" x14ac:dyDescent="0.35">
      <c r="A2054" s="205"/>
      <c r="B2054" s="207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29"/>
        <v/>
      </c>
      <c r="G2054" s="106"/>
      <c r="H2054" s="96">
        <f t="shared" si="130"/>
        <v>0</v>
      </c>
      <c r="I2054" s="96" t="str">
        <f t="shared" si="131"/>
        <v/>
      </c>
      <c r="J2054" s="96" t="str">
        <f t="shared" si="132"/>
        <v/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V2054" s="110" t="s">
        <v>25</v>
      </c>
      <c r="W2054" s="110" t="s">
        <v>26</v>
      </c>
      <c r="X2054" s="110" t="s">
        <v>27</v>
      </c>
      <c r="Y2054" s="111" t="s">
        <v>28</v>
      </c>
      <c r="Z2054" s="111" t="s">
        <v>29</v>
      </c>
      <c r="AA2054" s="111" t="s">
        <v>25</v>
      </c>
      <c r="AB2054" s="111" t="s">
        <v>30</v>
      </c>
      <c r="AC2054" s="112" t="s">
        <v>31</v>
      </c>
    </row>
    <row r="2055" spans="1:29" ht="25.5" customHeight="1" x14ac:dyDescent="0.35">
      <c r="A2055" s="205"/>
      <c r="B2055" s="207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29"/>
        <v/>
      </c>
      <c r="G2055" s="106"/>
      <c r="H2055" s="96">
        <f t="shared" si="130"/>
        <v>0</v>
      </c>
      <c r="I2055" s="96" t="str">
        <f t="shared" si="131"/>
        <v/>
      </c>
      <c r="J2055" s="96" t="str">
        <f t="shared" si="132"/>
        <v/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V2055" s="110" t="s">
        <v>25</v>
      </c>
      <c r="W2055" s="110" t="s">
        <v>26</v>
      </c>
      <c r="X2055" s="110" t="s">
        <v>27</v>
      </c>
      <c r="Y2055" s="111" t="s">
        <v>28</v>
      </c>
      <c r="Z2055" s="111" t="s">
        <v>29</v>
      </c>
      <c r="AA2055" s="111" t="s">
        <v>25</v>
      </c>
      <c r="AB2055" s="111" t="s">
        <v>30</v>
      </c>
      <c r="AC2055" s="112" t="s">
        <v>31</v>
      </c>
    </row>
    <row r="2056" spans="1:29" ht="25.5" customHeight="1" x14ac:dyDescent="0.35">
      <c r="A2056" s="205"/>
      <c r="B2056" s="207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29"/>
        <v/>
      </c>
      <c r="G2056" s="106"/>
      <c r="H2056" s="96">
        <f t="shared" si="130"/>
        <v>0</v>
      </c>
      <c r="I2056" s="96" t="str">
        <f t="shared" si="131"/>
        <v/>
      </c>
      <c r="J2056" s="96" t="str">
        <f t="shared" si="132"/>
        <v/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V2056" s="110" t="s">
        <v>25</v>
      </c>
      <c r="W2056" s="110" t="s">
        <v>26</v>
      </c>
      <c r="X2056" s="110" t="s">
        <v>27</v>
      </c>
      <c r="Y2056" s="111" t="s">
        <v>28</v>
      </c>
      <c r="Z2056" s="111" t="s">
        <v>29</v>
      </c>
      <c r="AA2056" s="111" t="s">
        <v>25</v>
      </c>
      <c r="AB2056" s="111" t="s">
        <v>30</v>
      </c>
      <c r="AC2056" s="112" t="s">
        <v>31</v>
      </c>
    </row>
    <row r="2057" spans="1:29" ht="25.5" customHeight="1" x14ac:dyDescent="0.35">
      <c r="A2057" s="205"/>
      <c r="B2057" s="207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29"/>
        <v/>
      </c>
      <c r="G2057" s="106"/>
      <c r="H2057" s="96">
        <f t="shared" si="130"/>
        <v>0</v>
      </c>
      <c r="I2057" s="96" t="str">
        <f t="shared" si="131"/>
        <v/>
      </c>
      <c r="J2057" s="96" t="str">
        <f t="shared" si="132"/>
        <v/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V2057" s="110" t="s">
        <v>25</v>
      </c>
      <c r="W2057" s="110" t="s">
        <v>26</v>
      </c>
      <c r="X2057" s="110" t="s">
        <v>27</v>
      </c>
      <c r="Y2057" s="111" t="s">
        <v>28</v>
      </c>
      <c r="Z2057" s="111" t="s">
        <v>29</v>
      </c>
      <c r="AA2057" s="111" t="s">
        <v>25</v>
      </c>
      <c r="AB2057" s="111" t="s">
        <v>30</v>
      </c>
      <c r="AC2057" s="112" t="s">
        <v>31</v>
      </c>
    </row>
    <row r="2058" spans="1:29" ht="25.5" customHeight="1" x14ac:dyDescent="0.35">
      <c r="A2058" s="205"/>
      <c r="B2058" s="207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29"/>
        <v/>
      </c>
      <c r="G2058" s="106"/>
      <c r="H2058" s="96">
        <f t="shared" si="130"/>
        <v>0</v>
      </c>
      <c r="I2058" s="96" t="str">
        <f t="shared" si="131"/>
        <v/>
      </c>
      <c r="J2058" s="96" t="str">
        <f t="shared" si="132"/>
        <v/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V2058" s="110" t="s">
        <v>25</v>
      </c>
      <c r="W2058" s="110" t="s">
        <v>26</v>
      </c>
      <c r="X2058" s="110" t="s">
        <v>27</v>
      </c>
      <c r="Y2058" s="111" t="s">
        <v>28</v>
      </c>
      <c r="Z2058" s="111" t="s">
        <v>29</v>
      </c>
      <c r="AA2058" s="111" t="s">
        <v>25</v>
      </c>
      <c r="AB2058" s="111" t="s">
        <v>30</v>
      </c>
      <c r="AC2058" s="112" t="s">
        <v>31</v>
      </c>
    </row>
    <row r="2059" spans="1:29" ht="25.5" customHeight="1" x14ac:dyDescent="0.35">
      <c r="A2059" s="205"/>
      <c r="B2059" s="207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29"/>
        <v/>
      </c>
      <c r="G2059" s="106"/>
      <c r="H2059" s="96">
        <f t="shared" si="130"/>
        <v>0</v>
      </c>
      <c r="I2059" s="96" t="str">
        <f t="shared" si="131"/>
        <v/>
      </c>
      <c r="J2059" s="96" t="str">
        <f t="shared" si="132"/>
        <v/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V2059" s="110" t="s">
        <v>25</v>
      </c>
      <c r="W2059" s="110" t="s">
        <v>26</v>
      </c>
      <c r="X2059" s="110" t="s">
        <v>27</v>
      </c>
      <c r="Y2059" s="111" t="s">
        <v>28</v>
      </c>
      <c r="Z2059" s="111" t="s">
        <v>29</v>
      </c>
      <c r="AA2059" s="111" t="s">
        <v>25</v>
      </c>
      <c r="AB2059" s="111" t="s">
        <v>30</v>
      </c>
      <c r="AC2059" s="112" t="s">
        <v>31</v>
      </c>
    </row>
    <row r="2060" spans="1:29" ht="25.5" customHeight="1" x14ac:dyDescent="0.35">
      <c r="A2060" s="205"/>
      <c r="B2060" s="207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29"/>
        <v/>
      </c>
      <c r="G2060" s="106"/>
      <c r="H2060" s="96">
        <f t="shared" si="130"/>
        <v>0</v>
      </c>
      <c r="I2060" s="96" t="str">
        <f t="shared" si="131"/>
        <v/>
      </c>
      <c r="J2060" s="96" t="str">
        <f t="shared" si="132"/>
        <v/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V2060" s="110" t="s">
        <v>25</v>
      </c>
      <c r="W2060" s="110" t="s">
        <v>26</v>
      </c>
      <c r="X2060" s="110" t="s">
        <v>27</v>
      </c>
      <c r="Y2060" s="111" t="s">
        <v>28</v>
      </c>
      <c r="Z2060" s="111" t="s">
        <v>29</v>
      </c>
      <c r="AA2060" s="111" t="s">
        <v>25</v>
      </c>
      <c r="AB2060" s="111" t="s">
        <v>30</v>
      </c>
      <c r="AC2060" s="112" t="s">
        <v>31</v>
      </c>
    </row>
    <row r="2061" spans="1:29" ht="25.5" customHeight="1" x14ac:dyDescent="0.35">
      <c r="A2061" s="205"/>
      <c r="B2061" s="207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29"/>
        <v/>
      </c>
      <c r="G2061" s="106"/>
      <c r="H2061" s="96">
        <f t="shared" si="130"/>
        <v>0</v>
      </c>
      <c r="I2061" s="96" t="str">
        <f t="shared" si="131"/>
        <v/>
      </c>
      <c r="J2061" s="96" t="str">
        <f t="shared" si="132"/>
        <v/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V2061" s="110" t="s">
        <v>25</v>
      </c>
      <c r="W2061" s="110" t="s">
        <v>26</v>
      </c>
      <c r="X2061" s="110" t="s">
        <v>27</v>
      </c>
      <c r="Y2061" s="111" t="s">
        <v>28</v>
      </c>
      <c r="Z2061" s="111" t="s">
        <v>29</v>
      </c>
      <c r="AA2061" s="111" t="s">
        <v>25</v>
      </c>
      <c r="AB2061" s="111" t="s">
        <v>30</v>
      </c>
      <c r="AC2061" s="112" t="s">
        <v>31</v>
      </c>
    </row>
    <row r="2062" spans="1:29" ht="25.5" customHeight="1" x14ac:dyDescent="0.35">
      <c r="A2062" s="205"/>
      <c r="B2062" s="207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29"/>
        <v/>
      </c>
      <c r="G2062" s="106"/>
      <c r="H2062" s="96">
        <f t="shared" si="130"/>
        <v>0</v>
      </c>
      <c r="I2062" s="96" t="str">
        <f t="shared" si="131"/>
        <v/>
      </c>
      <c r="J2062" s="96" t="str">
        <f t="shared" si="132"/>
        <v/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V2062" s="110" t="s">
        <v>25</v>
      </c>
      <c r="W2062" s="110" t="s">
        <v>26</v>
      </c>
      <c r="X2062" s="110" t="s">
        <v>27</v>
      </c>
      <c r="Y2062" s="111" t="s">
        <v>28</v>
      </c>
      <c r="Z2062" s="111" t="s">
        <v>29</v>
      </c>
      <c r="AA2062" s="111" t="s">
        <v>25</v>
      </c>
      <c r="AB2062" s="111" t="s">
        <v>30</v>
      </c>
      <c r="AC2062" s="112" t="s">
        <v>31</v>
      </c>
    </row>
    <row r="2063" spans="1:29" ht="25.5" customHeight="1" x14ac:dyDescent="0.35">
      <c r="A2063" s="205"/>
      <c r="B2063" s="207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29"/>
        <v/>
      </c>
      <c r="G2063" s="106"/>
      <c r="H2063" s="96">
        <f t="shared" si="130"/>
        <v>0</v>
      </c>
      <c r="I2063" s="96" t="str">
        <f t="shared" si="131"/>
        <v/>
      </c>
      <c r="J2063" s="96" t="str">
        <f t="shared" si="132"/>
        <v/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V2063" s="110" t="s">
        <v>25</v>
      </c>
      <c r="W2063" s="110" t="s">
        <v>26</v>
      </c>
      <c r="X2063" s="110" t="s">
        <v>27</v>
      </c>
      <c r="Y2063" s="111" t="s">
        <v>28</v>
      </c>
      <c r="Z2063" s="111" t="s">
        <v>29</v>
      </c>
      <c r="AA2063" s="111" t="s">
        <v>25</v>
      </c>
      <c r="AB2063" s="111" t="s">
        <v>30</v>
      </c>
      <c r="AC2063" s="112" t="s">
        <v>31</v>
      </c>
    </row>
    <row r="2064" spans="1:29" ht="25.5" customHeight="1" x14ac:dyDescent="0.35">
      <c r="A2064" s="205"/>
      <c r="B2064" s="207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29"/>
        <v/>
      </c>
      <c r="G2064" s="106"/>
      <c r="H2064" s="96">
        <f t="shared" si="130"/>
        <v>0</v>
      </c>
      <c r="I2064" s="96" t="str">
        <f t="shared" si="131"/>
        <v/>
      </c>
      <c r="J2064" s="96" t="str">
        <f t="shared" si="132"/>
        <v/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V2064" s="110" t="s">
        <v>25</v>
      </c>
      <c r="W2064" s="110" t="s">
        <v>26</v>
      </c>
      <c r="X2064" s="110" t="s">
        <v>27</v>
      </c>
      <c r="Y2064" s="111" t="s">
        <v>28</v>
      </c>
      <c r="Z2064" s="111" t="s">
        <v>29</v>
      </c>
      <c r="AA2064" s="111" t="s">
        <v>25</v>
      </c>
      <c r="AB2064" s="111" t="s">
        <v>30</v>
      </c>
      <c r="AC2064" s="112" t="s">
        <v>31</v>
      </c>
    </row>
    <row r="2065" spans="1:29" ht="25.5" customHeight="1" x14ac:dyDescent="0.35">
      <c r="A2065" s="205"/>
      <c r="B2065" s="207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29"/>
        <v/>
      </c>
      <c r="G2065" s="106"/>
      <c r="H2065" s="96">
        <f t="shared" si="130"/>
        <v>0</v>
      </c>
      <c r="I2065" s="96" t="str">
        <f t="shared" si="131"/>
        <v/>
      </c>
      <c r="J2065" s="96" t="str">
        <f t="shared" si="132"/>
        <v/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V2065" s="110" t="s">
        <v>25</v>
      </c>
      <c r="W2065" s="110" t="s">
        <v>26</v>
      </c>
      <c r="X2065" s="110" t="s">
        <v>27</v>
      </c>
      <c r="Y2065" s="111" t="s">
        <v>28</v>
      </c>
      <c r="Z2065" s="111" t="s">
        <v>29</v>
      </c>
      <c r="AA2065" s="111" t="s">
        <v>25</v>
      </c>
      <c r="AB2065" s="111" t="s">
        <v>30</v>
      </c>
      <c r="AC2065" s="112" t="s">
        <v>31</v>
      </c>
    </row>
    <row r="2066" spans="1:29" ht="25.5" customHeight="1" x14ac:dyDescent="0.35">
      <c r="A2066" s="205"/>
      <c r="B2066" s="207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29"/>
        <v/>
      </c>
      <c r="G2066" s="106"/>
      <c r="H2066" s="96">
        <f t="shared" si="130"/>
        <v>0</v>
      </c>
      <c r="I2066" s="96" t="str">
        <f t="shared" si="131"/>
        <v/>
      </c>
      <c r="J2066" s="96" t="str">
        <f t="shared" si="132"/>
        <v/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V2066" s="110" t="s">
        <v>25</v>
      </c>
      <c r="W2066" s="110" t="s">
        <v>26</v>
      </c>
      <c r="X2066" s="110" t="s">
        <v>27</v>
      </c>
      <c r="Y2066" s="111" t="s">
        <v>28</v>
      </c>
      <c r="Z2066" s="111" t="s">
        <v>29</v>
      </c>
      <c r="AA2066" s="111" t="s">
        <v>25</v>
      </c>
      <c r="AB2066" s="111" t="s">
        <v>30</v>
      </c>
      <c r="AC2066" s="112" t="s">
        <v>31</v>
      </c>
    </row>
    <row r="2067" spans="1:29" ht="25.5" customHeight="1" x14ac:dyDescent="0.35">
      <c r="A2067" s="205"/>
      <c r="B2067" s="207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29"/>
        <v/>
      </c>
      <c r="G2067" s="106"/>
      <c r="H2067" s="96">
        <f t="shared" si="130"/>
        <v>0</v>
      </c>
      <c r="I2067" s="96" t="str">
        <f t="shared" si="131"/>
        <v/>
      </c>
      <c r="J2067" s="96" t="str">
        <f t="shared" si="132"/>
        <v/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V2067" s="110" t="s">
        <v>25</v>
      </c>
      <c r="W2067" s="110" t="s">
        <v>26</v>
      </c>
      <c r="X2067" s="110" t="s">
        <v>27</v>
      </c>
      <c r="Y2067" s="111" t="s">
        <v>28</v>
      </c>
      <c r="Z2067" s="111" t="s">
        <v>29</v>
      </c>
      <c r="AA2067" s="111" t="s">
        <v>25</v>
      </c>
      <c r="AB2067" s="111" t="s">
        <v>30</v>
      </c>
      <c r="AC2067" s="112" t="s">
        <v>31</v>
      </c>
    </row>
    <row r="2068" spans="1:29" ht="25.5" customHeight="1" x14ac:dyDescent="0.35">
      <c r="A2068" s="205"/>
      <c r="B2068" s="207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29"/>
        <v/>
      </c>
      <c r="G2068" s="106"/>
      <c r="H2068" s="96">
        <f t="shared" si="130"/>
        <v>0</v>
      </c>
      <c r="I2068" s="96" t="str">
        <f t="shared" si="131"/>
        <v/>
      </c>
      <c r="J2068" s="96" t="str">
        <f t="shared" si="132"/>
        <v/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V2068" s="110" t="s">
        <v>25</v>
      </c>
      <c r="W2068" s="110" t="s">
        <v>26</v>
      </c>
      <c r="X2068" s="110" t="s">
        <v>27</v>
      </c>
      <c r="Y2068" s="111" t="s">
        <v>28</v>
      </c>
      <c r="Z2068" s="111" t="s">
        <v>29</v>
      </c>
      <c r="AA2068" s="111" t="s">
        <v>25</v>
      </c>
      <c r="AB2068" s="111" t="s">
        <v>30</v>
      </c>
      <c r="AC2068" s="112" t="s">
        <v>31</v>
      </c>
    </row>
    <row r="2069" spans="1:29" ht="25.5" customHeight="1" x14ac:dyDescent="0.35">
      <c r="A2069" s="205"/>
      <c r="B2069" s="207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29"/>
        <v/>
      </c>
      <c r="G2069" s="106"/>
      <c r="H2069" s="96">
        <f t="shared" si="130"/>
        <v>0</v>
      </c>
      <c r="I2069" s="96" t="str">
        <f t="shared" si="131"/>
        <v/>
      </c>
      <c r="J2069" s="96" t="str">
        <f t="shared" si="132"/>
        <v/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V2069" s="110" t="s">
        <v>25</v>
      </c>
      <c r="W2069" s="110" t="s">
        <v>26</v>
      </c>
      <c r="X2069" s="110" t="s">
        <v>27</v>
      </c>
      <c r="Y2069" s="111" t="s">
        <v>28</v>
      </c>
      <c r="Z2069" s="111" t="s">
        <v>29</v>
      </c>
      <c r="AA2069" s="111" t="s">
        <v>25</v>
      </c>
      <c r="AB2069" s="111" t="s">
        <v>30</v>
      </c>
      <c r="AC2069" s="112" t="s">
        <v>31</v>
      </c>
    </row>
    <row r="2070" spans="1:29" ht="25.5" customHeight="1" x14ac:dyDescent="0.35">
      <c r="A2070" s="205"/>
      <c r="B2070" s="207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29"/>
        <v/>
      </c>
      <c r="G2070" s="106"/>
      <c r="H2070" s="96">
        <f t="shared" si="130"/>
        <v>0</v>
      </c>
      <c r="I2070" s="96" t="str">
        <f t="shared" si="131"/>
        <v/>
      </c>
      <c r="J2070" s="96" t="str">
        <f t="shared" si="132"/>
        <v/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V2070" s="110" t="s">
        <v>25</v>
      </c>
      <c r="W2070" s="110" t="s">
        <v>26</v>
      </c>
      <c r="X2070" s="110" t="s">
        <v>27</v>
      </c>
      <c r="Y2070" s="111" t="s">
        <v>28</v>
      </c>
      <c r="Z2070" s="111" t="s">
        <v>29</v>
      </c>
      <c r="AA2070" s="111" t="s">
        <v>25</v>
      </c>
      <c r="AB2070" s="111" t="s">
        <v>30</v>
      </c>
      <c r="AC2070" s="112" t="s">
        <v>31</v>
      </c>
    </row>
    <row r="2071" spans="1:29" ht="25.5" customHeight="1" x14ac:dyDescent="0.35">
      <c r="A2071" s="205"/>
      <c r="B2071" s="207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29"/>
        <v/>
      </c>
      <c r="G2071" s="106"/>
      <c r="H2071" s="96">
        <f t="shared" si="130"/>
        <v>0</v>
      </c>
      <c r="I2071" s="96" t="str">
        <f t="shared" si="131"/>
        <v/>
      </c>
      <c r="J2071" s="96" t="str">
        <f t="shared" si="132"/>
        <v/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V2071" s="110" t="s">
        <v>25</v>
      </c>
      <c r="W2071" s="110" t="s">
        <v>26</v>
      </c>
      <c r="X2071" s="110" t="s">
        <v>27</v>
      </c>
      <c r="Y2071" s="111" t="s">
        <v>28</v>
      </c>
      <c r="Z2071" s="111" t="s">
        <v>29</v>
      </c>
      <c r="AA2071" s="111" t="s">
        <v>25</v>
      </c>
      <c r="AB2071" s="111" t="s">
        <v>30</v>
      </c>
      <c r="AC2071" s="112" t="s">
        <v>31</v>
      </c>
    </row>
    <row r="2072" spans="1:29" ht="25.5" customHeight="1" x14ac:dyDescent="0.35">
      <c r="A2072" s="205"/>
      <c r="B2072" s="207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29"/>
        <v/>
      </c>
      <c r="G2072" s="106"/>
      <c r="H2072" s="96">
        <f t="shared" si="130"/>
        <v>0</v>
      </c>
      <c r="I2072" s="96" t="str">
        <f t="shared" si="131"/>
        <v/>
      </c>
      <c r="J2072" s="96" t="str">
        <f t="shared" si="132"/>
        <v/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V2072" s="110" t="s">
        <v>25</v>
      </c>
      <c r="W2072" s="110" t="s">
        <v>26</v>
      </c>
      <c r="X2072" s="110" t="s">
        <v>27</v>
      </c>
      <c r="Y2072" s="111" t="s">
        <v>28</v>
      </c>
      <c r="Z2072" s="111" t="s">
        <v>29</v>
      </c>
      <c r="AA2072" s="111" t="s">
        <v>25</v>
      </c>
      <c r="AB2072" s="111" t="s">
        <v>30</v>
      </c>
      <c r="AC2072" s="112" t="s">
        <v>31</v>
      </c>
    </row>
    <row r="2073" spans="1:29" ht="25.5" customHeight="1" x14ac:dyDescent="0.35">
      <c r="A2073" s="205"/>
      <c r="B2073" s="207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29"/>
        <v/>
      </c>
      <c r="G2073" s="106"/>
      <c r="H2073" s="96">
        <f t="shared" si="130"/>
        <v>0</v>
      </c>
      <c r="I2073" s="96" t="str">
        <f t="shared" si="131"/>
        <v/>
      </c>
      <c r="J2073" s="96" t="str">
        <f t="shared" si="132"/>
        <v/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V2073" s="110" t="s">
        <v>25</v>
      </c>
      <c r="W2073" s="110" t="s">
        <v>26</v>
      </c>
      <c r="X2073" s="110" t="s">
        <v>27</v>
      </c>
      <c r="Y2073" s="111" t="s">
        <v>28</v>
      </c>
      <c r="Z2073" s="111" t="s">
        <v>29</v>
      </c>
      <c r="AA2073" s="111" t="s">
        <v>25</v>
      </c>
      <c r="AB2073" s="111" t="s">
        <v>30</v>
      </c>
      <c r="AC2073" s="112" t="s">
        <v>31</v>
      </c>
    </row>
    <row r="2074" spans="1:29" ht="25.5" customHeight="1" x14ac:dyDescent="0.35">
      <c r="A2074" s="205"/>
      <c r="B2074" s="207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29"/>
        <v/>
      </c>
      <c r="G2074" s="106"/>
      <c r="H2074" s="96">
        <f t="shared" si="130"/>
        <v>0</v>
      </c>
      <c r="I2074" s="96" t="str">
        <f t="shared" si="131"/>
        <v/>
      </c>
      <c r="J2074" s="96" t="str">
        <f t="shared" si="132"/>
        <v/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V2074" s="110" t="s">
        <v>25</v>
      </c>
      <c r="W2074" s="110" t="s">
        <v>26</v>
      </c>
      <c r="X2074" s="110" t="s">
        <v>27</v>
      </c>
      <c r="Y2074" s="111" t="s">
        <v>28</v>
      </c>
      <c r="Z2074" s="111" t="s">
        <v>29</v>
      </c>
      <c r="AA2074" s="111" t="s">
        <v>25</v>
      </c>
      <c r="AB2074" s="111" t="s">
        <v>30</v>
      </c>
      <c r="AC2074" s="112" t="s">
        <v>31</v>
      </c>
    </row>
    <row r="2075" spans="1:29" ht="25.5" customHeight="1" x14ac:dyDescent="0.35">
      <c r="A2075" s="205"/>
      <c r="B2075" s="207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29"/>
        <v/>
      </c>
      <c r="G2075" s="106"/>
      <c r="H2075" s="96">
        <f t="shared" si="130"/>
        <v>0</v>
      </c>
      <c r="I2075" s="96" t="str">
        <f t="shared" si="131"/>
        <v/>
      </c>
      <c r="J2075" s="96" t="str">
        <f t="shared" si="132"/>
        <v/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V2075" s="110" t="s">
        <v>25</v>
      </c>
      <c r="W2075" s="110" t="s">
        <v>26</v>
      </c>
      <c r="X2075" s="110" t="s">
        <v>27</v>
      </c>
      <c r="Y2075" s="111" t="s">
        <v>28</v>
      </c>
      <c r="Z2075" s="111" t="s">
        <v>29</v>
      </c>
      <c r="AA2075" s="111" t="s">
        <v>25</v>
      </c>
      <c r="AB2075" s="111" t="s">
        <v>30</v>
      </c>
      <c r="AC2075" s="112" t="s">
        <v>31</v>
      </c>
    </row>
    <row r="2076" spans="1:29" ht="25.5" customHeight="1" x14ac:dyDescent="0.35">
      <c r="A2076" s="205"/>
      <c r="B2076" s="207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29"/>
        <v/>
      </c>
      <c r="G2076" s="106"/>
      <c r="H2076" s="96">
        <f t="shared" si="130"/>
        <v>0</v>
      </c>
      <c r="I2076" s="96" t="str">
        <f t="shared" si="131"/>
        <v/>
      </c>
      <c r="J2076" s="96" t="str">
        <f t="shared" si="132"/>
        <v/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V2076" s="110" t="s">
        <v>25</v>
      </c>
      <c r="W2076" s="110" t="s">
        <v>26</v>
      </c>
      <c r="X2076" s="110" t="s">
        <v>27</v>
      </c>
      <c r="Y2076" s="111" t="s">
        <v>28</v>
      </c>
      <c r="Z2076" s="111" t="s">
        <v>29</v>
      </c>
      <c r="AA2076" s="111" t="s">
        <v>25</v>
      </c>
      <c r="AB2076" s="111" t="s">
        <v>30</v>
      </c>
      <c r="AC2076" s="112" t="s">
        <v>31</v>
      </c>
    </row>
    <row r="2077" spans="1:29" ht="25.5" customHeight="1" x14ac:dyDescent="0.35">
      <c r="A2077" s="205"/>
      <c r="B2077" s="207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29"/>
        <v/>
      </c>
      <c r="G2077" s="106"/>
      <c r="H2077" s="96">
        <f t="shared" si="130"/>
        <v>0</v>
      </c>
      <c r="I2077" s="96" t="str">
        <f t="shared" si="131"/>
        <v/>
      </c>
      <c r="J2077" s="96" t="str">
        <f t="shared" si="132"/>
        <v/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V2077" s="110" t="s">
        <v>25</v>
      </c>
      <c r="W2077" s="110" t="s">
        <v>26</v>
      </c>
      <c r="X2077" s="110" t="s">
        <v>27</v>
      </c>
      <c r="Y2077" s="111" t="s">
        <v>28</v>
      </c>
      <c r="Z2077" s="111" t="s">
        <v>29</v>
      </c>
      <c r="AA2077" s="111" t="s">
        <v>25</v>
      </c>
      <c r="AB2077" s="111" t="s">
        <v>30</v>
      </c>
      <c r="AC2077" s="112" t="s">
        <v>31</v>
      </c>
    </row>
    <row r="2078" spans="1:29" ht="25.5" customHeight="1" x14ac:dyDescent="0.35">
      <c r="A2078" s="205"/>
      <c r="B2078" s="207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29"/>
        <v/>
      </c>
      <c r="G2078" s="106"/>
      <c r="H2078" s="96">
        <f t="shared" si="130"/>
        <v>0</v>
      </c>
      <c r="I2078" s="96" t="str">
        <f t="shared" si="131"/>
        <v/>
      </c>
      <c r="J2078" s="96" t="str">
        <f t="shared" si="132"/>
        <v/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V2078" s="110" t="s">
        <v>25</v>
      </c>
      <c r="W2078" s="110" t="s">
        <v>26</v>
      </c>
      <c r="X2078" s="110" t="s">
        <v>27</v>
      </c>
      <c r="Y2078" s="111" t="s">
        <v>28</v>
      </c>
      <c r="Z2078" s="111" t="s">
        <v>29</v>
      </c>
      <c r="AA2078" s="111" t="s">
        <v>25</v>
      </c>
      <c r="AB2078" s="111" t="s">
        <v>30</v>
      </c>
      <c r="AC2078" s="112" t="s">
        <v>31</v>
      </c>
    </row>
    <row r="2079" spans="1:29" ht="25.5" customHeight="1" x14ac:dyDescent="0.35">
      <c r="A2079" s="205"/>
      <c r="B2079" s="207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29"/>
        <v/>
      </c>
      <c r="G2079" s="106"/>
      <c r="H2079" s="96">
        <f t="shared" si="130"/>
        <v>0</v>
      </c>
      <c r="I2079" s="96" t="str">
        <f t="shared" si="131"/>
        <v/>
      </c>
      <c r="J2079" s="96" t="str">
        <f t="shared" si="132"/>
        <v/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V2079" s="110" t="s">
        <v>25</v>
      </c>
      <c r="W2079" s="110" t="s">
        <v>26</v>
      </c>
      <c r="X2079" s="110" t="s">
        <v>27</v>
      </c>
      <c r="Y2079" s="111" t="s">
        <v>28</v>
      </c>
      <c r="Z2079" s="111" t="s">
        <v>29</v>
      </c>
      <c r="AA2079" s="111" t="s">
        <v>25</v>
      </c>
      <c r="AB2079" s="111" t="s">
        <v>30</v>
      </c>
      <c r="AC2079" s="112" t="s">
        <v>31</v>
      </c>
    </row>
    <row r="2080" spans="1:29" ht="25.5" customHeight="1" x14ac:dyDescent="0.35">
      <c r="A2080" s="205"/>
      <c r="B2080" s="207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29"/>
        <v/>
      </c>
      <c r="G2080" s="106"/>
      <c r="H2080" s="96">
        <f t="shared" si="130"/>
        <v>0</v>
      </c>
      <c r="I2080" s="96" t="str">
        <f t="shared" si="131"/>
        <v/>
      </c>
      <c r="J2080" s="96" t="str">
        <f t="shared" si="132"/>
        <v/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V2080" s="110" t="s">
        <v>25</v>
      </c>
      <c r="W2080" s="110" t="s">
        <v>26</v>
      </c>
      <c r="X2080" s="110" t="s">
        <v>27</v>
      </c>
      <c r="Y2080" s="111" t="s">
        <v>28</v>
      </c>
      <c r="Z2080" s="111" t="s">
        <v>29</v>
      </c>
      <c r="AA2080" s="111" t="s">
        <v>25</v>
      </c>
      <c r="AB2080" s="111" t="s">
        <v>30</v>
      </c>
      <c r="AC2080" s="112" t="s">
        <v>31</v>
      </c>
    </row>
    <row r="2081" spans="1:29" ht="25.5" customHeight="1" x14ac:dyDescent="0.35">
      <c r="A2081" s="205"/>
      <c r="B2081" s="207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29"/>
        <v/>
      </c>
      <c r="G2081" s="106"/>
      <c r="H2081" s="96">
        <f t="shared" si="130"/>
        <v>0</v>
      </c>
      <c r="I2081" s="96" t="str">
        <f t="shared" si="131"/>
        <v/>
      </c>
      <c r="J2081" s="96" t="str">
        <f t="shared" si="132"/>
        <v/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V2081" s="110" t="s">
        <v>25</v>
      </c>
      <c r="W2081" s="110" t="s">
        <v>26</v>
      </c>
      <c r="X2081" s="110" t="s">
        <v>27</v>
      </c>
      <c r="Y2081" s="111" t="s">
        <v>28</v>
      </c>
      <c r="Z2081" s="111" t="s">
        <v>29</v>
      </c>
      <c r="AA2081" s="111" t="s">
        <v>25</v>
      </c>
      <c r="AB2081" s="111" t="s">
        <v>30</v>
      </c>
      <c r="AC2081" s="112" t="s">
        <v>31</v>
      </c>
    </row>
    <row r="2082" spans="1:29" ht="25.5" customHeight="1" x14ac:dyDescent="0.35">
      <c r="A2082" s="205"/>
      <c r="B2082" s="207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29"/>
        <v/>
      </c>
      <c r="G2082" s="106"/>
      <c r="H2082" s="96">
        <f t="shared" si="130"/>
        <v>0</v>
      </c>
      <c r="I2082" s="96" t="str">
        <f t="shared" si="131"/>
        <v/>
      </c>
      <c r="J2082" s="96" t="str">
        <f t="shared" si="132"/>
        <v/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V2082" s="110" t="s">
        <v>25</v>
      </c>
      <c r="W2082" s="110" t="s">
        <v>26</v>
      </c>
      <c r="X2082" s="110" t="s">
        <v>27</v>
      </c>
      <c r="Y2082" s="111" t="s">
        <v>28</v>
      </c>
      <c r="Z2082" s="111" t="s">
        <v>29</v>
      </c>
      <c r="AA2082" s="111" t="s">
        <v>25</v>
      </c>
      <c r="AB2082" s="111" t="s">
        <v>30</v>
      </c>
      <c r="AC2082" s="112" t="s">
        <v>31</v>
      </c>
    </row>
    <row r="2083" spans="1:29" ht="25.5" customHeight="1" x14ac:dyDescent="0.35">
      <c r="A2083" s="205"/>
      <c r="B2083" s="207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29"/>
        <v/>
      </c>
      <c r="G2083" s="106"/>
      <c r="H2083" s="96">
        <f t="shared" si="130"/>
        <v>0</v>
      </c>
      <c r="I2083" s="96" t="str">
        <f t="shared" si="131"/>
        <v/>
      </c>
      <c r="J2083" s="96" t="str">
        <f t="shared" si="132"/>
        <v/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V2083" s="110" t="s">
        <v>25</v>
      </c>
      <c r="W2083" s="110" t="s">
        <v>26</v>
      </c>
      <c r="X2083" s="110" t="s">
        <v>27</v>
      </c>
      <c r="Y2083" s="111" t="s">
        <v>28</v>
      </c>
      <c r="Z2083" s="111" t="s">
        <v>29</v>
      </c>
      <c r="AA2083" s="111" t="s">
        <v>25</v>
      </c>
      <c r="AB2083" s="111" t="s">
        <v>30</v>
      </c>
      <c r="AC2083" s="112" t="s">
        <v>31</v>
      </c>
    </row>
    <row r="2084" spans="1:29" ht="25.5" customHeight="1" x14ac:dyDescent="0.35">
      <c r="A2084" s="205"/>
      <c r="B2084" s="207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29"/>
        <v/>
      </c>
      <c r="G2084" s="106"/>
      <c r="H2084" s="96">
        <f t="shared" si="130"/>
        <v>0</v>
      </c>
      <c r="I2084" s="96" t="str">
        <f t="shared" si="131"/>
        <v/>
      </c>
      <c r="J2084" s="96" t="str">
        <f t="shared" si="132"/>
        <v/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V2084" s="110" t="s">
        <v>25</v>
      </c>
      <c r="W2084" s="110" t="s">
        <v>26</v>
      </c>
      <c r="X2084" s="110" t="s">
        <v>27</v>
      </c>
      <c r="Y2084" s="111" t="s">
        <v>28</v>
      </c>
      <c r="Z2084" s="111" t="s">
        <v>29</v>
      </c>
      <c r="AA2084" s="111" t="s">
        <v>25</v>
      </c>
      <c r="AB2084" s="111" t="s">
        <v>30</v>
      </c>
      <c r="AC2084" s="112" t="s">
        <v>31</v>
      </c>
    </row>
    <row r="2085" spans="1:29" ht="25.5" customHeight="1" x14ac:dyDescent="0.35">
      <c r="A2085" s="205"/>
      <c r="B2085" s="207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29"/>
        <v/>
      </c>
      <c r="G2085" s="106"/>
      <c r="H2085" s="96">
        <f t="shared" si="130"/>
        <v>0</v>
      </c>
      <c r="I2085" s="96" t="str">
        <f t="shared" si="131"/>
        <v/>
      </c>
      <c r="J2085" s="96" t="str">
        <f t="shared" si="132"/>
        <v/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V2085" s="110" t="s">
        <v>25</v>
      </c>
      <c r="W2085" s="110" t="s">
        <v>26</v>
      </c>
      <c r="X2085" s="110" t="s">
        <v>27</v>
      </c>
      <c r="Y2085" s="111" t="s">
        <v>28</v>
      </c>
      <c r="Z2085" s="111" t="s">
        <v>29</v>
      </c>
      <c r="AA2085" s="111" t="s">
        <v>25</v>
      </c>
      <c r="AB2085" s="111" t="s">
        <v>30</v>
      </c>
      <c r="AC2085" s="112" t="s">
        <v>31</v>
      </c>
    </row>
    <row r="2086" spans="1:29" ht="25.5" customHeight="1" x14ac:dyDescent="0.35">
      <c r="A2086" s="205"/>
      <c r="B2086" s="207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29"/>
        <v/>
      </c>
      <c r="G2086" s="106"/>
      <c r="H2086" s="96">
        <f t="shared" si="130"/>
        <v>0</v>
      </c>
      <c r="I2086" s="96" t="str">
        <f t="shared" si="131"/>
        <v/>
      </c>
      <c r="J2086" s="96" t="str">
        <f t="shared" si="132"/>
        <v/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V2086" s="110" t="s">
        <v>25</v>
      </c>
      <c r="W2086" s="110" t="s">
        <v>26</v>
      </c>
      <c r="X2086" s="110" t="s">
        <v>27</v>
      </c>
      <c r="Y2086" s="111" t="s">
        <v>28</v>
      </c>
      <c r="Z2086" s="111" t="s">
        <v>29</v>
      </c>
      <c r="AA2086" s="111" t="s">
        <v>25</v>
      </c>
      <c r="AB2086" s="111" t="s">
        <v>30</v>
      </c>
      <c r="AC2086" s="112" t="s">
        <v>31</v>
      </c>
    </row>
    <row r="2087" spans="1:29" ht="25.5" customHeight="1" x14ac:dyDescent="0.35">
      <c r="A2087" s="205"/>
      <c r="B2087" s="207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29"/>
        <v/>
      </c>
      <c r="G2087" s="106"/>
      <c r="H2087" s="96">
        <f t="shared" si="130"/>
        <v>0</v>
      </c>
      <c r="I2087" s="96" t="str">
        <f t="shared" si="131"/>
        <v/>
      </c>
      <c r="J2087" s="96" t="str">
        <f t="shared" si="132"/>
        <v/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V2087" s="110" t="s">
        <v>25</v>
      </c>
      <c r="W2087" s="110" t="s">
        <v>26</v>
      </c>
      <c r="X2087" s="110" t="s">
        <v>27</v>
      </c>
      <c r="Y2087" s="111" t="s">
        <v>28</v>
      </c>
      <c r="Z2087" s="111" t="s">
        <v>29</v>
      </c>
      <c r="AA2087" s="111" t="s">
        <v>25</v>
      </c>
      <c r="AB2087" s="111" t="s">
        <v>30</v>
      </c>
      <c r="AC2087" s="112" t="s">
        <v>31</v>
      </c>
    </row>
    <row r="2088" spans="1:29" ht="25.5" customHeight="1" x14ac:dyDescent="0.35">
      <c r="A2088" s="205"/>
      <c r="B2088" s="207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29"/>
        <v/>
      </c>
      <c r="G2088" s="106"/>
      <c r="H2088" s="96">
        <f t="shared" si="130"/>
        <v>0</v>
      </c>
      <c r="I2088" s="96" t="str">
        <f t="shared" si="131"/>
        <v/>
      </c>
      <c r="J2088" s="96" t="str">
        <f t="shared" si="132"/>
        <v/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V2088" s="110" t="s">
        <v>25</v>
      </c>
      <c r="W2088" s="110" t="s">
        <v>26</v>
      </c>
      <c r="X2088" s="110" t="s">
        <v>27</v>
      </c>
      <c r="Y2088" s="111" t="s">
        <v>28</v>
      </c>
      <c r="Z2088" s="111" t="s">
        <v>29</v>
      </c>
      <c r="AA2088" s="111" t="s">
        <v>25</v>
      </c>
      <c r="AB2088" s="111" t="s">
        <v>30</v>
      </c>
      <c r="AC2088" s="112" t="s">
        <v>31</v>
      </c>
    </row>
    <row r="2089" spans="1:29" ht="25.5" customHeight="1" x14ac:dyDescent="0.35">
      <c r="A2089" s="205"/>
      <c r="B2089" s="207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29"/>
        <v/>
      </c>
      <c r="G2089" s="106"/>
      <c r="H2089" s="96">
        <f t="shared" si="130"/>
        <v>0</v>
      </c>
      <c r="I2089" s="96" t="str">
        <f t="shared" si="131"/>
        <v/>
      </c>
      <c r="J2089" s="96" t="str">
        <f t="shared" si="132"/>
        <v/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V2089" s="110" t="s">
        <v>25</v>
      </c>
      <c r="W2089" s="110" t="s">
        <v>26</v>
      </c>
      <c r="X2089" s="110" t="s">
        <v>27</v>
      </c>
      <c r="Y2089" s="111" t="s">
        <v>28</v>
      </c>
      <c r="Z2089" s="111" t="s">
        <v>29</v>
      </c>
      <c r="AA2089" s="111" t="s">
        <v>25</v>
      </c>
      <c r="AB2089" s="111" t="s">
        <v>30</v>
      </c>
      <c r="AC2089" s="112" t="s">
        <v>31</v>
      </c>
    </row>
    <row r="2090" spans="1:29" ht="25.5" customHeight="1" x14ac:dyDescent="0.35">
      <c r="A2090" s="205"/>
      <c r="B2090" s="207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29"/>
        <v/>
      </c>
      <c r="G2090" s="106"/>
      <c r="H2090" s="96">
        <f t="shared" si="130"/>
        <v>0</v>
      </c>
      <c r="I2090" s="96" t="str">
        <f t="shared" si="131"/>
        <v/>
      </c>
      <c r="J2090" s="96" t="str">
        <f t="shared" si="132"/>
        <v/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V2090" s="110" t="s">
        <v>25</v>
      </c>
      <c r="W2090" s="110" t="s">
        <v>26</v>
      </c>
      <c r="X2090" s="110" t="s">
        <v>27</v>
      </c>
      <c r="Y2090" s="111" t="s">
        <v>28</v>
      </c>
      <c r="Z2090" s="111" t="s">
        <v>29</v>
      </c>
      <c r="AA2090" s="111" t="s">
        <v>25</v>
      </c>
      <c r="AB2090" s="111" t="s">
        <v>30</v>
      </c>
      <c r="AC2090" s="112" t="s">
        <v>31</v>
      </c>
    </row>
    <row r="2091" spans="1:29" ht="25.5" customHeight="1" x14ac:dyDescent="0.35">
      <c r="A2091" s="205"/>
      <c r="B2091" s="207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29"/>
        <v/>
      </c>
      <c r="G2091" s="106"/>
      <c r="H2091" s="96">
        <f t="shared" si="130"/>
        <v>0</v>
      </c>
      <c r="I2091" s="96" t="str">
        <f t="shared" si="131"/>
        <v/>
      </c>
      <c r="J2091" s="96" t="str">
        <f t="shared" si="132"/>
        <v/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V2091" s="110" t="s">
        <v>25</v>
      </c>
      <c r="W2091" s="110" t="s">
        <v>26</v>
      </c>
      <c r="X2091" s="110" t="s">
        <v>27</v>
      </c>
      <c r="Y2091" s="111" t="s">
        <v>28</v>
      </c>
      <c r="Z2091" s="111" t="s">
        <v>29</v>
      </c>
      <c r="AA2091" s="111" t="s">
        <v>25</v>
      </c>
      <c r="AB2091" s="111" t="s">
        <v>30</v>
      </c>
      <c r="AC2091" s="112" t="s">
        <v>31</v>
      </c>
    </row>
    <row r="2092" spans="1:29" ht="25.5" customHeight="1" x14ac:dyDescent="0.35">
      <c r="A2092" s="205"/>
      <c r="B2092" s="207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29"/>
        <v/>
      </c>
      <c r="G2092" s="106"/>
      <c r="H2092" s="96">
        <f t="shared" si="130"/>
        <v>0</v>
      </c>
      <c r="I2092" s="96" t="str">
        <f t="shared" si="131"/>
        <v/>
      </c>
      <c r="J2092" s="96" t="str">
        <f t="shared" si="132"/>
        <v/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V2092" s="110" t="s">
        <v>25</v>
      </c>
      <c r="W2092" s="110" t="s">
        <v>26</v>
      </c>
      <c r="X2092" s="110" t="s">
        <v>27</v>
      </c>
      <c r="Y2092" s="111" t="s">
        <v>28</v>
      </c>
      <c r="Z2092" s="111" t="s">
        <v>29</v>
      </c>
      <c r="AA2092" s="111" t="s">
        <v>25</v>
      </c>
      <c r="AB2092" s="111" t="s">
        <v>30</v>
      </c>
      <c r="AC2092" s="112" t="s">
        <v>31</v>
      </c>
    </row>
    <row r="2093" spans="1:29" ht="25.5" customHeight="1" x14ac:dyDescent="0.35">
      <c r="A2093" s="205"/>
      <c r="B2093" s="207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29"/>
        <v/>
      </c>
      <c r="G2093" s="106"/>
      <c r="H2093" s="96">
        <f t="shared" si="130"/>
        <v>0</v>
      </c>
      <c r="I2093" s="96" t="str">
        <f t="shared" si="131"/>
        <v/>
      </c>
      <c r="J2093" s="96" t="str">
        <f t="shared" si="132"/>
        <v/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V2093" s="110" t="s">
        <v>25</v>
      </c>
      <c r="W2093" s="110" t="s">
        <v>26</v>
      </c>
      <c r="X2093" s="110" t="s">
        <v>27</v>
      </c>
      <c r="Y2093" s="111" t="s">
        <v>28</v>
      </c>
      <c r="Z2093" s="111" t="s">
        <v>29</v>
      </c>
      <c r="AA2093" s="111" t="s">
        <v>25</v>
      </c>
      <c r="AB2093" s="111" t="s">
        <v>30</v>
      </c>
      <c r="AC2093" s="112" t="s">
        <v>31</v>
      </c>
    </row>
    <row r="2094" spans="1:29" ht="25.5" customHeight="1" x14ac:dyDescent="0.35">
      <c r="A2094" s="205"/>
      <c r="B2094" s="207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29"/>
        <v/>
      </c>
      <c r="G2094" s="106"/>
      <c r="H2094" s="96">
        <f t="shared" si="130"/>
        <v>0</v>
      </c>
      <c r="I2094" s="96" t="str">
        <f t="shared" si="131"/>
        <v/>
      </c>
      <c r="J2094" s="96" t="str">
        <f t="shared" si="132"/>
        <v/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V2094" s="110" t="s">
        <v>25</v>
      </c>
      <c r="W2094" s="110" t="s">
        <v>26</v>
      </c>
      <c r="X2094" s="110" t="s">
        <v>27</v>
      </c>
      <c r="Y2094" s="111" t="s">
        <v>28</v>
      </c>
      <c r="Z2094" s="111" t="s">
        <v>29</v>
      </c>
      <c r="AA2094" s="111" t="s">
        <v>25</v>
      </c>
      <c r="AB2094" s="111" t="s">
        <v>30</v>
      </c>
      <c r="AC2094" s="112" t="s">
        <v>31</v>
      </c>
    </row>
    <row r="2095" spans="1:29" ht="25.5" customHeight="1" x14ac:dyDescent="0.35">
      <c r="A2095" s="205"/>
      <c r="B2095" s="207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29"/>
        <v/>
      </c>
      <c r="G2095" s="106"/>
      <c r="H2095" s="96">
        <f t="shared" si="130"/>
        <v>0</v>
      </c>
      <c r="I2095" s="96" t="str">
        <f t="shared" si="131"/>
        <v/>
      </c>
      <c r="J2095" s="96" t="str">
        <f t="shared" si="132"/>
        <v/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V2095" s="110" t="s">
        <v>25</v>
      </c>
      <c r="W2095" s="110" t="s">
        <v>26</v>
      </c>
      <c r="X2095" s="110" t="s">
        <v>27</v>
      </c>
      <c r="Y2095" s="111" t="s">
        <v>28</v>
      </c>
      <c r="Z2095" s="111" t="s">
        <v>29</v>
      </c>
      <c r="AA2095" s="111" t="s">
        <v>25</v>
      </c>
      <c r="AB2095" s="111" t="s">
        <v>30</v>
      </c>
      <c r="AC2095" s="112" t="s">
        <v>31</v>
      </c>
    </row>
    <row r="2096" spans="1:29" ht="25.5" customHeight="1" x14ac:dyDescent="0.35">
      <c r="A2096" s="205"/>
      <c r="B2096" s="207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29"/>
        <v/>
      </c>
      <c r="G2096" s="106"/>
      <c r="H2096" s="96">
        <f t="shared" si="130"/>
        <v>0</v>
      </c>
      <c r="I2096" s="96" t="str">
        <f t="shared" si="131"/>
        <v/>
      </c>
      <c r="J2096" s="96" t="str">
        <f t="shared" si="132"/>
        <v/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V2096" s="110" t="s">
        <v>25</v>
      </c>
      <c r="W2096" s="110" t="s">
        <v>26</v>
      </c>
      <c r="X2096" s="110" t="s">
        <v>27</v>
      </c>
      <c r="Y2096" s="111" t="s">
        <v>28</v>
      </c>
      <c r="Z2096" s="111" t="s">
        <v>29</v>
      </c>
      <c r="AA2096" s="111" t="s">
        <v>25</v>
      </c>
      <c r="AB2096" s="111" t="s">
        <v>30</v>
      </c>
      <c r="AC2096" s="112" t="s">
        <v>31</v>
      </c>
    </row>
    <row r="2097" spans="1:29" ht="25.5" customHeight="1" x14ac:dyDescent="0.35">
      <c r="A2097" s="205"/>
      <c r="B2097" s="207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29"/>
        <v/>
      </c>
      <c r="G2097" s="106"/>
      <c r="H2097" s="96">
        <f t="shared" si="130"/>
        <v>0</v>
      </c>
      <c r="I2097" s="96" t="str">
        <f t="shared" si="131"/>
        <v/>
      </c>
      <c r="J2097" s="96" t="str">
        <f t="shared" si="132"/>
        <v/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V2097" s="110" t="s">
        <v>25</v>
      </c>
      <c r="W2097" s="110" t="s">
        <v>26</v>
      </c>
      <c r="X2097" s="110" t="s">
        <v>27</v>
      </c>
      <c r="Y2097" s="111" t="s">
        <v>28</v>
      </c>
      <c r="Z2097" s="111" t="s">
        <v>29</v>
      </c>
      <c r="AA2097" s="111" t="s">
        <v>25</v>
      </c>
      <c r="AB2097" s="111" t="s">
        <v>30</v>
      </c>
      <c r="AC2097" s="112" t="s">
        <v>31</v>
      </c>
    </row>
    <row r="2098" spans="1:29" ht="25.5" customHeight="1" x14ac:dyDescent="0.35">
      <c r="A2098" s="205"/>
      <c r="B2098" s="207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29"/>
        <v/>
      </c>
      <c r="G2098" s="106"/>
      <c r="H2098" s="96">
        <f t="shared" si="130"/>
        <v>0</v>
      </c>
      <c r="I2098" s="96" t="str">
        <f t="shared" si="131"/>
        <v/>
      </c>
      <c r="J2098" s="96" t="str">
        <f t="shared" si="132"/>
        <v/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V2098" s="110" t="s">
        <v>25</v>
      </c>
      <c r="W2098" s="110" t="s">
        <v>26</v>
      </c>
      <c r="X2098" s="110" t="s">
        <v>27</v>
      </c>
      <c r="Y2098" s="111" t="s">
        <v>28</v>
      </c>
      <c r="Z2098" s="111" t="s">
        <v>29</v>
      </c>
      <c r="AA2098" s="111" t="s">
        <v>25</v>
      </c>
      <c r="AB2098" s="111" t="s">
        <v>30</v>
      </c>
      <c r="AC2098" s="112" t="s">
        <v>31</v>
      </c>
    </row>
    <row r="2099" spans="1:29" ht="25.5" customHeight="1" x14ac:dyDescent="0.35">
      <c r="A2099" s="205"/>
      <c r="B2099" s="207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29"/>
        <v/>
      </c>
      <c r="G2099" s="106"/>
      <c r="H2099" s="96">
        <f t="shared" si="130"/>
        <v>0</v>
      </c>
      <c r="I2099" s="96" t="str">
        <f t="shared" si="131"/>
        <v/>
      </c>
      <c r="J2099" s="96" t="str">
        <f t="shared" si="132"/>
        <v/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V2099" s="110" t="s">
        <v>25</v>
      </c>
      <c r="W2099" s="110" t="s">
        <v>26</v>
      </c>
      <c r="X2099" s="110" t="s">
        <v>27</v>
      </c>
      <c r="Y2099" s="111" t="s">
        <v>28</v>
      </c>
      <c r="Z2099" s="111" t="s">
        <v>29</v>
      </c>
      <c r="AA2099" s="111" t="s">
        <v>25</v>
      </c>
      <c r="AB2099" s="111" t="s">
        <v>30</v>
      </c>
      <c r="AC2099" s="112" t="s">
        <v>31</v>
      </c>
    </row>
    <row r="2100" spans="1:29" ht="25.5" customHeight="1" x14ac:dyDescent="0.35">
      <c r="A2100" s="205"/>
      <c r="B2100" s="207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29"/>
        <v/>
      </c>
      <c r="G2100" s="106"/>
      <c r="H2100" s="96">
        <f t="shared" si="130"/>
        <v>0</v>
      </c>
      <c r="I2100" s="96" t="str">
        <f t="shared" si="131"/>
        <v/>
      </c>
      <c r="J2100" s="96" t="str">
        <f t="shared" si="132"/>
        <v/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V2100" s="110" t="s">
        <v>25</v>
      </c>
      <c r="W2100" s="110" t="s">
        <v>26</v>
      </c>
      <c r="X2100" s="110" t="s">
        <v>27</v>
      </c>
      <c r="Y2100" s="111" t="s">
        <v>28</v>
      </c>
      <c r="Z2100" s="111" t="s">
        <v>29</v>
      </c>
      <c r="AA2100" s="111" t="s">
        <v>25</v>
      </c>
      <c r="AB2100" s="111" t="s">
        <v>30</v>
      </c>
      <c r="AC2100" s="112" t="s">
        <v>31</v>
      </c>
    </row>
    <row r="2101" spans="1:29" ht="25.5" customHeight="1" x14ac:dyDescent="0.35">
      <c r="A2101" s="205"/>
      <c r="B2101" s="207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29"/>
        <v/>
      </c>
      <c r="G2101" s="106"/>
      <c r="H2101" s="96">
        <f t="shared" si="130"/>
        <v>0</v>
      </c>
      <c r="I2101" s="96" t="str">
        <f t="shared" si="131"/>
        <v/>
      </c>
      <c r="J2101" s="96" t="str">
        <f t="shared" si="132"/>
        <v/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V2101" s="110" t="s">
        <v>25</v>
      </c>
      <c r="W2101" s="110" t="s">
        <v>26</v>
      </c>
      <c r="X2101" s="110" t="s">
        <v>27</v>
      </c>
      <c r="Y2101" s="111" t="s">
        <v>28</v>
      </c>
      <c r="Z2101" s="111" t="s">
        <v>29</v>
      </c>
      <c r="AA2101" s="111" t="s">
        <v>25</v>
      </c>
      <c r="AB2101" s="111" t="s">
        <v>30</v>
      </c>
      <c r="AC2101" s="112" t="s">
        <v>31</v>
      </c>
    </row>
    <row r="2102" spans="1:29" ht="25.5" customHeight="1" x14ac:dyDescent="0.35">
      <c r="A2102" s="205"/>
      <c r="B2102" s="207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29"/>
        <v/>
      </c>
      <c r="G2102" s="106"/>
      <c r="H2102" s="96">
        <f t="shared" si="130"/>
        <v>0</v>
      </c>
      <c r="I2102" s="96" t="str">
        <f t="shared" si="131"/>
        <v/>
      </c>
      <c r="J2102" s="96" t="str">
        <f t="shared" si="132"/>
        <v/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V2102" s="110" t="s">
        <v>25</v>
      </c>
      <c r="W2102" s="110" t="s">
        <v>26</v>
      </c>
      <c r="X2102" s="110" t="s">
        <v>27</v>
      </c>
      <c r="Y2102" s="111" t="s">
        <v>28</v>
      </c>
      <c r="Z2102" s="111" t="s">
        <v>29</v>
      </c>
      <c r="AA2102" s="111" t="s">
        <v>25</v>
      </c>
      <c r="AB2102" s="111" t="s">
        <v>30</v>
      </c>
      <c r="AC2102" s="112" t="s">
        <v>31</v>
      </c>
    </row>
    <row r="2103" spans="1:29" ht="25.5" customHeight="1" x14ac:dyDescent="0.35">
      <c r="A2103" s="205"/>
      <c r="B2103" s="207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29"/>
        <v/>
      </c>
      <c r="G2103" s="106"/>
      <c r="H2103" s="96">
        <f t="shared" si="130"/>
        <v>0</v>
      </c>
      <c r="I2103" s="96" t="str">
        <f t="shared" si="131"/>
        <v/>
      </c>
      <c r="J2103" s="96" t="str">
        <f t="shared" si="132"/>
        <v/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V2103" s="110" t="s">
        <v>25</v>
      </c>
      <c r="W2103" s="110" t="s">
        <v>26</v>
      </c>
      <c r="X2103" s="110" t="s">
        <v>27</v>
      </c>
      <c r="Y2103" s="111" t="s">
        <v>28</v>
      </c>
      <c r="Z2103" s="111" t="s">
        <v>29</v>
      </c>
      <c r="AA2103" s="111" t="s">
        <v>25</v>
      </c>
      <c r="AB2103" s="111" t="s">
        <v>30</v>
      </c>
      <c r="AC2103" s="112" t="s">
        <v>31</v>
      </c>
    </row>
    <row r="2104" spans="1:29" ht="25.5" customHeight="1" x14ac:dyDescent="0.35">
      <c r="A2104" s="205"/>
      <c r="B2104" s="207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29"/>
        <v/>
      </c>
      <c r="G2104" s="106"/>
      <c r="H2104" s="96">
        <f t="shared" si="130"/>
        <v>0</v>
      </c>
      <c r="I2104" s="96" t="str">
        <f t="shared" si="131"/>
        <v/>
      </c>
      <c r="J2104" s="96" t="str">
        <f t="shared" si="132"/>
        <v/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V2104" s="110" t="s">
        <v>25</v>
      </c>
      <c r="W2104" s="110" t="s">
        <v>26</v>
      </c>
      <c r="X2104" s="110" t="s">
        <v>27</v>
      </c>
      <c r="Y2104" s="111" t="s">
        <v>28</v>
      </c>
      <c r="Z2104" s="111" t="s">
        <v>29</v>
      </c>
      <c r="AA2104" s="111" t="s">
        <v>25</v>
      </c>
      <c r="AB2104" s="111" t="s">
        <v>30</v>
      </c>
      <c r="AC2104" s="112" t="s">
        <v>31</v>
      </c>
    </row>
    <row r="2105" spans="1:29" ht="25.5" customHeight="1" x14ac:dyDescent="0.35">
      <c r="A2105" s="205"/>
      <c r="B2105" s="207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29"/>
        <v/>
      </c>
      <c r="G2105" s="106"/>
      <c r="H2105" s="96">
        <f t="shared" si="130"/>
        <v>0</v>
      </c>
      <c r="I2105" s="96" t="str">
        <f t="shared" si="131"/>
        <v/>
      </c>
      <c r="J2105" s="96" t="str">
        <f t="shared" si="132"/>
        <v/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V2105" s="110" t="s">
        <v>25</v>
      </c>
      <c r="W2105" s="110" t="s">
        <v>26</v>
      </c>
      <c r="X2105" s="110" t="s">
        <v>27</v>
      </c>
      <c r="Y2105" s="111" t="s">
        <v>28</v>
      </c>
      <c r="Z2105" s="111" t="s">
        <v>29</v>
      </c>
      <c r="AA2105" s="111" t="s">
        <v>25</v>
      </c>
      <c r="AB2105" s="111" t="s">
        <v>30</v>
      </c>
      <c r="AC2105" s="112" t="s">
        <v>31</v>
      </c>
    </row>
    <row r="2106" spans="1:29" ht="25.5" customHeight="1" x14ac:dyDescent="0.35">
      <c r="A2106" s="205"/>
      <c r="B2106" s="207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29"/>
        <v/>
      </c>
      <c r="G2106" s="106"/>
      <c r="H2106" s="96">
        <f t="shared" si="130"/>
        <v>0</v>
      </c>
      <c r="I2106" s="96" t="str">
        <f t="shared" si="131"/>
        <v/>
      </c>
      <c r="J2106" s="96" t="str">
        <f t="shared" si="132"/>
        <v/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V2106" s="110" t="s">
        <v>25</v>
      </c>
      <c r="W2106" s="110" t="s">
        <v>26</v>
      </c>
      <c r="X2106" s="110" t="s">
        <v>27</v>
      </c>
      <c r="Y2106" s="111" t="s">
        <v>28</v>
      </c>
      <c r="Z2106" s="111" t="s">
        <v>29</v>
      </c>
      <c r="AA2106" s="111" t="s">
        <v>25</v>
      </c>
      <c r="AB2106" s="111" t="s">
        <v>30</v>
      </c>
      <c r="AC2106" s="112" t="s">
        <v>31</v>
      </c>
    </row>
    <row r="2107" spans="1:29" ht="25.5" customHeight="1" x14ac:dyDescent="0.35">
      <c r="A2107" s="205"/>
      <c r="B2107" s="207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29"/>
        <v/>
      </c>
      <c r="G2107" s="106"/>
      <c r="H2107" s="96">
        <f t="shared" si="130"/>
        <v>0</v>
      </c>
      <c r="I2107" s="96" t="str">
        <f t="shared" si="131"/>
        <v/>
      </c>
      <c r="J2107" s="96" t="str">
        <f t="shared" si="132"/>
        <v/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V2107" s="110" t="s">
        <v>25</v>
      </c>
      <c r="W2107" s="110" t="s">
        <v>26</v>
      </c>
      <c r="X2107" s="110" t="s">
        <v>27</v>
      </c>
      <c r="Y2107" s="111" t="s">
        <v>28</v>
      </c>
      <c r="Z2107" s="111" t="s">
        <v>29</v>
      </c>
      <c r="AA2107" s="111" t="s">
        <v>25</v>
      </c>
      <c r="AB2107" s="111" t="s">
        <v>30</v>
      </c>
      <c r="AC2107" s="112" t="s">
        <v>31</v>
      </c>
    </row>
    <row r="2108" spans="1:29" ht="25.5" customHeight="1" x14ac:dyDescent="0.35">
      <c r="A2108" s="205"/>
      <c r="B2108" s="207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29"/>
        <v/>
      </c>
      <c r="G2108" s="106"/>
      <c r="H2108" s="96">
        <f t="shared" si="130"/>
        <v>0</v>
      </c>
      <c r="I2108" s="96" t="str">
        <f t="shared" si="131"/>
        <v/>
      </c>
      <c r="J2108" s="96" t="str">
        <f t="shared" si="132"/>
        <v/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V2108" s="110" t="s">
        <v>25</v>
      </c>
      <c r="W2108" s="110" t="s">
        <v>26</v>
      </c>
      <c r="X2108" s="110" t="s">
        <v>27</v>
      </c>
      <c r="Y2108" s="111" t="s">
        <v>28</v>
      </c>
      <c r="Z2108" s="111" t="s">
        <v>29</v>
      </c>
      <c r="AA2108" s="111" t="s">
        <v>25</v>
      </c>
      <c r="AB2108" s="111" t="s">
        <v>30</v>
      </c>
      <c r="AC2108" s="112" t="s">
        <v>31</v>
      </c>
    </row>
    <row r="2109" spans="1:29" ht="25.5" customHeight="1" x14ac:dyDescent="0.35">
      <c r="A2109" s="205"/>
      <c r="B2109" s="207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29"/>
        <v/>
      </c>
      <c r="G2109" s="106"/>
      <c r="H2109" s="96">
        <f t="shared" si="130"/>
        <v>0</v>
      </c>
      <c r="I2109" s="96" t="str">
        <f t="shared" si="131"/>
        <v/>
      </c>
      <c r="J2109" s="96" t="str">
        <f t="shared" si="132"/>
        <v/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V2109" s="110" t="s">
        <v>25</v>
      </c>
      <c r="W2109" s="110" t="s">
        <v>26</v>
      </c>
      <c r="X2109" s="110" t="s">
        <v>27</v>
      </c>
      <c r="Y2109" s="111" t="s">
        <v>28</v>
      </c>
      <c r="Z2109" s="111" t="s">
        <v>29</v>
      </c>
      <c r="AA2109" s="111" t="s">
        <v>25</v>
      </c>
      <c r="AB2109" s="111" t="s">
        <v>30</v>
      </c>
      <c r="AC2109" s="112" t="s">
        <v>31</v>
      </c>
    </row>
    <row r="2110" spans="1:29" ht="25.5" customHeight="1" x14ac:dyDescent="0.35">
      <c r="A2110" s="205"/>
      <c r="B2110" s="207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29"/>
        <v/>
      </c>
      <c r="G2110" s="106"/>
      <c r="H2110" s="96">
        <f t="shared" si="130"/>
        <v>0</v>
      </c>
      <c r="I2110" s="96" t="str">
        <f t="shared" si="131"/>
        <v/>
      </c>
      <c r="J2110" s="96" t="str">
        <f t="shared" si="132"/>
        <v/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V2110" s="110" t="s">
        <v>25</v>
      </c>
      <c r="W2110" s="110" t="s">
        <v>26</v>
      </c>
      <c r="X2110" s="110" t="s">
        <v>27</v>
      </c>
      <c r="Y2110" s="111" t="s">
        <v>28</v>
      </c>
      <c r="Z2110" s="111" t="s">
        <v>29</v>
      </c>
      <c r="AA2110" s="111" t="s">
        <v>25</v>
      </c>
      <c r="AB2110" s="111" t="s">
        <v>30</v>
      </c>
      <c r="AC2110" s="112" t="s">
        <v>31</v>
      </c>
    </row>
    <row r="2111" spans="1:29" ht="25.5" customHeight="1" x14ac:dyDescent="0.35">
      <c r="A2111" s="205"/>
      <c r="B2111" s="207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29"/>
        <v/>
      </c>
      <c r="G2111" s="106"/>
      <c r="H2111" s="96">
        <f t="shared" si="130"/>
        <v>0</v>
      </c>
      <c r="I2111" s="96" t="str">
        <f t="shared" si="131"/>
        <v/>
      </c>
      <c r="J2111" s="96" t="str">
        <f t="shared" si="132"/>
        <v/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V2111" s="110" t="s">
        <v>25</v>
      </c>
      <c r="W2111" s="110" t="s">
        <v>26</v>
      </c>
      <c r="X2111" s="110" t="s">
        <v>27</v>
      </c>
      <c r="Y2111" s="111" t="s">
        <v>28</v>
      </c>
      <c r="Z2111" s="111" t="s">
        <v>29</v>
      </c>
      <c r="AA2111" s="111" t="s">
        <v>25</v>
      </c>
      <c r="AB2111" s="111" t="s">
        <v>30</v>
      </c>
      <c r="AC2111" s="112" t="s">
        <v>31</v>
      </c>
    </row>
    <row r="2112" spans="1:29" ht="25.5" customHeight="1" x14ac:dyDescent="0.35">
      <c r="A2112" s="205"/>
      <c r="B2112" s="207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29"/>
        <v/>
      </c>
      <c r="G2112" s="106"/>
      <c r="H2112" s="96">
        <f t="shared" si="130"/>
        <v>0</v>
      </c>
      <c r="I2112" s="96" t="str">
        <f t="shared" si="131"/>
        <v/>
      </c>
      <c r="J2112" s="96" t="str">
        <f t="shared" si="132"/>
        <v/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V2112" s="110" t="s">
        <v>25</v>
      </c>
      <c r="W2112" s="110" t="s">
        <v>26</v>
      </c>
      <c r="X2112" s="110" t="s">
        <v>27</v>
      </c>
      <c r="Y2112" s="111" t="s">
        <v>28</v>
      </c>
      <c r="Z2112" s="111" t="s">
        <v>29</v>
      </c>
      <c r="AA2112" s="111" t="s">
        <v>25</v>
      </c>
      <c r="AB2112" s="111" t="s">
        <v>30</v>
      </c>
      <c r="AC2112" s="112" t="s">
        <v>31</v>
      </c>
    </row>
    <row r="2113" spans="1:29" ht="25.5" customHeight="1" x14ac:dyDescent="0.35">
      <c r="A2113" s="205"/>
      <c r="B2113" s="207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29"/>
        <v/>
      </c>
      <c r="G2113" s="106"/>
      <c r="H2113" s="96">
        <f t="shared" si="130"/>
        <v>0</v>
      </c>
      <c r="I2113" s="96" t="str">
        <f t="shared" si="131"/>
        <v/>
      </c>
      <c r="J2113" s="96" t="str">
        <f t="shared" si="132"/>
        <v/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V2113" s="110" t="s">
        <v>25</v>
      </c>
      <c r="W2113" s="110" t="s">
        <v>26</v>
      </c>
      <c r="X2113" s="110" t="s">
        <v>27</v>
      </c>
      <c r="Y2113" s="111" t="s">
        <v>28</v>
      </c>
      <c r="Z2113" s="111" t="s">
        <v>29</v>
      </c>
      <c r="AA2113" s="111" t="s">
        <v>25</v>
      </c>
      <c r="AB2113" s="111" t="s">
        <v>30</v>
      </c>
      <c r="AC2113" s="112" t="s">
        <v>31</v>
      </c>
    </row>
    <row r="2114" spans="1:29" ht="25.5" customHeight="1" x14ac:dyDescent="0.35">
      <c r="A2114" s="205"/>
      <c r="B2114" s="207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33">IF(OR(D2114="",E2114=""),"",ROUND(D2114*E2114,2))</f>
        <v/>
      </c>
      <c r="G2114" s="106"/>
      <c r="H2114" s="96">
        <f t="shared" ref="H2114:H2177" si="134">IF(G2114="Sim",IF(OR(F2114="",D2114="",L2114=""),"",IF(L2114="Sim",ROUND(F2114-D2114,2),0)),0)</f>
        <v>0</v>
      </c>
      <c r="I2114" s="96" t="str">
        <f t="shared" ref="I2114:I2177" si="135">IF(G2114="Sim",0,IF(OR(F2114="",L2114=""),"",F2114))</f>
        <v/>
      </c>
      <c r="J2114" s="96" t="str">
        <f t="shared" ref="J2114:J2177" si="136">IF(G2114="Sim",0,IF(OR(F2114="",D2114="",L2114=""),"",IF(L2114="Sim",ROUND(F2114-D2114,2),0)))</f>
        <v/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V2114" s="110" t="s">
        <v>25</v>
      </c>
      <c r="W2114" s="110" t="s">
        <v>26</v>
      </c>
      <c r="X2114" s="110" t="s">
        <v>27</v>
      </c>
      <c r="Y2114" s="111" t="s">
        <v>28</v>
      </c>
      <c r="Z2114" s="111" t="s">
        <v>29</v>
      </c>
      <c r="AA2114" s="111" t="s">
        <v>25</v>
      </c>
      <c r="AB2114" s="111" t="s">
        <v>30</v>
      </c>
      <c r="AC2114" s="112" t="s">
        <v>31</v>
      </c>
    </row>
    <row r="2115" spans="1:29" ht="25.5" customHeight="1" x14ac:dyDescent="0.35">
      <c r="A2115" s="205"/>
      <c r="B2115" s="207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33"/>
        <v/>
      </c>
      <c r="G2115" s="106"/>
      <c r="H2115" s="96">
        <f t="shared" si="134"/>
        <v>0</v>
      </c>
      <c r="I2115" s="96" t="str">
        <f t="shared" si="135"/>
        <v/>
      </c>
      <c r="J2115" s="96" t="str">
        <f t="shared" si="136"/>
        <v/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V2115" s="110" t="s">
        <v>25</v>
      </c>
      <c r="W2115" s="110" t="s">
        <v>26</v>
      </c>
      <c r="X2115" s="110" t="s">
        <v>27</v>
      </c>
      <c r="Y2115" s="111" t="s">
        <v>28</v>
      </c>
      <c r="Z2115" s="111" t="s">
        <v>29</v>
      </c>
      <c r="AA2115" s="111" t="s">
        <v>25</v>
      </c>
      <c r="AB2115" s="111" t="s">
        <v>30</v>
      </c>
      <c r="AC2115" s="112" t="s">
        <v>31</v>
      </c>
    </row>
    <row r="2116" spans="1:29" ht="25.5" customHeight="1" x14ac:dyDescent="0.35">
      <c r="A2116" s="205"/>
      <c r="B2116" s="207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33"/>
        <v/>
      </c>
      <c r="G2116" s="106"/>
      <c r="H2116" s="96">
        <f t="shared" si="134"/>
        <v>0</v>
      </c>
      <c r="I2116" s="96" t="str">
        <f t="shared" si="135"/>
        <v/>
      </c>
      <c r="J2116" s="96" t="str">
        <f t="shared" si="136"/>
        <v/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V2116" s="110" t="s">
        <v>25</v>
      </c>
      <c r="W2116" s="110" t="s">
        <v>26</v>
      </c>
      <c r="X2116" s="110" t="s">
        <v>27</v>
      </c>
      <c r="Y2116" s="111" t="s">
        <v>28</v>
      </c>
      <c r="Z2116" s="111" t="s">
        <v>29</v>
      </c>
      <c r="AA2116" s="111" t="s">
        <v>25</v>
      </c>
      <c r="AB2116" s="111" t="s">
        <v>30</v>
      </c>
      <c r="AC2116" s="112" t="s">
        <v>31</v>
      </c>
    </row>
    <row r="2117" spans="1:29" ht="25.5" customHeight="1" x14ac:dyDescent="0.35">
      <c r="A2117" s="205"/>
      <c r="B2117" s="207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33"/>
        <v/>
      </c>
      <c r="G2117" s="106"/>
      <c r="H2117" s="96">
        <f t="shared" si="134"/>
        <v>0</v>
      </c>
      <c r="I2117" s="96" t="str">
        <f t="shared" si="135"/>
        <v/>
      </c>
      <c r="J2117" s="96" t="str">
        <f t="shared" si="136"/>
        <v/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V2117" s="110" t="s">
        <v>25</v>
      </c>
      <c r="W2117" s="110" t="s">
        <v>26</v>
      </c>
      <c r="X2117" s="110" t="s">
        <v>27</v>
      </c>
      <c r="Y2117" s="111" t="s">
        <v>28</v>
      </c>
      <c r="Z2117" s="111" t="s">
        <v>29</v>
      </c>
      <c r="AA2117" s="111" t="s">
        <v>25</v>
      </c>
      <c r="AB2117" s="111" t="s">
        <v>30</v>
      </c>
      <c r="AC2117" s="112" t="s">
        <v>31</v>
      </c>
    </row>
    <row r="2118" spans="1:29" ht="25.5" customHeight="1" x14ac:dyDescent="0.35">
      <c r="A2118" s="205"/>
      <c r="B2118" s="207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33"/>
        <v/>
      </c>
      <c r="G2118" s="106"/>
      <c r="H2118" s="96">
        <f t="shared" si="134"/>
        <v>0</v>
      </c>
      <c r="I2118" s="96" t="str">
        <f t="shared" si="135"/>
        <v/>
      </c>
      <c r="J2118" s="96" t="str">
        <f t="shared" si="136"/>
        <v/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V2118" s="110" t="s">
        <v>25</v>
      </c>
      <c r="W2118" s="110" t="s">
        <v>26</v>
      </c>
      <c r="X2118" s="110" t="s">
        <v>27</v>
      </c>
      <c r="Y2118" s="111" t="s">
        <v>28</v>
      </c>
      <c r="Z2118" s="111" t="s">
        <v>29</v>
      </c>
      <c r="AA2118" s="111" t="s">
        <v>25</v>
      </c>
      <c r="AB2118" s="111" t="s">
        <v>30</v>
      </c>
      <c r="AC2118" s="112" t="s">
        <v>31</v>
      </c>
    </row>
    <row r="2119" spans="1:29" ht="25.5" customHeight="1" x14ac:dyDescent="0.35">
      <c r="A2119" s="205"/>
      <c r="B2119" s="207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33"/>
        <v/>
      </c>
      <c r="G2119" s="106"/>
      <c r="H2119" s="96">
        <f t="shared" si="134"/>
        <v>0</v>
      </c>
      <c r="I2119" s="96" t="str">
        <f t="shared" si="135"/>
        <v/>
      </c>
      <c r="J2119" s="96" t="str">
        <f t="shared" si="136"/>
        <v/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V2119" s="110" t="s">
        <v>25</v>
      </c>
      <c r="W2119" s="110" t="s">
        <v>26</v>
      </c>
      <c r="X2119" s="110" t="s">
        <v>27</v>
      </c>
      <c r="Y2119" s="111" t="s">
        <v>28</v>
      </c>
      <c r="Z2119" s="111" t="s">
        <v>29</v>
      </c>
      <c r="AA2119" s="111" t="s">
        <v>25</v>
      </c>
      <c r="AB2119" s="111" t="s">
        <v>30</v>
      </c>
      <c r="AC2119" s="112" t="s">
        <v>31</v>
      </c>
    </row>
    <row r="2120" spans="1:29" ht="25.5" customHeight="1" x14ac:dyDescent="0.35">
      <c r="A2120" s="205"/>
      <c r="B2120" s="207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33"/>
        <v/>
      </c>
      <c r="G2120" s="106"/>
      <c r="H2120" s="96">
        <f t="shared" si="134"/>
        <v>0</v>
      </c>
      <c r="I2120" s="96" t="str">
        <f t="shared" si="135"/>
        <v/>
      </c>
      <c r="J2120" s="96" t="str">
        <f t="shared" si="136"/>
        <v/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V2120" s="110" t="s">
        <v>25</v>
      </c>
      <c r="W2120" s="110" t="s">
        <v>26</v>
      </c>
      <c r="X2120" s="110" t="s">
        <v>27</v>
      </c>
      <c r="Y2120" s="111" t="s">
        <v>28</v>
      </c>
      <c r="Z2120" s="111" t="s">
        <v>29</v>
      </c>
      <c r="AA2120" s="111" t="s">
        <v>25</v>
      </c>
      <c r="AB2120" s="111" t="s">
        <v>30</v>
      </c>
      <c r="AC2120" s="112" t="s">
        <v>31</v>
      </c>
    </row>
    <row r="2121" spans="1:29" ht="25.5" customHeight="1" x14ac:dyDescent="0.35">
      <c r="A2121" s="205"/>
      <c r="B2121" s="207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33"/>
        <v/>
      </c>
      <c r="G2121" s="106"/>
      <c r="H2121" s="96">
        <f t="shared" si="134"/>
        <v>0</v>
      </c>
      <c r="I2121" s="96" t="str">
        <f t="shared" si="135"/>
        <v/>
      </c>
      <c r="J2121" s="96" t="str">
        <f t="shared" si="136"/>
        <v/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V2121" s="110" t="s">
        <v>25</v>
      </c>
      <c r="W2121" s="110" t="s">
        <v>26</v>
      </c>
      <c r="X2121" s="110" t="s">
        <v>27</v>
      </c>
      <c r="Y2121" s="111" t="s">
        <v>28</v>
      </c>
      <c r="Z2121" s="111" t="s">
        <v>29</v>
      </c>
      <c r="AA2121" s="111" t="s">
        <v>25</v>
      </c>
      <c r="AB2121" s="111" t="s">
        <v>30</v>
      </c>
      <c r="AC2121" s="112" t="s">
        <v>31</v>
      </c>
    </row>
    <row r="2122" spans="1:29" ht="25.5" customHeight="1" x14ac:dyDescent="0.35">
      <c r="A2122" s="205"/>
      <c r="B2122" s="207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33"/>
        <v/>
      </c>
      <c r="G2122" s="106"/>
      <c r="H2122" s="96">
        <f t="shared" si="134"/>
        <v>0</v>
      </c>
      <c r="I2122" s="96" t="str">
        <f t="shared" si="135"/>
        <v/>
      </c>
      <c r="J2122" s="96" t="str">
        <f t="shared" si="136"/>
        <v/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V2122" s="110" t="s">
        <v>25</v>
      </c>
      <c r="W2122" s="110" t="s">
        <v>26</v>
      </c>
      <c r="X2122" s="110" t="s">
        <v>27</v>
      </c>
      <c r="Y2122" s="111" t="s">
        <v>28</v>
      </c>
      <c r="Z2122" s="111" t="s">
        <v>29</v>
      </c>
      <c r="AA2122" s="111" t="s">
        <v>25</v>
      </c>
      <c r="AB2122" s="111" t="s">
        <v>30</v>
      </c>
      <c r="AC2122" s="112" t="s">
        <v>31</v>
      </c>
    </row>
    <row r="2123" spans="1:29" ht="25.5" customHeight="1" x14ac:dyDescent="0.35">
      <c r="A2123" s="205"/>
      <c r="B2123" s="207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33"/>
        <v/>
      </c>
      <c r="G2123" s="106"/>
      <c r="H2123" s="96">
        <f t="shared" si="134"/>
        <v>0</v>
      </c>
      <c r="I2123" s="96" t="str">
        <f t="shared" si="135"/>
        <v/>
      </c>
      <c r="J2123" s="96" t="str">
        <f t="shared" si="136"/>
        <v/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V2123" s="110" t="s">
        <v>25</v>
      </c>
      <c r="W2123" s="110" t="s">
        <v>26</v>
      </c>
      <c r="X2123" s="110" t="s">
        <v>27</v>
      </c>
      <c r="Y2123" s="111" t="s">
        <v>28</v>
      </c>
      <c r="Z2123" s="111" t="s">
        <v>29</v>
      </c>
      <c r="AA2123" s="111" t="s">
        <v>25</v>
      </c>
      <c r="AB2123" s="111" t="s">
        <v>30</v>
      </c>
      <c r="AC2123" s="112" t="s">
        <v>31</v>
      </c>
    </row>
    <row r="2124" spans="1:29" ht="25.5" customHeight="1" x14ac:dyDescent="0.35">
      <c r="A2124" s="205"/>
      <c r="B2124" s="207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33"/>
        <v/>
      </c>
      <c r="G2124" s="106"/>
      <c r="H2124" s="96">
        <f t="shared" si="134"/>
        <v>0</v>
      </c>
      <c r="I2124" s="96" t="str">
        <f t="shared" si="135"/>
        <v/>
      </c>
      <c r="J2124" s="96" t="str">
        <f t="shared" si="136"/>
        <v/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V2124" s="110" t="s">
        <v>25</v>
      </c>
      <c r="W2124" s="110" t="s">
        <v>26</v>
      </c>
      <c r="X2124" s="110" t="s">
        <v>27</v>
      </c>
      <c r="Y2124" s="111" t="s">
        <v>28</v>
      </c>
      <c r="Z2124" s="111" t="s">
        <v>29</v>
      </c>
      <c r="AA2124" s="111" t="s">
        <v>25</v>
      </c>
      <c r="AB2124" s="111" t="s">
        <v>30</v>
      </c>
      <c r="AC2124" s="112" t="s">
        <v>31</v>
      </c>
    </row>
    <row r="2125" spans="1:29" ht="25.5" customHeight="1" x14ac:dyDescent="0.35">
      <c r="A2125" s="205"/>
      <c r="B2125" s="207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33"/>
        <v/>
      </c>
      <c r="G2125" s="106"/>
      <c r="H2125" s="96">
        <f t="shared" si="134"/>
        <v>0</v>
      </c>
      <c r="I2125" s="96" t="str">
        <f t="shared" si="135"/>
        <v/>
      </c>
      <c r="J2125" s="96" t="str">
        <f t="shared" si="136"/>
        <v/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V2125" s="110" t="s">
        <v>25</v>
      </c>
      <c r="W2125" s="110" t="s">
        <v>26</v>
      </c>
      <c r="X2125" s="110" t="s">
        <v>27</v>
      </c>
      <c r="Y2125" s="111" t="s">
        <v>28</v>
      </c>
      <c r="Z2125" s="111" t="s">
        <v>29</v>
      </c>
      <c r="AA2125" s="111" t="s">
        <v>25</v>
      </c>
      <c r="AB2125" s="111" t="s">
        <v>30</v>
      </c>
      <c r="AC2125" s="112" t="s">
        <v>31</v>
      </c>
    </row>
    <row r="2126" spans="1:29" ht="25.5" customHeight="1" x14ac:dyDescent="0.35">
      <c r="A2126" s="205"/>
      <c r="B2126" s="207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33"/>
        <v/>
      </c>
      <c r="G2126" s="106"/>
      <c r="H2126" s="96">
        <f t="shared" si="134"/>
        <v>0</v>
      </c>
      <c r="I2126" s="96" t="str">
        <f t="shared" si="135"/>
        <v/>
      </c>
      <c r="J2126" s="96" t="str">
        <f t="shared" si="136"/>
        <v/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V2126" s="110" t="s">
        <v>25</v>
      </c>
      <c r="W2126" s="110" t="s">
        <v>26</v>
      </c>
      <c r="X2126" s="110" t="s">
        <v>27</v>
      </c>
      <c r="Y2126" s="111" t="s">
        <v>28</v>
      </c>
      <c r="Z2126" s="111" t="s">
        <v>29</v>
      </c>
      <c r="AA2126" s="111" t="s">
        <v>25</v>
      </c>
      <c r="AB2126" s="111" t="s">
        <v>30</v>
      </c>
      <c r="AC2126" s="112" t="s">
        <v>31</v>
      </c>
    </row>
    <row r="2127" spans="1:29" ht="25.5" customHeight="1" x14ac:dyDescent="0.35">
      <c r="A2127" s="205"/>
      <c r="B2127" s="207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33"/>
        <v/>
      </c>
      <c r="G2127" s="106"/>
      <c r="H2127" s="96">
        <f t="shared" si="134"/>
        <v>0</v>
      </c>
      <c r="I2127" s="96" t="str">
        <f t="shared" si="135"/>
        <v/>
      </c>
      <c r="J2127" s="96" t="str">
        <f t="shared" si="136"/>
        <v/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V2127" s="110" t="s">
        <v>25</v>
      </c>
      <c r="W2127" s="110" t="s">
        <v>26</v>
      </c>
      <c r="X2127" s="110" t="s">
        <v>27</v>
      </c>
      <c r="Y2127" s="111" t="s">
        <v>28</v>
      </c>
      <c r="Z2127" s="111" t="s">
        <v>29</v>
      </c>
      <c r="AA2127" s="111" t="s">
        <v>25</v>
      </c>
      <c r="AB2127" s="111" t="s">
        <v>30</v>
      </c>
      <c r="AC2127" s="112" t="s">
        <v>31</v>
      </c>
    </row>
    <row r="2128" spans="1:29" ht="25.5" customHeight="1" x14ac:dyDescent="0.35">
      <c r="A2128" s="205"/>
      <c r="B2128" s="207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33"/>
        <v/>
      </c>
      <c r="G2128" s="106"/>
      <c r="H2128" s="96">
        <f t="shared" si="134"/>
        <v>0</v>
      </c>
      <c r="I2128" s="96" t="str">
        <f t="shared" si="135"/>
        <v/>
      </c>
      <c r="J2128" s="96" t="str">
        <f t="shared" si="136"/>
        <v/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V2128" s="110" t="s">
        <v>25</v>
      </c>
      <c r="W2128" s="110" t="s">
        <v>26</v>
      </c>
      <c r="X2128" s="110" t="s">
        <v>27</v>
      </c>
      <c r="Y2128" s="111" t="s">
        <v>28</v>
      </c>
      <c r="Z2128" s="111" t="s">
        <v>29</v>
      </c>
      <c r="AA2128" s="111" t="s">
        <v>25</v>
      </c>
      <c r="AB2128" s="111" t="s">
        <v>30</v>
      </c>
      <c r="AC2128" s="112" t="s">
        <v>31</v>
      </c>
    </row>
    <row r="2129" spans="1:29" ht="25.5" customHeight="1" x14ac:dyDescent="0.35">
      <c r="A2129" s="205"/>
      <c r="B2129" s="207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33"/>
        <v/>
      </c>
      <c r="G2129" s="106"/>
      <c r="H2129" s="96">
        <f t="shared" si="134"/>
        <v>0</v>
      </c>
      <c r="I2129" s="96" t="str">
        <f t="shared" si="135"/>
        <v/>
      </c>
      <c r="J2129" s="96" t="str">
        <f t="shared" si="136"/>
        <v/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V2129" s="110" t="s">
        <v>25</v>
      </c>
      <c r="W2129" s="110" t="s">
        <v>26</v>
      </c>
      <c r="X2129" s="110" t="s">
        <v>27</v>
      </c>
      <c r="Y2129" s="111" t="s">
        <v>28</v>
      </c>
      <c r="Z2129" s="111" t="s">
        <v>29</v>
      </c>
      <c r="AA2129" s="111" t="s">
        <v>25</v>
      </c>
      <c r="AB2129" s="111" t="s">
        <v>30</v>
      </c>
      <c r="AC2129" s="112" t="s">
        <v>31</v>
      </c>
    </row>
    <row r="2130" spans="1:29" ht="25.5" customHeight="1" x14ac:dyDescent="0.35">
      <c r="A2130" s="205"/>
      <c r="B2130" s="207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33"/>
        <v/>
      </c>
      <c r="G2130" s="106"/>
      <c r="H2130" s="96">
        <f t="shared" si="134"/>
        <v>0</v>
      </c>
      <c r="I2130" s="96" t="str">
        <f t="shared" si="135"/>
        <v/>
      </c>
      <c r="J2130" s="96" t="str">
        <f t="shared" si="136"/>
        <v/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V2130" s="110" t="s">
        <v>25</v>
      </c>
      <c r="W2130" s="110" t="s">
        <v>26</v>
      </c>
      <c r="X2130" s="110" t="s">
        <v>27</v>
      </c>
      <c r="Y2130" s="111" t="s">
        <v>28</v>
      </c>
      <c r="Z2130" s="111" t="s">
        <v>29</v>
      </c>
      <c r="AA2130" s="111" t="s">
        <v>25</v>
      </c>
      <c r="AB2130" s="111" t="s">
        <v>30</v>
      </c>
      <c r="AC2130" s="112" t="s">
        <v>31</v>
      </c>
    </row>
    <row r="2131" spans="1:29" ht="25.5" customHeight="1" x14ac:dyDescent="0.35">
      <c r="A2131" s="205"/>
      <c r="B2131" s="207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33"/>
        <v/>
      </c>
      <c r="G2131" s="106"/>
      <c r="H2131" s="96">
        <f t="shared" si="134"/>
        <v>0</v>
      </c>
      <c r="I2131" s="96" t="str">
        <f t="shared" si="135"/>
        <v/>
      </c>
      <c r="J2131" s="96" t="str">
        <f t="shared" si="136"/>
        <v/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V2131" s="110" t="s">
        <v>25</v>
      </c>
      <c r="W2131" s="110" t="s">
        <v>26</v>
      </c>
      <c r="X2131" s="110" t="s">
        <v>27</v>
      </c>
      <c r="Y2131" s="111" t="s">
        <v>28</v>
      </c>
      <c r="Z2131" s="111" t="s">
        <v>29</v>
      </c>
      <c r="AA2131" s="111" t="s">
        <v>25</v>
      </c>
      <c r="AB2131" s="111" t="s">
        <v>30</v>
      </c>
      <c r="AC2131" s="112" t="s">
        <v>31</v>
      </c>
    </row>
    <row r="2132" spans="1:29" ht="25.5" customHeight="1" x14ac:dyDescent="0.35">
      <c r="A2132" s="205"/>
      <c r="B2132" s="207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33"/>
        <v/>
      </c>
      <c r="G2132" s="106"/>
      <c r="H2132" s="96">
        <f t="shared" si="134"/>
        <v>0</v>
      </c>
      <c r="I2132" s="96" t="str">
        <f t="shared" si="135"/>
        <v/>
      </c>
      <c r="J2132" s="96" t="str">
        <f t="shared" si="136"/>
        <v/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V2132" s="110" t="s">
        <v>25</v>
      </c>
      <c r="W2132" s="110" t="s">
        <v>26</v>
      </c>
      <c r="X2132" s="110" t="s">
        <v>27</v>
      </c>
      <c r="Y2132" s="111" t="s">
        <v>28</v>
      </c>
      <c r="Z2132" s="111" t="s">
        <v>29</v>
      </c>
      <c r="AA2132" s="111" t="s">
        <v>25</v>
      </c>
      <c r="AB2132" s="111" t="s">
        <v>30</v>
      </c>
      <c r="AC2132" s="112" t="s">
        <v>31</v>
      </c>
    </row>
    <row r="2133" spans="1:29" ht="25.5" customHeight="1" x14ac:dyDescent="0.35">
      <c r="A2133" s="205"/>
      <c r="B2133" s="207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33"/>
        <v/>
      </c>
      <c r="G2133" s="106"/>
      <c r="H2133" s="96">
        <f t="shared" si="134"/>
        <v>0</v>
      </c>
      <c r="I2133" s="96" t="str">
        <f t="shared" si="135"/>
        <v/>
      </c>
      <c r="J2133" s="96" t="str">
        <f t="shared" si="136"/>
        <v/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V2133" s="110" t="s">
        <v>25</v>
      </c>
      <c r="W2133" s="110" t="s">
        <v>26</v>
      </c>
      <c r="X2133" s="110" t="s">
        <v>27</v>
      </c>
      <c r="Y2133" s="111" t="s">
        <v>28</v>
      </c>
      <c r="Z2133" s="111" t="s">
        <v>29</v>
      </c>
      <c r="AA2133" s="111" t="s">
        <v>25</v>
      </c>
      <c r="AB2133" s="111" t="s">
        <v>30</v>
      </c>
      <c r="AC2133" s="112" t="s">
        <v>31</v>
      </c>
    </row>
    <row r="2134" spans="1:29" ht="25.5" customHeight="1" x14ac:dyDescent="0.35">
      <c r="A2134" s="205"/>
      <c r="B2134" s="207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33"/>
        <v/>
      </c>
      <c r="G2134" s="106"/>
      <c r="H2134" s="96">
        <f t="shared" si="134"/>
        <v>0</v>
      </c>
      <c r="I2134" s="96" t="str">
        <f t="shared" si="135"/>
        <v/>
      </c>
      <c r="J2134" s="96" t="str">
        <f t="shared" si="136"/>
        <v/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V2134" s="110" t="s">
        <v>25</v>
      </c>
      <c r="W2134" s="110" t="s">
        <v>26</v>
      </c>
      <c r="X2134" s="110" t="s">
        <v>27</v>
      </c>
      <c r="Y2134" s="111" t="s">
        <v>28</v>
      </c>
      <c r="Z2134" s="111" t="s">
        <v>29</v>
      </c>
      <c r="AA2134" s="111" t="s">
        <v>25</v>
      </c>
      <c r="AB2134" s="111" t="s">
        <v>30</v>
      </c>
      <c r="AC2134" s="112" t="s">
        <v>31</v>
      </c>
    </row>
    <row r="2135" spans="1:29" ht="25.5" customHeight="1" x14ac:dyDescent="0.35">
      <c r="A2135" s="205"/>
      <c r="B2135" s="207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33"/>
        <v/>
      </c>
      <c r="G2135" s="106"/>
      <c r="H2135" s="96">
        <f t="shared" si="134"/>
        <v>0</v>
      </c>
      <c r="I2135" s="96" t="str">
        <f t="shared" si="135"/>
        <v/>
      </c>
      <c r="J2135" s="96" t="str">
        <f t="shared" si="136"/>
        <v/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V2135" s="110" t="s">
        <v>25</v>
      </c>
      <c r="W2135" s="110" t="s">
        <v>26</v>
      </c>
      <c r="X2135" s="110" t="s">
        <v>27</v>
      </c>
      <c r="Y2135" s="111" t="s">
        <v>28</v>
      </c>
      <c r="Z2135" s="111" t="s">
        <v>29</v>
      </c>
      <c r="AA2135" s="111" t="s">
        <v>25</v>
      </c>
      <c r="AB2135" s="111" t="s">
        <v>30</v>
      </c>
      <c r="AC2135" s="112" t="s">
        <v>31</v>
      </c>
    </row>
    <row r="2136" spans="1:29" ht="25.5" customHeight="1" x14ac:dyDescent="0.35">
      <c r="A2136" s="205"/>
      <c r="B2136" s="207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33"/>
        <v/>
      </c>
      <c r="G2136" s="106"/>
      <c r="H2136" s="96">
        <f t="shared" si="134"/>
        <v>0</v>
      </c>
      <c r="I2136" s="96" t="str">
        <f t="shared" si="135"/>
        <v/>
      </c>
      <c r="J2136" s="96" t="str">
        <f t="shared" si="136"/>
        <v/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V2136" s="110" t="s">
        <v>25</v>
      </c>
      <c r="W2136" s="110" t="s">
        <v>26</v>
      </c>
      <c r="X2136" s="110" t="s">
        <v>27</v>
      </c>
      <c r="Y2136" s="111" t="s">
        <v>28</v>
      </c>
      <c r="Z2136" s="111" t="s">
        <v>29</v>
      </c>
      <c r="AA2136" s="111" t="s">
        <v>25</v>
      </c>
      <c r="AB2136" s="111" t="s">
        <v>30</v>
      </c>
      <c r="AC2136" s="112" t="s">
        <v>31</v>
      </c>
    </row>
    <row r="2137" spans="1:29" ht="25.5" customHeight="1" x14ac:dyDescent="0.35">
      <c r="A2137" s="205"/>
      <c r="B2137" s="207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33"/>
        <v/>
      </c>
      <c r="G2137" s="106"/>
      <c r="H2137" s="96">
        <f t="shared" si="134"/>
        <v>0</v>
      </c>
      <c r="I2137" s="96" t="str">
        <f t="shared" si="135"/>
        <v/>
      </c>
      <c r="J2137" s="96" t="str">
        <f t="shared" si="136"/>
        <v/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V2137" s="110" t="s">
        <v>25</v>
      </c>
      <c r="W2137" s="110" t="s">
        <v>26</v>
      </c>
      <c r="X2137" s="110" t="s">
        <v>27</v>
      </c>
      <c r="Y2137" s="111" t="s">
        <v>28</v>
      </c>
      <c r="Z2137" s="111" t="s">
        <v>29</v>
      </c>
      <c r="AA2137" s="111" t="s">
        <v>25</v>
      </c>
      <c r="AB2137" s="111" t="s">
        <v>30</v>
      </c>
      <c r="AC2137" s="112" t="s">
        <v>31</v>
      </c>
    </row>
    <row r="2138" spans="1:29" ht="25.5" customHeight="1" x14ac:dyDescent="0.35">
      <c r="A2138" s="205"/>
      <c r="B2138" s="207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33"/>
        <v/>
      </c>
      <c r="G2138" s="106"/>
      <c r="H2138" s="96">
        <f t="shared" si="134"/>
        <v>0</v>
      </c>
      <c r="I2138" s="96" t="str">
        <f t="shared" si="135"/>
        <v/>
      </c>
      <c r="J2138" s="96" t="str">
        <f t="shared" si="136"/>
        <v/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V2138" s="110" t="s">
        <v>25</v>
      </c>
      <c r="W2138" s="110" t="s">
        <v>26</v>
      </c>
      <c r="X2138" s="110" t="s">
        <v>27</v>
      </c>
      <c r="Y2138" s="111" t="s">
        <v>28</v>
      </c>
      <c r="Z2138" s="111" t="s">
        <v>29</v>
      </c>
      <c r="AA2138" s="111" t="s">
        <v>25</v>
      </c>
      <c r="AB2138" s="111" t="s">
        <v>30</v>
      </c>
      <c r="AC2138" s="112" t="s">
        <v>31</v>
      </c>
    </row>
    <row r="2139" spans="1:29" ht="25.5" customHeight="1" x14ac:dyDescent="0.35">
      <c r="A2139" s="205"/>
      <c r="B2139" s="207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33"/>
        <v/>
      </c>
      <c r="G2139" s="106"/>
      <c r="H2139" s="96">
        <f t="shared" si="134"/>
        <v>0</v>
      </c>
      <c r="I2139" s="96" t="str">
        <f t="shared" si="135"/>
        <v/>
      </c>
      <c r="J2139" s="96" t="str">
        <f t="shared" si="136"/>
        <v/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V2139" s="110" t="s">
        <v>25</v>
      </c>
      <c r="W2139" s="110" t="s">
        <v>26</v>
      </c>
      <c r="X2139" s="110" t="s">
        <v>27</v>
      </c>
      <c r="Y2139" s="111" t="s">
        <v>28</v>
      </c>
      <c r="Z2139" s="111" t="s">
        <v>29</v>
      </c>
      <c r="AA2139" s="111" t="s">
        <v>25</v>
      </c>
      <c r="AB2139" s="111" t="s">
        <v>30</v>
      </c>
      <c r="AC2139" s="112" t="s">
        <v>31</v>
      </c>
    </row>
    <row r="2140" spans="1:29" ht="25.5" customHeight="1" x14ac:dyDescent="0.35">
      <c r="A2140" s="205"/>
      <c r="B2140" s="207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33"/>
        <v/>
      </c>
      <c r="G2140" s="106"/>
      <c r="H2140" s="96">
        <f t="shared" si="134"/>
        <v>0</v>
      </c>
      <c r="I2140" s="96" t="str">
        <f t="shared" si="135"/>
        <v/>
      </c>
      <c r="J2140" s="96" t="str">
        <f t="shared" si="136"/>
        <v/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V2140" s="110" t="s">
        <v>25</v>
      </c>
      <c r="W2140" s="110" t="s">
        <v>26</v>
      </c>
      <c r="X2140" s="110" t="s">
        <v>27</v>
      </c>
      <c r="Y2140" s="111" t="s">
        <v>28</v>
      </c>
      <c r="Z2140" s="111" t="s">
        <v>29</v>
      </c>
      <c r="AA2140" s="111" t="s">
        <v>25</v>
      </c>
      <c r="AB2140" s="111" t="s">
        <v>30</v>
      </c>
      <c r="AC2140" s="112" t="s">
        <v>31</v>
      </c>
    </row>
    <row r="2141" spans="1:29" ht="25.5" customHeight="1" x14ac:dyDescent="0.35">
      <c r="A2141" s="205"/>
      <c r="B2141" s="207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33"/>
        <v/>
      </c>
      <c r="G2141" s="106"/>
      <c r="H2141" s="96">
        <f t="shared" si="134"/>
        <v>0</v>
      </c>
      <c r="I2141" s="96" t="str">
        <f t="shared" si="135"/>
        <v/>
      </c>
      <c r="J2141" s="96" t="str">
        <f t="shared" si="136"/>
        <v/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V2141" s="110" t="s">
        <v>25</v>
      </c>
      <c r="W2141" s="110" t="s">
        <v>26</v>
      </c>
      <c r="X2141" s="110" t="s">
        <v>27</v>
      </c>
      <c r="Y2141" s="111" t="s">
        <v>28</v>
      </c>
      <c r="Z2141" s="111" t="s">
        <v>29</v>
      </c>
      <c r="AA2141" s="111" t="s">
        <v>25</v>
      </c>
      <c r="AB2141" s="111" t="s">
        <v>30</v>
      </c>
      <c r="AC2141" s="112" t="s">
        <v>31</v>
      </c>
    </row>
    <row r="2142" spans="1:29" ht="25.5" customHeight="1" x14ac:dyDescent="0.35">
      <c r="A2142" s="205"/>
      <c r="B2142" s="207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33"/>
        <v/>
      </c>
      <c r="G2142" s="106"/>
      <c r="H2142" s="96">
        <f t="shared" si="134"/>
        <v>0</v>
      </c>
      <c r="I2142" s="96" t="str">
        <f t="shared" si="135"/>
        <v/>
      </c>
      <c r="J2142" s="96" t="str">
        <f t="shared" si="136"/>
        <v/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V2142" s="110" t="s">
        <v>25</v>
      </c>
      <c r="W2142" s="110" t="s">
        <v>26</v>
      </c>
      <c r="X2142" s="110" t="s">
        <v>27</v>
      </c>
      <c r="Y2142" s="111" t="s">
        <v>28</v>
      </c>
      <c r="Z2142" s="111" t="s">
        <v>29</v>
      </c>
      <c r="AA2142" s="111" t="s">
        <v>25</v>
      </c>
      <c r="AB2142" s="111" t="s">
        <v>30</v>
      </c>
      <c r="AC2142" s="112" t="s">
        <v>31</v>
      </c>
    </row>
    <row r="2143" spans="1:29" ht="25.5" customHeight="1" x14ac:dyDescent="0.35">
      <c r="A2143" s="205"/>
      <c r="B2143" s="207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33"/>
        <v/>
      </c>
      <c r="G2143" s="106"/>
      <c r="H2143" s="96">
        <f t="shared" si="134"/>
        <v>0</v>
      </c>
      <c r="I2143" s="96" t="str">
        <f t="shared" si="135"/>
        <v/>
      </c>
      <c r="J2143" s="96" t="str">
        <f t="shared" si="136"/>
        <v/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V2143" s="110" t="s">
        <v>25</v>
      </c>
      <c r="W2143" s="110" t="s">
        <v>26</v>
      </c>
      <c r="X2143" s="110" t="s">
        <v>27</v>
      </c>
      <c r="Y2143" s="111" t="s">
        <v>28</v>
      </c>
      <c r="Z2143" s="111" t="s">
        <v>29</v>
      </c>
      <c r="AA2143" s="111" t="s">
        <v>25</v>
      </c>
      <c r="AB2143" s="111" t="s">
        <v>30</v>
      </c>
      <c r="AC2143" s="112" t="s">
        <v>31</v>
      </c>
    </row>
    <row r="2144" spans="1:29" ht="25.5" customHeight="1" x14ac:dyDescent="0.35">
      <c r="A2144" s="205"/>
      <c r="B2144" s="207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33"/>
        <v/>
      </c>
      <c r="G2144" s="106"/>
      <c r="H2144" s="96">
        <f t="shared" si="134"/>
        <v>0</v>
      </c>
      <c r="I2144" s="96" t="str">
        <f t="shared" si="135"/>
        <v/>
      </c>
      <c r="J2144" s="96" t="str">
        <f t="shared" si="136"/>
        <v/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V2144" s="110" t="s">
        <v>25</v>
      </c>
      <c r="W2144" s="110" t="s">
        <v>26</v>
      </c>
      <c r="X2144" s="110" t="s">
        <v>27</v>
      </c>
      <c r="Y2144" s="111" t="s">
        <v>28</v>
      </c>
      <c r="Z2144" s="111" t="s">
        <v>29</v>
      </c>
      <c r="AA2144" s="111" t="s">
        <v>25</v>
      </c>
      <c r="AB2144" s="111" t="s">
        <v>30</v>
      </c>
      <c r="AC2144" s="112" t="s">
        <v>31</v>
      </c>
    </row>
    <row r="2145" spans="1:29" ht="25.5" customHeight="1" x14ac:dyDescent="0.35">
      <c r="A2145" s="205"/>
      <c r="B2145" s="207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33"/>
        <v/>
      </c>
      <c r="G2145" s="106"/>
      <c r="H2145" s="96">
        <f t="shared" si="134"/>
        <v>0</v>
      </c>
      <c r="I2145" s="96" t="str">
        <f t="shared" si="135"/>
        <v/>
      </c>
      <c r="J2145" s="96" t="str">
        <f t="shared" si="136"/>
        <v/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V2145" s="110" t="s">
        <v>25</v>
      </c>
      <c r="W2145" s="110" t="s">
        <v>26</v>
      </c>
      <c r="X2145" s="110" t="s">
        <v>27</v>
      </c>
      <c r="Y2145" s="111" t="s">
        <v>28</v>
      </c>
      <c r="Z2145" s="111" t="s">
        <v>29</v>
      </c>
      <c r="AA2145" s="111" t="s">
        <v>25</v>
      </c>
      <c r="AB2145" s="111" t="s">
        <v>30</v>
      </c>
      <c r="AC2145" s="112" t="s">
        <v>31</v>
      </c>
    </row>
    <row r="2146" spans="1:29" ht="25.5" customHeight="1" x14ac:dyDescent="0.35">
      <c r="A2146" s="205"/>
      <c r="B2146" s="207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33"/>
        <v/>
      </c>
      <c r="G2146" s="106"/>
      <c r="H2146" s="96">
        <f t="shared" si="134"/>
        <v>0</v>
      </c>
      <c r="I2146" s="96" t="str">
        <f t="shared" si="135"/>
        <v/>
      </c>
      <c r="J2146" s="96" t="str">
        <f t="shared" si="136"/>
        <v/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V2146" s="110" t="s">
        <v>25</v>
      </c>
      <c r="W2146" s="110" t="s">
        <v>26</v>
      </c>
      <c r="X2146" s="110" t="s">
        <v>27</v>
      </c>
      <c r="Y2146" s="111" t="s">
        <v>28</v>
      </c>
      <c r="Z2146" s="111" t="s">
        <v>29</v>
      </c>
      <c r="AA2146" s="111" t="s">
        <v>25</v>
      </c>
      <c r="AB2146" s="111" t="s">
        <v>30</v>
      </c>
      <c r="AC2146" s="112" t="s">
        <v>31</v>
      </c>
    </row>
    <row r="2147" spans="1:29" ht="25.5" customHeight="1" x14ac:dyDescent="0.35">
      <c r="A2147" s="205"/>
      <c r="B2147" s="207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33"/>
        <v/>
      </c>
      <c r="G2147" s="106"/>
      <c r="H2147" s="96">
        <f t="shared" si="134"/>
        <v>0</v>
      </c>
      <c r="I2147" s="96" t="str">
        <f t="shared" si="135"/>
        <v/>
      </c>
      <c r="J2147" s="96" t="str">
        <f t="shared" si="136"/>
        <v/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V2147" s="110" t="s">
        <v>25</v>
      </c>
      <c r="W2147" s="110" t="s">
        <v>26</v>
      </c>
      <c r="X2147" s="110" t="s">
        <v>27</v>
      </c>
      <c r="Y2147" s="111" t="s">
        <v>28</v>
      </c>
      <c r="Z2147" s="111" t="s">
        <v>29</v>
      </c>
      <c r="AA2147" s="111" t="s">
        <v>25</v>
      </c>
      <c r="AB2147" s="111" t="s">
        <v>30</v>
      </c>
      <c r="AC2147" s="112" t="s">
        <v>31</v>
      </c>
    </row>
    <row r="2148" spans="1:29" ht="25.5" customHeight="1" x14ac:dyDescent="0.35">
      <c r="A2148" s="205"/>
      <c r="B2148" s="207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33"/>
        <v/>
      </c>
      <c r="G2148" s="106"/>
      <c r="H2148" s="96">
        <f t="shared" si="134"/>
        <v>0</v>
      </c>
      <c r="I2148" s="96" t="str">
        <f t="shared" si="135"/>
        <v/>
      </c>
      <c r="J2148" s="96" t="str">
        <f t="shared" si="136"/>
        <v/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V2148" s="110" t="s">
        <v>25</v>
      </c>
      <c r="W2148" s="110" t="s">
        <v>26</v>
      </c>
      <c r="X2148" s="110" t="s">
        <v>27</v>
      </c>
      <c r="Y2148" s="111" t="s">
        <v>28</v>
      </c>
      <c r="Z2148" s="111" t="s">
        <v>29</v>
      </c>
      <c r="AA2148" s="111" t="s">
        <v>25</v>
      </c>
      <c r="AB2148" s="111" t="s">
        <v>30</v>
      </c>
      <c r="AC2148" s="112" t="s">
        <v>31</v>
      </c>
    </row>
    <row r="2149" spans="1:29" ht="25.5" customHeight="1" x14ac:dyDescent="0.35">
      <c r="A2149" s="205"/>
      <c r="B2149" s="207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33"/>
        <v/>
      </c>
      <c r="G2149" s="106"/>
      <c r="H2149" s="96">
        <f t="shared" si="134"/>
        <v>0</v>
      </c>
      <c r="I2149" s="96" t="str">
        <f t="shared" si="135"/>
        <v/>
      </c>
      <c r="J2149" s="96" t="str">
        <f t="shared" si="136"/>
        <v/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V2149" s="110" t="s">
        <v>25</v>
      </c>
      <c r="W2149" s="110" t="s">
        <v>26</v>
      </c>
      <c r="X2149" s="110" t="s">
        <v>27</v>
      </c>
      <c r="Y2149" s="111" t="s">
        <v>28</v>
      </c>
      <c r="Z2149" s="111" t="s">
        <v>29</v>
      </c>
      <c r="AA2149" s="111" t="s">
        <v>25</v>
      </c>
      <c r="AB2149" s="111" t="s">
        <v>30</v>
      </c>
      <c r="AC2149" s="112" t="s">
        <v>31</v>
      </c>
    </row>
    <row r="2150" spans="1:29" ht="25.5" customHeight="1" x14ac:dyDescent="0.35">
      <c r="A2150" s="205"/>
      <c r="B2150" s="207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33"/>
        <v/>
      </c>
      <c r="G2150" s="106"/>
      <c r="H2150" s="96">
        <f t="shared" si="134"/>
        <v>0</v>
      </c>
      <c r="I2150" s="96" t="str">
        <f t="shared" si="135"/>
        <v/>
      </c>
      <c r="J2150" s="96" t="str">
        <f t="shared" si="136"/>
        <v/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V2150" s="110" t="s">
        <v>25</v>
      </c>
      <c r="W2150" s="110" t="s">
        <v>26</v>
      </c>
      <c r="X2150" s="110" t="s">
        <v>27</v>
      </c>
      <c r="Y2150" s="111" t="s">
        <v>28</v>
      </c>
      <c r="Z2150" s="111" t="s">
        <v>29</v>
      </c>
      <c r="AA2150" s="111" t="s">
        <v>25</v>
      </c>
      <c r="AB2150" s="111" t="s">
        <v>30</v>
      </c>
      <c r="AC2150" s="112" t="s">
        <v>31</v>
      </c>
    </row>
    <row r="2151" spans="1:29" ht="25.5" customHeight="1" x14ac:dyDescent="0.35">
      <c r="A2151" s="205"/>
      <c r="B2151" s="207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33"/>
        <v/>
      </c>
      <c r="G2151" s="106"/>
      <c r="H2151" s="96">
        <f t="shared" si="134"/>
        <v>0</v>
      </c>
      <c r="I2151" s="96" t="str">
        <f t="shared" si="135"/>
        <v/>
      </c>
      <c r="J2151" s="96" t="str">
        <f t="shared" si="136"/>
        <v/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V2151" s="110" t="s">
        <v>25</v>
      </c>
      <c r="W2151" s="110" t="s">
        <v>26</v>
      </c>
      <c r="X2151" s="110" t="s">
        <v>27</v>
      </c>
      <c r="Y2151" s="111" t="s">
        <v>28</v>
      </c>
      <c r="Z2151" s="111" t="s">
        <v>29</v>
      </c>
      <c r="AA2151" s="111" t="s">
        <v>25</v>
      </c>
      <c r="AB2151" s="111" t="s">
        <v>30</v>
      </c>
      <c r="AC2151" s="112" t="s">
        <v>31</v>
      </c>
    </row>
    <row r="2152" spans="1:29" ht="25.5" customHeight="1" x14ac:dyDescent="0.35">
      <c r="A2152" s="205"/>
      <c r="B2152" s="207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33"/>
        <v/>
      </c>
      <c r="G2152" s="106"/>
      <c r="H2152" s="96">
        <f t="shared" si="134"/>
        <v>0</v>
      </c>
      <c r="I2152" s="96" t="str">
        <f t="shared" si="135"/>
        <v/>
      </c>
      <c r="J2152" s="96" t="str">
        <f t="shared" si="136"/>
        <v/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V2152" s="110" t="s">
        <v>25</v>
      </c>
      <c r="W2152" s="110" t="s">
        <v>26</v>
      </c>
      <c r="X2152" s="110" t="s">
        <v>27</v>
      </c>
      <c r="Y2152" s="111" t="s">
        <v>28</v>
      </c>
      <c r="Z2152" s="111" t="s">
        <v>29</v>
      </c>
      <c r="AA2152" s="111" t="s">
        <v>25</v>
      </c>
      <c r="AB2152" s="111" t="s">
        <v>30</v>
      </c>
      <c r="AC2152" s="112" t="s">
        <v>31</v>
      </c>
    </row>
    <row r="2153" spans="1:29" ht="25.5" customHeight="1" x14ac:dyDescent="0.35">
      <c r="A2153" s="205"/>
      <c r="B2153" s="207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33"/>
        <v/>
      </c>
      <c r="G2153" s="106"/>
      <c r="H2153" s="96">
        <f t="shared" si="134"/>
        <v>0</v>
      </c>
      <c r="I2153" s="96" t="str">
        <f t="shared" si="135"/>
        <v/>
      </c>
      <c r="J2153" s="96" t="str">
        <f t="shared" si="136"/>
        <v/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V2153" s="110" t="s">
        <v>25</v>
      </c>
      <c r="W2153" s="110" t="s">
        <v>26</v>
      </c>
      <c r="X2153" s="110" t="s">
        <v>27</v>
      </c>
      <c r="Y2153" s="111" t="s">
        <v>28</v>
      </c>
      <c r="Z2153" s="111" t="s">
        <v>29</v>
      </c>
      <c r="AA2153" s="111" t="s">
        <v>25</v>
      </c>
      <c r="AB2153" s="111" t="s">
        <v>30</v>
      </c>
      <c r="AC2153" s="112" t="s">
        <v>31</v>
      </c>
    </row>
    <row r="2154" spans="1:29" ht="25.5" customHeight="1" x14ac:dyDescent="0.35">
      <c r="A2154" s="205"/>
      <c r="B2154" s="207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33"/>
        <v/>
      </c>
      <c r="G2154" s="106"/>
      <c r="H2154" s="96">
        <f t="shared" si="134"/>
        <v>0</v>
      </c>
      <c r="I2154" s="96" t="str">
        <f t="shared" si="135"/>
        <v/>
      </c>
      <c r="J2154" s="96" t="str">
        <f t="shared" si="136"/>
        <v/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V2154" s="110" t="s">
        <v>25</v>
      </c>
      <c r="W2154" s="110" t="s">
        <v>26</v>
      </c>
      <c r="X2154" s="110" t="s">
        <v>27</v>
      </c>
      <c r="Y2154" s="111" t="s">
        <v>28</v>
      </c>
      <c r="Z2154" s="111" t="s">
        <v>29</v>
      </c>
      <c r="AA2154" s="111" t="s">
        <v>25</v>
      </c>
      <c r="AB2154" s="111" t="s">
        <v>30</v>
      </c>
      <c r="AC2154" s="112" t="s">
        <v>31</v>
      </c>
    </row>
    <row r="2155" spans="1:29" ht="25.5" customHeight="1" x14ac:dyDescent="0.35">
      <c r="A2155" s="205"/>
      <c r="B2155" s="207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33"/>
        <v/>
      </c>
      <c r="G2155" s="106"/>
      <c r="H2155" s="96">
        <f t="shared" si="134"/>
        <v>0</v>
      </c>
      <c r="I2155" s="96" t="str">
        <f t="shared" si="135"/>
        <v/>
      </c>
      <c r="J2155" s="96" t="str">
        <f t="shared" si="136"/>
        <v/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V2155" s="110" t="s">
        <v>25</v>
      </c>
      <c r="W2155" s="110" t="s">
        <v>26</v>
      </c>
      <c r="X2155" s="110" t="s">
        <v>27</v>
      </c>
      <c r="Y2155" s="111" t="s">
        <v>28</v>
      </c>
      <c r="Z2155" s="111" t="s">
        <v>29</v>
      </c>
      <c r="AA2155" s="111" t="s">
        <v>25</v>
      </c>
      <c r="AB2155" s="111" t="s">
        <v>30</v>
      </c>
      <c r="AC2155" s="112" t="s">
        <v>31</v>
      </c>
    </row>
    <row r="2156" spans="1:29" ht="25.5" customHeight="1" x14ac:dyDescent="0.35">
      <c r="A2156" s="205"/>
      <c r="B2156" s="207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33"/>
        <v/>
      </c>
      <c r="G2156" s="106"/>
      <c r="H2156" s="96">
        <f t="shared" si="134"/>
        <v>0</v>
      </c>
      <c r="I2156" s="96" t="str">
        <f t="shared" si="135"/>
        <v/>
      </c>
      <c r="J2156" s="96" t="str">
        <f t="shared" si="136"/>
        <v/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V2156" s="110" t="s">
        <v>25</v>
      </c>
      <c r="W2156" s="110" t="s">
        <v>26</v>
      </c>
      <c r="X2156" s="110" t="s">
        <v>27</v>
      </c>
      <c r="Y2156" s="111" t="s">
        <v>28</v>
      </c>
      <c r="Z2156" s="111" t="s">
        <v>29</v>
      </c>
      <c r="AA2156" s="111" t="s">
        <v>25</v>
      </c>
      <c r="AB2156" s="111" t="s">
        <v>30</v>
      </c>
      <c r="AC2156" s="112" t="s">
        <v>31</v>
      </c>
    </row>
    <row r="2157" spans="1:29" ht="25.5" customHeight="1" x14ac:dyDescent="0.35">
      <c r="A2157" s="205"/>
      <c r="B2157" s="207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33"/>
        <v/>
      </c>
      <c r="G2157" s="106"/>
      <c r="H2157" s="96">
        <f t="shared" si="134"/>
        <v>0</v>
      </c>
      <c r="I2157" s="96" t="str">
        <f t="shared" si="135"/>
        <v/>
      </c>
      <c r="J2157" s="96" t="str">
        <f t="shared" si="136"/>
        <v/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V2157" s="110" t="s">
        <v>25</v>
      </c>
      <c r="W2157" s="110" t="s">
        <v>26</v>
      </c>
      <c r="X2157" s="110" t="s">
        <v>27</v>
      </c>
      <c r="Y2157" s="111" t="s">
        <v>28</v>
      </c>
      <c r="Z2157" s="111" t="s">
        <v>29</v>
      </c>
      <c r="AA2157" s="111" t="s">
        <v>25</v>
      </c>
      <c r="AB2157" s="111" t="s">
        <v>30</v>
      </c>
      <c r="AC2157" s="112" t="s">
        <v>31</v>
      </c>
    </row>
    <row r="2158" spans="1:29" ht="25.5" customHeight="1" x14ac:dyDescent="0.35">
      <c r="A2158" s="205"/>
      <c r="B2158" s="207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33"/>
        <v/>
      </c>
      <c r="G2158" s="106"/>
      <c r="H2158" s="96">
        <f t="shared" si="134"/>
        <v>0</v>
      </c>
      <c r="I2158" s="96" t="str">
        <f t="shared" si="135"/>
        <v/>
      </c>
      <c r="J2158" s="96" t="str">
        <f t="shared" si="136"/>
        <v/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V2158" s="110" t="s">
        <v>25</v>
      </c>
      <c r="W2158" s="110" t="s">
        <v>26</v>
      </c>
      <c r="X2158" s="110" t="s">
        <v>27</v>
      </c>
      <c r="Y2158" s="111" t="s">
        <v>28</v>
      </c>
      <c r="Z2158" s="111" t="s">
        <v>29</v>
      </c>
      <c r="AA2158" s="111" t="s">
        <v>25</v>
      </c>
      <c r="AB2158" s="111" t="s">
        <v>30</v>
      </c>
      <c r="AC2158" s="112" t="s">
        <v>31</v>
      </c>
    </row>
    <row r="2159" spans="1:29" ht="25.5" customHeight="1" x14ac:dyDescent="0.35">
      <c r="A2159" s="205"/>
      <c r="B2159" s="207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33"/>
        <v/>
      </c>
      <c r="G2159" s="106"/>
      <c r="H2159" s="96">
        <f t="shared" si="134"/>
        <v>0</v>
      </c>
      <c r="I2159" s="96" t="str">
        <f t="shared" si="135"/>
        <v/>
      </c>
      <c r="J2159" s="96" t="str">
        <f t="shared" si="136"/>
        <v/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V2159" s="110" t="s">
        <v>25</v>
      </c>
      <c r="W2159" s="110" t="s">
        <v>26</v>
      </c>
      <c r="X2159" s="110" t="s">
        <v>27</v>
      </c>
      <c r="Y2159" s="111" t="s">
        <v>28</v>
      </c>
      <c r="Z2159" s="111" t="s">
        <v>29</v>
      </c>
      <c r="AA2159" s="111" t="s">
        <v>25</v>
      </c>
      <c r="AB2159" s="111" t="s">
        <v>30</v>
      </c>
      <c r="AC2159" s="112" t="s">
        <v>31</v>
      </c>
    </row>
    <row r="2160" spans="1:29" ht="25.5" customHeight="1" x14ac:dyDescent="0.35">
      <c r="A2160" s="205"/>
      <c r="B2160" s="207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33"/>
        <v/>
      </c>
      <c r="G2160" s="106"/>
      <c r="H2160" s="96">
        <f t="shared" si="134"/>
        <v>0</v>
      </c>
      <c r="I2160" s="96" t="str">
        <f t="shared" si="135"/>
        <v/>
      </c>
      <c r="J2160" s="96" t="str">
        <f t="shared" si="136"/>
        <v/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V2160" s="110" t="s">
        <v>25</v>
      </c>
      <c r="W2160" s="110" t="s">
        <v>26</v>
      </c>
      <c r="X2160" s="110" t="s">
        <v>27</v>
      </c>
      <c r="Y2160" s="111" t="s">
        <v>28</v>
      </c>
      <c r="Z2160" s="111" t="s">
        <v>29</v>
      </c>
      <c r="AA2160" s="111" t="s">
        <v>25</v>
      </c>
      <c r="AB2160" s="111" t="s">
        <v>30</v>
      </c>
      <c r="AC2160" s="112" t="s">
        <v>31</v>
      </c>
    </row>
    <row r="2161" spans="1:29" ht="25.5" customHeight="1" x14ac:dyDescent="0.35">
      <c r="A2161" s="205"/>
      <c r="B2161" s="207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33"/>
        <v/>
      </c>
      <c r="G2161" s="106"/>
      <c r="H2161" s="96">
        <f t="shared" si="134"/>
        <v>0</v>
      </c>
      <c r="I2161" s="96" t="str">
        <f t="shared" si="135"/>
        <v/>
      </c>
      <c r="J2161" s="96" t="str">
        <f t="shared" si="136"/>
        <v/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V2161" s="110" t="s">
        <v>25</v>
      </c>
      <c r="W2161" s="110" t="s">
        <v>26</v>
      </c>
      <c r="X2161" s="110" t="s">
        <v>27</v>
      </c>
      <c r="Y2161" s="111" t="s">
        <v>28</v>
      </c>
      <c r="Z2161" s="111" t="s">
        <v>29</v>
      </c>
      <c r="AA2161" s="111" t="s">
        <v>25</v>
      </c>
      <c r="AB2161" s="111" t="s">
        <v>30</v>
      </c>
      <c r="AC2161" s="112" t="s">
        <v>31</v>
      </c>
    </row>
    <row r="2162" spans="1:29" ht="25.5" customHeight="1" x14ac:dyDescent="0.35">
      <c r="A2162" s="205"/>
      <c r="B2162" s="207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33"/>
        <v/>
      </c>
      <c r="G2162" s="106"/>
      <c r="H2162" s="96">
        <f t="shared" si="134"/>
        <v>0</v>
      </c>
      <c r="I2162" s="96" t="str">
        <f t="shared" si="135"/>
        <v/>
      </c>
      <c r="J2162" s="96" t="str">
        <f t="shared" si="136"/>
        <v/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V2162" s="110" t="s">
        <v>25</v>
      </c>
      <c r="W2162" s="110" t="s">
        <v>26</v>
      </c>
      <c r="X2162" s="110" t="s">
        <v>27</v>
      </c>
      <c r="Y2162" s="111" t="s">
        <v>28</v>
      </c>
      <c r="Z2162" s="111" t="s">
        <v>29</v>
      </c>
      <c r="AA2162" s="111" t="s">
        <v>25</v>
      </c>
      <c r="AB2162" s="111" t="s">
        <v>30</v>
      </c>
      <c r="AC2162" s="112" t="s">
        <v>31</v>
      </c>
    </row>
    <row r="2163" spans="1:29" ht="25.5" customHeight="1" x14ac:dyDescent="0.35">
      <c r="A2163" s="205"/>
      <c r="B2163" s="207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33"/>
        <v/>
      </c>
      <c r="G2163" s="106"/>
      <c r="H2163" s="96">
        <f t="shared" si="134"/>
        <v>0</v>
      </c>
      <c r="I2163" s="96" t="str">
        <f t="shared" si="135"/>
        <v/>
      </c>
      <c r="J2163" s="96" t="str">
        <f t="shared" si="136"/>
        <v/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V2163" s="110" t="s">
        <v>25</v>
      </c>
      <c r="W2163" s="110" t="s">
        <v>26</v>
      </c>
      <c r="X2163" s="110" t="s">
        <v>27</v>
      </c>
      <c r="Y2163" s="111" t="s">
        <v>28</v>
      </c>
      <c r="Z2163" s="111" t="s">
        <v>29</v>
      </c>
      <c r="AA2163" s="111" t="s">
        <v>25</v>
      </c>
      <c r="AB2163" s="111" t="s">
        <v>30</v>
      </c>
      <c r="AC2163" s="112" t="s">
        <v>31</v>
      </c>
    </row>
    <row r="2164" spans="1:29" ht="25.5" customHeight="1" x14ac:dyDescent="0.35">
      <c r="A2164" s="205"/>
      <c r="B2164" s="207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33"/>
        <v/>
      </c>
      <c r="G2164" s="106"/>
      <c r="H2164" s="96">
        <f t="shared" si="134"/>
        <v>0</v>
      </c>
      <c r="I2164" s="96" t="str">
        <f t="shared" si="135"/>
        <v/>
      </c>
      <c r="J2164" s="96" t="str">
        <f t="shared" si="136"/>
        <v/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V2164" s="110" t="s">
        <v>25</v>
      </c>
      <c r="W2164" s="110" t="s">
        <v>26</v>
      </c>
      <c r="X2164" s="110" t="s">
        <v>27</v>
      </c>
      <c r="Y2164" s="111" t="s">
        <v>28</v>
      </c>
      <c r="Z2164" s="111" t="s">
        <v>29</v>
      </c>
      <c r="AA2164" s="111" t="s">
        <v>25</v>
      </c>
      <c r="AB2164" s="111" t="s">
        <v>30</v>
      </c>
      <c r="AC2164" s="112" t="s">
        <v>31</v>
      </c>
    </row>
    <row r="2165" spans="1:29" ht="25.5" customHeight="1" x14ac:dyDescent="0.35">
      <c r="A2165" s="205"/>
      <c r="B2165" s="207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33"/>
        <v/>
      </c>
      <c r="G2165" s="106"/>
      <c r="H2165" s="96">
        <f t="shared" si="134"/>
        <v>0</v>
      </c>
      <c r="I2165" s="96" t="str">
        <f t="shared" si="135"/>
        <v/>
      </c>
      <c r="J2165" s="96" t="str">
        <f t="shared" si="136"/>
        <v/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V2165" s="110" t="s">
        <v>25</v>
      </c>
      <c r="W2165" s="110" t="s">
        <v>26</v>
      </c>
      <c r="X2165" s="110" t="s">
        <v>27</v>
      </c>
      <c r="Y2165" s="111" t="s">
        <v>28</v>
      </c>
      <c r="Z2165" s="111" t="s">
        <v>29</v>
      </c>
      <c r="AA2165" s="111" t="s">
        <v>25</v>
      </c>
      <c r="AB2165" s="111" t="s">
        <v>30</v>
      </c>
      <c r="AC2165" s="112" t="s">
        <v>31</v>
      </c>
    </row>
    <row r="2166" spans="1:29" ht="25.5" customHeight="1" x14ac:dyDescent="0.35">
      <c r="A2166" s="205"/>
      <c r="B2166" s="207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33"/>
        <v/>
      </c>
      <c r="G2166" s="106"/>
      <c r="H2166" s="96">
        <f t="shared" si="134"/>
        <v>0</v>
      </c>
      <c r="I2166" s="96" t="str">
        <f t="shared" si="135"/>
        <v/>
      </c>
      <c r="J2166" s="96" t="str">
        <f t="shared" si="136"/>
        <v/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V2166" s="110" t="s">
        <v>25</v>
      </c>
      <c r="W2166" s="110" t="s">
        <v>26</v>
      </c>
      <c r="X2166" s="110" t="s">
        <v>27</v>
      </c>
      <c r="Y2166" s="111" t="s">
        <v>28</v>
      </c>
      <c r="Z2166" s="111" t="s">
        <v>29</v>
      </c>
      <c r="AA2166" s="111" t="s">
        <v>25</v>
      </c>
      <c r="AB2166" s="111" t="s">
        <v>30</v>
      </c>
      <c r="AC2166" s="112" t="s">
        <v>31</v>
      </c>
    </row>
    <row r="2167" spans="1:29" ht="25.5" customHeight="1" x14ac:dyDescent="0.35">
      <c r="A2167" s="205"/>
      <c r="B2167" s="207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33"/>
        <v/>
      </c>
      <c r="G2167" s="106"/>
      <c r="H2167" s="96">
        <f t="shared" si="134"/>
        <v>0</v>
      </c>
      <c r="I2167" s="96" t="str">
        <f t="shared" si="135"/>
        <v/>
      </c>
      <c r="J2167" s="96" t="str">
        <f t="shared" si="136"/>
        <v/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V2167" s="110" t="s">
        <v>25</v>
      </c>
      <c r="W2167" s="110" t="s">
        <v>26</v>
      </c>
      <c r="X2167" s="110" t="s">
        <v>27</v>
      </c>
      <c r="Y2167" s="111" t="s">
        <v>28</v>
      </c>
      <c r="Z2167" s="111" t="s">
        <v>29</v>
      </c>
      <c r="AA2167" s="111" t="s">
        <v>25</v>
      </c>
      <c r="AB2167" s="111" t="s">
        <v>30</v>
      </c>
      <c r="AC2167" s="112" t="s">
        <v>31</v>
      </c>
    </row>
    <row r="2168" spans="1:29" ht="25.5" customHeight="1" x14ac:dyDescent="0.35">
      <c r="A2168" s="205"/>
      <c r="B2168" s="207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33"/>
        <v/>
      </c>
      <c r="G2168" s="106"/>
      <c r="H2168" s="96">
        <f t="shared" si="134"/>
        <v>0</v>
      </c>
      <c r="I2168" s="96" t="str">
        <f t="shared" si="135"/>
        <v/>
      </c>
      <c r="J2168" s="96" t="str">
        <f t="shared" si="136"/>
        <v/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V2168" s="110" t="s">
        <v>25</v>
      </c>
      <c r="W2168" s="110" t="s">
        <v>26</v>
      </c>
      <c r="X2168" s="110" t="s">
        <v>27</v>
      </c>
      <c r="Y2168" s="111" t="s">
        <v>28</v>
      </c>
      <c r="Z2168" s="111" t="s">
        <v>29</v>
      </c>
      <c r="AA2168" s="111" t="s">
        <v>25</v>
      </c>
      <c r="AB2168" s="111" t="s">
        <v>30</v>
      </c>
      <c r="AC2168" s="112" t="s">
        <v>31</v>
      </c>
    </row>
    <row r="2169" spans="1:29" ht="25.5" customHeight="1" x14ac:dyDescent="0.35">
      <c r="A2169" s="205"/>
      <c r="B2169" s="207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33"/>
        <v/>
      </c>
      <c r="G2169" s="106"/>
      <c r="H2169" s="96">
        <f t="shared" si="134"/>
        <v>0</v>
      </c>
      <c r="I2169" s="96" t="str">
        <f t="shared" si="135"/>
        <v/>
      </c>
      <c r="J2169" s="96" t="str">
        <f t="shared" si="136"/>
        <v/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V2169" s="110" t="s">
        <v>25</v>
      </c>
      <c r="W2169" s="110" t="s">
        <v>26</v>
      </c>
      <c r="X2169" s="110" t="s">
        <v>27</v>
      </c>
      <c r="Y2169" s="111" t="s">
        <v>28</v>
      </c>
      <c r="Z2169" s="111" t="s">
        <v>29</v>
      </c>
      <c r="AA2169" s="111" t="s">
        <v>25</v>
      </c>
      <c r="AB2169" s="111" t="s">
        <v>30</v>
      </c>
      <c r="AC2169" s="112" t="s">
        <v>31</v>
      </c>
    </row>
    <row r="2170" spans="1:29" ht="25.5" customHeight="1" x14ac:dyDescent="0.35">
      <c r="A2170" s="205"/>
      <c r="B2170" s="207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33"/>
        <v/>
      </c>
      <c r="G2170" s="106"/>
      <c r="H2170" s="96">
        <f t="shared" si="134"/>
        <v>0</v>
      </c>
      <c r="I2170" s="96" t="str">
        <f t="shared" si="135"/>
        <v/>
      </c>
      <c r="J2170" s="96" t="str">
        <f t="shared" si="136"/>
        <v/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V2170" s="110" t="s">
        <v>25</v>
      </c>
      <c r="W2170" s="110" t="s">
        <v>26</v>
      </c>
      <c r="X2170" s="110" t="s">
        <v>27</v>
      </c>
      <c r="Y2170" s="111" t="s">
        <v>28</v>
      </c>
      <c r="Z2170" s="111" t="s">
        <v>29</v>
      </c>
      <c r="AA2170" s="111" t="s">
        <v>25</v>
      </c>
      <c r="AB2170" s="111" t="s">
        <v>30</v>
      </c>
      <c r="AC2170" s="112" t="s">
        <v>31</v>
      </c>
    </row>
    <row r="2171" spans="1:29" ht="25.5" customHeight="1" x14ac:dyDescent="0.35">
      <c r="A2171" s="205"/>
      <c r="B2171" s="207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33"/>
        <v/>
      </c>
      <c r="G2171" s="106"/>
      <c r="H2171" s="96">
        <f t="shared" si="134"/>
        <v>0</v>
      </c>
      <c r="I2171" s="96" t="str">
        <f t="shared" si="135"/>
        <v/>
      </c>
      <c r="J2171" s="96" t="str">
        <f t="shared" si="136"/>
        <v/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V2171" s="110" t="s">
        <v>25</v>
      </c>
      <c r="W2171" s="110" t="s">
        <v>26</v>
      </c>
      <c r="X2171" s="110" t="s">
        <v>27</v>
      </c>
      <c r="Y2171" s="111" t="s">
        <v>28</v>
      </c>
      <c r="Z2171" s="111" t="s">
        <v>29</v>
      </c>
      <c r="AA2171" s="111" t="s">
        <v>25</v>
      </c>
      <c r="AB2171" s="111" t="s">
        <v>30</v>
      </c>
      <c r="AC2171" s="112" t="s">
        <v>31</v>
      </c>
    </row>
    <row r="2172" spans="1:29" ht="25.5" customHeight="1" x14ac:dyDescent="0.35">
      <c r="A2172" s="205"/>
      <c r="B2172" s="207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33"/>
        <v/>
      </c>
      <c r="G2172" s="106"/>
      <c r="H2172" s="96">
        <f t="shared" si="134"/>
        <v>0</v>
      </c>
      <c r="I2172" s="96" t="str">
        <f t="shared" si="135"/>
        <v/>
      </c>
      <c r="J2172" s="96" t="str">
        <f t="shared" si="136"/>
        <v/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V2172" s="110" t="s">
        <v>25</v>
      </c>
      <c r="W2172" s="110" t="s">
        <v>26</v>
      </c>
      <c r="X2172" s="110" t="s">
        <v>27</v>
      </c>
      <c r="Y2172" s="111" t="s">
        <v>28</v>
      </c>
      <c r="Z2172" s="111" t="s">
        <v>29</v>
      </c>
      <c r="AA2172" s="111" t="s">
        <v>25</v>
      </c>
      <c r="AB2172" s="111" t="s">
        <v>30</v>
      </c>
      <c r="AC2172" s="112" t="s">
        <v>31</v>
      </c>
    </row>
    <row r="2173" spans="1:29" ht="25.5" customHeight="1" x14ac:dyDescent="0.35">
      <c r="A2173" s="205"/>
      <c r="B2173" s="207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33"/>
        <v/>
      </c>
      <c r="G2173" s="106"/>
      <c r="H2173" s="96">
        <f t="shared" si="134"/>
        <v>0</v>
      </c>
      <c r="I2173" s="96" t="str">
        <f t="shared" si="135"/>
        <v/>
      </c>
      <c r="J2173" s="96" t="str">
        <f t="shared" si="136"/>
        <v/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V2173" s="110" t="s">
        <v>25</v>
      </c>
      <c r="W2173" s="110" t="s">
        <v>26</v>
      </c>
      <c r="X2173" s="110" t="s">
        <v>27</v>
      </c>
      <c r="Y2173" s="111" t="s">
        <v>28</v>
      </c>
      <c r="Z2173" s="111" t="s">
        <v>29</v>
      </c>
      <c r="AA2173" s="111" t="s">
        <v>25</v>
      </c>
      <c r="AB2173" s="111" t="s">
        <v>30</v>
      </c>
      <c r="AC2173" s="112" t="s">
        <v>31</v>
      </c>
    </row>
    <row r="2174" spans="1:29" ht="25.5" customHeight="1" x14ac:dyDescent="0.35">
      <c r="A2174" s="205"/>
      <c r="B2174" s="207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33"/>
        <v/>
      </c>
      <c r="G2174" s="106"/>
      <c r="H2174" s="96">
        <f t="shared" si="134"/>
        <v>0</v>
      </c>
      <c r="I2174" s="96" t="str">
        <f t="shared" si="135"/>
        <v/>
      </c>
      <c r="J2174" s="96" t="str">
        <f t="shared" si="136"/>
        <v/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V2174" s="110" t="s">
        <v>25</v>
      </c>
      <c r="W2174" s="110" t="s">
        <v>26</v>
      </c>
      <c r="X2174" s="110" t="s">
        <v>27</v>
      </c>
      <c r="Y2174" s="111" t="s">
        <v>28</v>
      </c>
      <c r="Z2174" s="111" t="s">
        <v>29</v>
      </c>
      <c r="AA2174" s="111" t="s">
        <v>25</v>
      </c>
      <c r="AB2174" s="111" t="s">
        <v>30</v>
      </c>
      <c r="AC2174" s="112" t="s">
        <v>31</v>
      </c>
    </row>
    <row r="2175" spans="1:29" ht="25.5" customHeight="1" x14ac:dyDescent="0.35">
      <c r="A2175" s="205"/>
      <c r="B2175" s="207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33"/>
        <v/>
      </c>
      <c r="G2175" s="106"/>
      <c r="H2175" s="96">
        <f t="shared" si="134"/>
        <v>0</v>
      </c>
      <c r="I2175" s="96" t="str">
        <f t="shared" si="135"/>
        <v/>
      </c>
      <c r="J2175" s="96" t="str">
        <f t="shared" si="136"/>
        <v/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V2175" s="110" t="s">
        <v>25</v>
      </c>
      <c r="W2175" s="110" t="s">
        <v>26</v>
      </c>
      <c r="X2175" s="110" t="s">
        <v>27</v>
      </c>
      <c r="Y2175" s="111" t="s">
        <v>28</v>
      </c>
      <c r="Z2175" s="111" t="s">
        <v>29</v>
      </c>
      <c r="AA2175" s="111" t="s">
        <v>25</v>
      </c>
      <c r="AB2175" s="111" t="s">
        <v>30</v>
      </c>
      <c r="AC2175" s="112" t="s">
        <v>31</v>
      </c>
    </row>
    <row r="2176" spans="1:29" ht="25.5" customHeight="1" x14ac:dyDescent="0.35">
      <c r="A2176" s="205"/>
      <c r="B2176" s="207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33"/>
        <v/>
      </c>
      <c r="G2176" s="106"/>
      <c r="H2176" s="96">
        <f t="shared" si="134"/>
        <v>0</v>
      </c>
      <c r="I2176" s="96" t="str">
        <f t="shared" si="135"/>
        <v/>
      </c>
      <c r="J2176" s="96" t="str">
        <f t="shared" si="136"/>
        <v/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V2176" s="110" t="s">
        <v>25</v>
      </c>
      <c r="W2176" s="110" t="s">
        <v>26</v>
      </c>
      <c r="X2176" s="110" t="s">
        <v>27</v>
      </c>
      <c r="Y2176" s="111" t="s">
        <v>28</v>
      </c>
      <c r="Z2176" s="111" t="s">
        <v>29</v>
      </c>
      <c r="AA2176" s="111" t="s">
        <v>25</v>
      </c>
      <c r="AB2176" s="111" t="s">
        <v>30</v>
      </c>
      <c r="AC2176" s="112" t="s">
        <v>31</v>
      </c>
    </row>
    <row r="2177" spans="1:29" ht="25.5" customHeight="1" x14ac:dyDescent="0.35">
      <c r="A2177" s="205"/>
      <c r="B2177" s="207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33"/>
        <v/>
      </c>
      <c r="G2177" s="106"/>
      <c r="H2177" s="96">
        <f t="shared" si="134"/>
        <v>0</v>
      </c>
      <c r="I2177" s="96" t="str">
        <f t="shared" si="135"/>
        <v/>
      </c>
      <c r="J2177" s="96" t="str">
        <f t="shared" si="136"/>
        <v/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V2177" s="110" t="s">
        <v>25</v>
      </c>
      <c r="W2177" s="110" t="s">
        <v>26</v>
      </c>
      <c r="X2177" s="110" t="s">
        <v>27</v>
      </c>
      <c r="Y2177" s="111" t="s">
        <v>28</v>
      </c>
      <c r="Z2177" s="111" t="s">
        <v>29</v>
      </c>
      <c r="AA2177" s="111" t="s">
        <v>25</v>
      </c>
      <c r="AB2177" s="111" t="s">
        <v>30</v>
      </c>
      <c r="AC2177" s="112" t="s">
        <v>31</v>
      </c>
    </row>
    <row r="2178" spans="1:29" ht="25.5" customHeight="1" x14ac:dyDescent="0.35">
      <c r="A2178" s="205"/>
      <c r="B2178" s="207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37">IF(OR(D2178="",E2178=""),"",ROUND(D2178*E2178,2))</f>
        <v/>
      </c>
      <c r="G2178" s="106"/>
      <c r="H2178" s="96">
        <f t="shared" ref="H2178:H2241" si="138">IF(G2178="Sim",IF(OR(F2178="",D2178="",L2178=""),"",IF(L2178="Sim",ROUND(F2178-D2178,2),0)),0)</f>
        <v>0</v>
      </c>
      <c r="I2178" s="96" t="str">
        <f t="shared" ref="I2178:I2241" si="139">IF(G2178="Sim",0,IF(OR(F2178="",L2178=""),"",F2178))</f>
        <v/>
      </c>
      <c r="J2178" s="96" t="str">
        <f t="shared" ref="J2178:J2241" si="140">IF(G2178="Sim",0,IF(OR(F2178="",D2178="",L2178=""),"",IF(L2178="Sim",ROUND(F2178-D2178,2),0)))</f>
        <v/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V2178" s="110" t="s">
        <v>25</v>
      </c>
      <c r="W2178" s="110" t="s">
        <v>26</v>
      </c>
      <c r="X2178" s="110" t="s">
        <v>27</v>
      </c>
      <c r="Y2178" s="111" t="s">
        <v>28</v>
      </c>
      <c r="Z2178" s="111" t="s">
        <v>29</v>
      </c>
      <c r="AA2178" s="111" t="s">
        <v>25</v>
      </c>
      <c r="AB2178" s="111" t="s">
        <v>30</v>
      </c>
      <c r="AC2178" s="112" t="s">
        <v>31</v>
      </c>
    </row>
    <row r="2179" spans="1:29" ht="25.5" customHeight="1" x14ac:dyDescent="0.35">
      <c r="A2179" s="205"/>
      <c r="B2179" s="207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37"/>
        <v/>
      </c>
      <c r="G2179" s="106"/>
      <c r="H2179" s="96">
        <f t="shared" si="138"/>
        <v>0</v>
      </c>
      <c r="I2179" s="96" t="str">
        <f t="shared" si="139"/>
        <v/>
      </c>
      <c r="J2179" s="96" t="str">
        <f t="shared" si="140"/>
        <v/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V2179" s="110" t="s">
        <v>25</v>
      </c>
      <c r="W2179" s="110" t="s">
        <v>26</v>
      </c>
      <c r="X2179" s="110" t="s">
        <v>27</v>
      </c>
      <c r="Y2179" s="111" t="s">
        <v>28</v>
      </c>
      <c r="Z2179" s="111" t="s">
        <v>29</v>
      </c>
      <c r="AA2179" s="111" t="s">
        <v>25</v>
      </c>
      <c r="AB2179" s="111" t="s">
        <v>30</v>
      </c>
      <c r="AC2179" s="112" t="s">
        <v>31</v>
      </c>
    </row>
    <row r="2180" spans="1:29" ht="25.5" customHeight="1" x14ac:dyDescent="0.35">
      <c r="A2180" s="205"/>
      <c r="B2180" s="207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37"/>
        <v/>
      </c>
      <c r="G2180" s="106"/>
      <c r="H2180" s="96">
        <f t="shared" si="138"/>
        <v>0</v>
      </c>
      <c r="I2180" s="96" t="str">
        <f t="shared" si="139"/>
        <v/>
      </c>
      <c r="J2180" s="96" t="str">
        <f t="shared" si="140"/>
        <v/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V2180" s="110" t="s">
        <v>25</v>
      </c>
      <c r="W2180" s="110" t="s">
        <v>26</v>
      </c>
      <c r="X2180" s="110" t="s">
        <v>27</v>
      </c>
      <c r="Y2180" s="111" t="s">
        <v>28</v>
      </c>
      <c r="Z2180" s="111" t="s">
        <v>29</v>
      </c>
      <c r="AA2180" s="111" t="s">
        <v>25</v>
      </c>
      <c r="AB2180" s="111" t="s">
        <v>30</v>
      </c>
      <c r="AC2180" s="112" t="s">
        <v>31</v>
      </c>
    </row>
    <row r="2181" spans="1:29" ht="25.5" customHeight="1" x14ac:dyDescent="0.35">
      <c r="A2181" s="205"/>
      <c r="B2181" s="207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37"/>
        <v/>
      </c>
      <c r="G2181" s="106"/>
      <c r="H2181" s="96">
        <f t="shared" si="138"/>
        <v>0</v>
      </c>
      <c r="I2181" s="96" t="str">
        <f t="shared" si="139"/>
        <v/>
      </c>
      <c r="J2181" s="96" t="str">
        <f t="shared" si="140"/>
        <v/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V2181" s="110" t="s">
        <v>25</v>
      </c>
      <c r="W2181" s="110" t="s">
        <v>26</v>
      </c>
      <c r="X2181" s="110" t="s">
        <v>27</v>
      </c>
      <c r="Y2181" s="111" t="s">
        <v>28</v>
      </c>
      <c r="Z2181" s="111" t="s">
        <v>29</v>
      </c>
      <c r="AA2181" s="111" t="s">
        <v>25</v>
      </c>
      <c r="AB2181" s="111" t="s">
        <v>30</v>
      </c>
      <c r="AC2181" s="112" t="s">
        <v>31</v>
      </c>
    </row>
    <row r="2182" spans="1:29" ht="25.5" customHeight="1" x14ac:dyDescent="0.35">
      <c r="A2182" s="205"/>
      <c r="B2182" s="207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37"/>
        <v/>
      </c>
      <c r="G2182" s="106"/>
      <c r="H2182" s="96">
        <f t="shared" si="138"/>
        <v>0</v>
      </c>
      <c r="I2182" s="96" t="str">
        <f t="shared" si="139"/>
        <v/>
      </c>
      <c r="J2182" s="96" t="str">
        <f t="shared" si="140"/>
        <v/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V2182" s="110" t="s">
        <v>25</v>
      </c>
      <c r="W2182" s="110" t="s">
        <v>26</v>
      </c>
      <c r="X2182" s="110" t="s">
        <v>27</v>
      </c>
      <c r="Y2182" s="111" t="s">
        <v>28</v>
      </c>
      <c r="Z2182" s="111" t="s">
        <v>29</v>
      </c>
      <c r="AA2182" s="111" t="s">
        <v>25</v>
      </c>
      <c r="AB2182" s="111" t="s">
        <v>30</v>
      </c>
      <c r="AC2182" s="112" t="s">
        <v>31</v>
      </c>
    </row>
    <row r="2183" spans="1:29" ht="25.5" customHeight="1" x14ac:dyDescent="0.35">
      <c r="A2183" s="205"/>
      <c r="B2183" s="207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37"/>
        <v/>
      </c>
      <c r="G2183" s="106"/>
      <c r="H2183" s="96">
        <f t="shared" si="138"/>
        <v>0</v>
      </c>
      <c r="I2183" s="96" t="str">
        <f t="shared" si="139"/>
        <v/>
      </c>
      <c r="J2183" s="96" t="str">
        <f t="shared" si="140"/>
        <v/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V2183" s="110" t="s">
        <v>25</v>
      </c>
      <c r="W2183" s="110" t="s">
        <v>26</v>
      </c>
      <c r="X2183" s="110" t="s">
        <v>27</v>
      </c>
      <c r="Y2183" s="111" t="s">
        <v>28</v>
      </c>
      <c r="Z2183" s="111" t="s">
        <v>29</v>
      </c>
      <c r="AA2183" s="111" t="s">
        <v>25</v>
      </c>
      <c r="AB2183" s="111" t="s">
        <v>30</v>
      </c>
      <c r="AC2183" s="112" t="s">
        <v>31</v>
      </c>
    </row>
    <row r="2184" spans="1:29" ht="25.5" customHeight="1" x14ac:dyDescent="0.35">
      <c r="A2184" s="205"/>
      <c r="B2184" s="207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37"/>
        <v/>
      </c>
      <c r="G2184" s="106"/>
      <c r="H2184" s="96">
        <f t="shared" si="138"/>
        <v>0</v>
      </c>
      <c r="I2184" s="96" t="str">
        <f t="shared" si="139"/>
        <v/>
      </c>
      <c r="J2184" s="96" t="str">
        <f t="shared" si="140"/>
        <v/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V2184" s="110" t="s">
        <v>25</v>
      </c>
      <c r="W2184" s="110" t="s">
        <v>26</v>
      </c>
      <c r="X2184" s="110" t="s">
        <v>27</v>
      </c>
      <c r="Y2184" s="111" t="s">
        <v>28</v>
      </c>
      <c r="Z2184" s="111" t="s">
        <v>29</v>
      </c>
      <c r="AA2184" s="111" t="s">
        <v>25</v>
      </c>
      <c r="AB2184" s="111" t="s">
        <v>30</v>
      </c>
      <c r="AC2184" s="112" t="s">
        <v>31</v>
      </c>
    </row>
    <row r="2185" spans="1:29" ht="25.5" customHeight="1" x14ac:dyDescent="0.35">
      <c r="A2185" s="205"/>
      <c r="B2185" s="207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37"/>
        <v/>
      </c>
      <c r="G2185" s="106"/>
      <c r="H2185" s="96">
        <f t="shared" si="138"/>
        <v>0</v>
      </c>
      <c r="I2185" s="96" t="str">
        <f t="shared" si="139"/>
        <v/>
      </c>
      <c r="J2185" s="96" t="str">
        <f t="shared" si="140"/>
        <v/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V2185" s="110" t="s">
        <v>25</v>
      </c>
      <c r="W2185" s="110" t="s">
        <v>26</v>
      </c>
      <c r="X2185" s="110" t="s">
        <v>27</v>
      </c>
      <c r="Y2185" s="111" t="s">
        <v>28</v>
      </c>
      <c r="Z2185" s="111" t="s">
        <v>29</v>
      </c>
      <c r="AA2185" s="111" t="s">
        <v>25</v>
      </c>
      <c r="AB2185" s="111" t="s">
        <v>30</v>
      </c>
      <c r="AC2185" s="112" t="s">
        <v>31</v>
      </c>
    </row>
    <row r="2186" spans="1:29" ht="25.5" customHeight="1" x14ac:dyDescent="0.35">
      <c r="A2186" s="205"/>
      <c r="B2186" s="207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37"/>
        <v/>
      </c>
      <c r="G2186" s="106"/>
      <c r="H2186" s="96">
        <f t="shared" si="138"/>
        <v>0</v>
      </c>
      <c r="I2186" s="96" t="str">
        <f t="shared" si="139"/>
        <v/>
      </c>
      <c r="J2186" s="96" t="str">
        <f t="shared" si="140"/>
        <v/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V2186" s="110" t="s">
        <v>25</v>
      </c>
      <c r="W2186" s="110" t="s">
        <v>26</v>
      </c>
      <c r="X2186" s="110" t="s">
        <v>27</v>
      </c>
      <c r="Y2186" s="111" t="s">
        <v>28</v>
      </c>
      <c r="Z2186" s="111" t="s">
        <v>29</v>
      </c>
      <c r="AA2186" s="111" t="s">
        <v>25</v>
      </c>
      <c r="AB2186" s="111" t="s">
        <v>30</v>
      </c>
      <c r="AC2186" s="112" t="s">
        <v>31</v>
      </c>
    </row>
    <row r="2187" spans="1:29" ht="25.5" customHeight="1" x14ac:dyDescent="0.35">
      <c r="A2187" s="205"/>
      <c r="B2187" s="207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37"/>
        <v/>
      </c>
      <c r="G2187" s="106"/>
      <c r="H2187" s="96">
        <f t="shared" si="138"/>
        <v>0</v>
      </c>
      <c r="I2187" s="96" t="str">
        <f t="shared" si="139"/>
        <v/>
      </c>
      <c r="J2187" s="96" t="str">
        <f t="shared" si="140"/>
        <v/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V2187" s="110" t="s">
        <v>25</v>
      </c>
      <c r="W2187" s="110" t="s">
        <v>26</v>
      </c>
      <c r="X2187" s="110" t="s">
        <v>27</v>
      </c>
      <c r="Y2187" s="111" t="s">
        <v>28</v>
      </c>
      <c r="Z2187" s="111" t="s">
        <v>29</v>
      </c>
      <c r="AA2187" s="111" t="s">
        <v>25</v>
      </c>
      <c r="AB2187" s="111" t="s">
        <v>30</v>
      </c>
      <c r="AC2187" s="112" t="s">
        <v>31</v>
      </c>
    </row>
    <row r="2188" spans="1:29" ht="25.5" customHeight="1" x14ac:dyDescent="0.35">
      <c r="A2188" s="205"/>
      <c r="B2188" s="207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37"/>
        <v/>
      </c>
      <c r="G2188" s="106"/>
      <c r="H2188" s="96">
        <f t="shared" si="138"/>
        <v>0</v>
      </c>
      <c r="I2188" s="96" t="str">
        <f t="shared" si="139"/>
        <v/>
      </c>
      <c r="J2188" s="96" t="str">
        <f t="shared" si="140"/>
        <v/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V2188" s="110" t="s">
        <v>25</v>
      </c>
      <c r="W2188" s="110" t="s">
        <v>26</v>
      </c>
      <c r="X2188" s="110" t="s">
        <v>27</v>
      </c>
      <c r="Y2188" s="111" t="s">
        <v>28</v>
      </c>
      <c r="Z2188" s="111" t="s">
        <v>29</v>
      </c>
      <c r="AA2188" s="111" t="s">
        <v>25</v>
      </c>
      <c r="AB2188" s="111" t="s">
        <v>30</v>
      </c>
      <c r="AC2188" s="112" t="s">
        <v>31</v>
      </c>
    </row>
    <row r="2189" spans="1:29" ht="25.5" customHeight="1" x14ac:dyDescent="0.35">
      <c r="A2189" s="205"/>
      <c r="B2189" s="207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37"/>
        <v/>
      </c>
      <c r="G2189" s="106"/>
      <c r="H2189" s="96">
        <f t="shared" si="138"/>
        <v>0</v>
      </c>
      <c r="I2189" s="96" t="str">
        <f t="shared" si="139"/>
        <v/>
      </c>
      <c r="J2189" s="96" t="str">
        <f t="shared" si="140"/>
        <v/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V2189" s="110" t="s">
        <v>25</v>
      </c>
      <c r="W2189" s="110" t="s">
        <v>26</v>
      </c>
      <c r="X2189" s="110" t="s">
        <v>27</v>
      </c>
      <c r="Y2189" s="111" t="s">
        <v>28</v>
      </c>
      <c r="Z2189" s="111" t="s">
        <v>29</v>
      </c>
      <c r="AA2189" s="111" t="s">
        <v>25</v>
      </c>
      <c r="AB2189" s="111" t="s">
        <v>30</v>
      </c>
      <c r="AC2189" s="112" t="s">
        <v>31</v>
      </c>
    </row>
    <row r="2190" spans="1:29" ht="25.5" customHeight="1" x14ac:dyDescent="0.35">
      <c r="A2190" s="205"/>
      <c r="B2190" s="207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37"/>
        <v/>
      </c>
      <c r="G2190" s="106"/>
      <c r="H2190" s="96">
        <f t="shared" si="138"/>
        <v>0</v>
      </c>
      <c r="I2190" s="96" t="str">
        <f t="shared" si="139"/>
        <v/>
      </c>
      <c r="J2190" s="96" t="str">
        <f t="shared" si="140"/>
        <v/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V2190" s="110" t="s">
        <v>25</v>
      </c>
      <c r="W2190" s="110" t="s">
        <v>26</v>
      </c>
      <c r="X2190" s="110" t="s">
        <v>27</v>
      </c>
      <c r="Y2190" s="111" t="s">
        <v>28</v>
      </c>
      <c r="Z2190" s="111" t="s">
        <v>29</v>
      </c>
      <c r="AA2190" s="111" t="s">
        <v>25</v>
      </c>
      <c r="AB2190" s="111" t="s">
        <v>30</v>
      </c>
      <c r="AC2190" s="112" t="s">
        <v>31</v>
      </c>
    </row>
    <row r="2191" spans="1:29" ht="25.5" customHeight="1" x14ac:dyDescent="0.35">
      <c r="A2191" s="205"/>
      <c r="B2191" s="207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37"/>
        <v/>
      </c>
      <c r="G2191" s="106"/>
      <c r="H2191" s="96">
        <f t="shared" si="138"/>
        <v>0</v>
      </c>
      <c r="I2191" s="96" t="str">
        <f t="shared" si="139"/>
        <v/>
      </c>
      <c r="J2191" s="96" t="str">
        <f t="shared" si="140"/>
        <v/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V2191" s="110" t="s">
        <v>25</v>
      </c>
      <c r="W2191" s="110" t="s">
        <v>26</v>
      </c>
      <c r="X2191" s="110" t="s">
        <v>27</v>
      </c>
      <c r="Y2191" s="111" t="s">
        <v>28</v>
      </c>
      <c r="Z2191" s="111" t="s">
        <v>29</v>
      </c>
      <c r="AA2191" s="111" t="s">
        <v>25</v>
      </c>
      <c r="AB2191" s="111" t="s">
        <v>30</v>
      </c>
      <c r="AC2191" s="112" t="s">
        <v>31</v>
      </c>
    </row>
    <row r="2192" spans="1:29" ht="25.5" customHeight="1" x14ac:dyDescent="0.35">
      <c r="A2192" s="205"/>
      <c r="B2192" s="207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37"/>
        <v/>
      </c>
      <c r="G2192" s="106"/>
      <c r="H2192" s="96">
        <f t="shared" si="138"/>
        <v>0</v>
      </c>
      <c r="I2192" s="96" t="str">
        <f t="shared" si="139"/>
        <v/>
      </c>
      <c r="J2192" s="96" t="str">
        <f t="shared" si="140"/>
        <v/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V2192" s="110" t="s">
        <v>25</v>
      </c>
      <c r="W2192" s="110" t="s">
        <v>26</v>
      </c>
      <c r="X2192" s="110" t="s">
        <v>27</v>
      </c>
      <c r="Y2192" s="111" t="s">
        <v>28</v>
      </c>
      <c r="Z2192" s="111" t="s">
        <v>29</v>
      </c>
      <c r="AA2192" s="111" t="s">
        <v>25</v>
      </c>
      <c r="AB2192" s="111" t="s">
        <v>30</v>
      </c>
      <c r="AC2192" s="112" t="s">
        <v>31</v>
      </c>
    </row>
    <row r="2193" spans="1:29" ht="25.5" customHeight="1" x14ac:dyDescent="0.35">
      <c r="A2193" s="205"/>
      <c r="B2193" s="207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37"/>
        <v/>
      </c>
      <c r="G2193" s="106"/>
      <c r="H2193" s="96">
        <f t="shared" si="138"/>
        <v>0</v>
      </c>
      <c r="I2193" s="96" t="str">
        <f t="shared" si="139"/>
        <v/>
      </c>
      <c r="J2193" s="96" t="str">
        <f t="shared" si="140"/>
        <v/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V2193" s="110" t="s">
        <v>25</v>
      </c>
      <c r="W2193" s="110" t="s">
        <v>26</v>
      </c>
      <c r="X2193" s="110" t="s">
        <v>27</v>
      </c>
      <c r="Y2193" s="111" t="s">
        <v>28</v>
      </c>
      <c r="Z2193" s="111" t="s">
        <v>29</v>
      </c>
      <c r="AA2193" s="111" t="s">
        <v>25</v>
      </c>
      <c r="AB2193" s="111" t="s">
        <v>30</v>
      </c>
      <c r="AC2193" s="112" t="s">
        <v>31</v>
      </c>
    </row>
    <row r="2194" spans="1:29" ht="25.5" customHeight="1" x14ac:dyDescent="0.35">
      <c r="A2194" s="205"/>
      <c r="B2194" s="207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37"/>
        <v/>
      </c>
      <c r="G2194" s="106"/>
      <c r="H2194" s="96">
        <f t="shared" si="138"/>
        <v>0</v>
      </c>
      <c r="I2194" s="96" t="str">
        <f t="shared" si="139"/>
        <v/>
      </c>
      <c r="J2194" s="96" t="str">
        <f t="shared" si="140"/>
        <v/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V2194" s="110" t="s">
        <v>25</v>
      </c>
      <c r="W2194" s="110" t="s">
        <v>26</v>
      </c>
      <c r="X2194" s="110" t="s">
        <v>27</v>
      </c>
      <c r="Y2194" s="111" t="s">
        <v>28</v>
      </c>
      <c r="Z2194" s="111" t="s">
        <v>29</v>
      </c>
      <c r="AA2194" s="111" t="s">
        <v>25</v>
      </c>
      <c r="AB2194" s="111" t="s">
        <v>30</v>
      </c>
      <c r="AC2194" s="112" t="s">
        <v>31</v>
      </c>
    </row>
    <row r="2195" spans="1:29" ht="25.5" customHeight="1" x14ac:dyDescent="0.35">
      <c r="A2195" s="205"/>
      <c r="B2195" s="207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37"/>
        <v/>
      </c>
      <c r="G2195" s="106"/>
      <c r="H2195" s="96">
        <f t="shared" si="138"/>
        <v>0</v>
      </c>
      <c r="I2195" s="96" t="str">
        <f t="shared" si="139"/>
        <v/>
      </c>
      <c r="J2195" s="96" t="str">
        <f t="shared" si="140"/>
        <v/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V2195" s="110" t="s">
        <v>25</v>
      </c>
      <c r="W2195" s="110" t="s">
        <v>26</v>
      </c>
      <c r="X2195" s="110" t="s">
        <v>27</v>
      </c>
      <c r="Y2195" s="111" t="s">
        <v>28</v>
      </c>
      <c r="Z2195" s="111" t="s">
        <v>29</v>
      </c>
      <c r="AA2195" s="111" t="s">
        <v>25</v>
      </c>
      <c r="AB2195" s="111" t="s">
        <v>30</v>
      </c>
      <c r="AC2195" s="112" t="s">
        <v>31</v>
      </c>
    </row>
    <row r="2196" spans="1:29" ht="25.5" customHeight="1" x14ac:dyDescent="0.35">
      <c r="A2196" s="205"/>
      <c r="B2196" s="207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37"/>
        <v/>
      </c>
      <c r="G2196" s="106"/>
      <c r="H2196" s="96">
        <f t="shared" si="138"/>
        <v>0</v>
      </c>
      <c r="I2196" s="96" t="str">
        <f t="shared" si="139"/>
        <v/>
      </c>
      <c r="J2196" s="96" t="str">
        <f t="shared" si="140"/>
        <v/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V2196" s="110" t="s">
        <v>25</v>
      </c>
      <c r="W2196" s="110" t="s">
        <v>26</v>
      </c>
      <c r="X2196" s="110" t="s">
        <v>27</v>
      </c>
      <c r="Y2196" s="111" t="s">
        <v>28</v>
      </c>
      <c r="Z2196" s="111" t="s">
        <v>29</v>
      </c>
      <c r="AA2196" s="111" t="s">
        <v>25</v>
      </c>
      <c r="AB2196" s="111" t="s">
        <v>30</v>
      </c>
      <c r="AC2196" s="112" t="s">
        <v>31</v>
      </c>
    </row>
    <row r="2197" spans="1:29" ht="25.5" customHeight="1" x14ac:dyDescent="0.35">
      <c r="A2197" s="205"/>
      <c r="B2197" s="207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37"/>
        <v/>
      </c>
      <c r="G2197" s="106"/>
      <c r="H2197" s="96">
        <f t="shared" si="138"/>
        <v>0</v>
      </c>
      <c r="I2197" s="96" t="str">
        <f t="shared" si="139"/>
        <v/>
      </c>
      <c r="J2197" s="96" t="str">
        <f t="shared" si="140"/>
        <v/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V2197" s="110" t="s">
        <v>25</v>
      </c>
      <c r="W2197" s="110" t="s">
        <v>26</v>
      </c>
      <c r="X2197" s="110" t="s">
        <v>27</v>
      </c>
      <c r="Y2197" s="111" t="s">
        <v>28</v>
      </c>
      <c r="Z2197" s="111" t="s">
        <v>29</v>
      </c>
      <c r="AA2197" s="111" t="s">
        <v>25</v>
      </c>
      <c r="AB2197" s="111" t="s">
        <v>30</v>
      </c>
      <c r="AC2197" s="112" t="s">
        <v>31</v>
      </c>
    </row>
    <row r="2198" spans="1:29" ht="25.5" customHeight="1" x14ac:dyDescent="0.35">
      <c r="A2198" s="205"/>
      <c r="B2198" s="207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37"/>
        <v/>
      </c>
      <c r="G2198" s="106"/>
      <c r="H2198" s="96">
        <f t="shared" si="138"/>
        <v>0</v>
      </c>
      <c r="I2198" s="96" t="str">
        <f t="shared" si="139"/>
        <v/>
      </c>
      <c r="J2198" s="96" t="str">
        <f t="shared" si="140"/>
        <v/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V2198" s="110" t="s">
        <v>25</v>
      </c>
      <c r="W2198" s="110" t="s">
        <v>26</v>
      </c>
      <c r="X2198" s="110" t="s">
        <v>27</v>
      </c>
      <c r="Y2198" s="111" t="s">
        <v>28</v>
      </c>
      <c r="Z2198" s="111" t="s">
        <v>29</v>
      </c>
      <c r="AA2198" s="111" t="s">
        <v>25</v>
      </c>
      <c r="AB2198" s="111" t="s">
        <v>30</v>
      </c>
      <c r="AC2198" s="112" t="s">
        <v>31</v>
      </c>
    </row>
    <row r="2199" spans="1:29" ht="25.5" customHeight="1" x14ac:dyDescent="0.35">
      <c r="A2199" s="205"/>
      <c r="B2199" s="207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37"/>
        <v/>
      </c>
      <c r="G2199" s="106"/>
      <c r="H2199" s="96">
        <f t="shared" si="138"/>
        <v>0</v>
      </c>
      <c r="I2199" s="96" t="str">
        <f t="shared" si="139"/>
        <v/>
      </c>
      <c r="J2199" s="96" t="str">
        <f t="shared" si="140"/>
        <v/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V2199" s="110" t="s">
        <v>25</v>
      </c>
      <c r="W2199" s="110" t="s">
        <v>26</v>
      </c>
      <c r="X2199" s="110" t="s">
        <v>27</v>
      </c>
      <c r="Y2199" s="111" t="s">
        <v>28</v>
      </c>
      <c r="Z2199" s="111" t="s">
        <v>29</v>
      </c>
      <c r="AA2199" s="111" t="s">
        <v>25</v>
      </c>
      <c r="AB2199" s="111" t="s">
        <v>30</v>
      </c>
      <c r="AC2199" s="112" t="s">
        <v>31</v>
      </c>
    </row>
    <row r="2200" spans="1:29" ht="25.5" customHeight="1" x14ac:dyDescent="0.35">
      <c r="A2200" s="205"/>
      <c r="B2200" s="207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37"/>
        <v/>
      </c>
      <c r="G2200" s="106"/>
      <c r="H2200" s="96">
        <f t="shared" si="138"/>
        <v>0</v>
      </c>
      <c r="I2200" s="96" t="str">
        <f t="shared" si="139"/>
        <v/>
      </c>
      <c r="J2200" s="96" t="str">
        <f t="shared" si="140"/>
        <v/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V2200" s="110" t="s">
        <v>25</v>
      </c>
      <c r="W2200" s="110" t="s">
        <v>26</v>
      </c>
      <c r="X2200" s="110" t="s">
        <v>27</v>
      </c>
      <c r="Y2200" s="111" t="s">
        <v>28</v>
      </c>
      <c r="Z2200" s="111" t="s">
        <v>29</v>
      </c>
      <c r="AA2200" s="111" t="s">
        <v>25</v>
      </c>
      <c r="AB2200" s="111" t="s">
        <v>30</v>
      </c>
      <c r="AC2200" s="112" t="s">
        <v>31</v>
      </c>
    </row>
    <row r="2201" spans="1:29" ht="25.5" customHeight="1" x14ac:dyDescent="0.35">
      <c r="A2201" s="205"/>
      <c r="B2201" s="207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37"/>
        <v/>
      </c>
      <c r="G2201" s="106"/>
      <c r="H2201" s="96">
        <f t="shared" si="138"/>
        <v>0</v>
      </c>
      <c r="I2201" s="96" t="str">
        <f t="shared" si="139"/>
        <v/>
      </c>
      <c r="J2201" s="96" t="str">
        <f t="shared" si="140"/>
        <v/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V2201" s="110" t="s">
        <v>25</v>
      </c>
      <c r="W2201" s="110" t="s">
        <v>26</v>
      </c>
      <c r="X2201" s="110" t="s">
        <v>27</v>
      </c>
      <c r="Y2201" s="111" t="s">
        <v>28</v>
      </c>
      <c r="Z2201" s="111" t="s">
        <v>29</v>
      </c>
      <c r="AA2201" s="111" t="s">
        <v>25</v>
      </c>
      <c r="AB2201" s="111" t="s">
        <v>30</v>
      </c>
      <c r="AC2201" s="112" t="s">
        <v>31</v>
      </c>
    </row>
    <row r="2202" spans="1:29" ht="25.5" customHeight="1" x14ac:dyDescent="0.35">
      <c r="A2202" s="205"/>
      <c r="B2202" s="207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37"/>
        <v/>
      </c>
      <c r="G2202" s="106"/>
      <c r="H2202" s="96">
        <f t="shared" si="138"/>
        <v>0</v>
      </c>
      <c r="I2202" s="96" t="str">
        <f t="shared" si="139"/>
        <v/>
      </c>
      <c r="J2202" s="96" t="str">
        <f t="shared" si="140"/>
        <v/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V2202" s="110" t="s">
        <v>25</v>
      </c>
      <c r="W2202" s="110" t="s">
        <v>26</v>
      </c>
      <c r="X2202" s="110" t="s">
        <v>27</v>
      </c>
      <c r="Y2202" s="111" t="s">
        <v>28</v>
      </c>
      <c r="Z2202" s="111" t="s">
        <v>29</v>
      </c>
      <c r="AA2202" s="111" t="s">
        <v>25</v>
      </c>
      <c r="AB2202" s="111" t="s">
        <v>30</v>
      </c>
      <c r="AC2202" s="112" t="s">
        <v>31</v>
      </c>
    </row>
    <row r="2203" spans="1:29" ht="25.5" customHeight="1" x14ac:dyDescent="0.35">
      <c r="A2203" s="205"/>
      <c r="B2203" s="207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37"/>
        <v/>
      </c>
      <c r="G2203" s="106"/>
      <c r="H2203" s="96">
        <f t="shared" si="138"/>
        <v>0</v>
      </c>
      <c r="I2203" s="96" t="str">
        <f t="shared" si="139"/>
        <v/>
      </c>
      <c r="J2203" s="96" t="str">
        <f t="shared" si="140"/>
        <v/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V2203" s="110" t="s">
        <v>25</v>
      </c>
      <c r="W2203" s="110" t="s">
        <v>26</v>
      </c>
      <c r="X2203" s="110" t="s">
        <v>27</v>
      </c>
      <c r="Y2203" s="111" t="s">
        <v>28</v>
      </c>
      <c r="Z2203" s="111" t="s">
        <v>29</v>
      </c>
      <c r="AA2203" s="111" t="s">
        <v>25</v>
      </c>
      <c r="AB2203" s="111" t="s">
        <v>30</v>
      </c>
      <c r="AC2203" s="112" t="s">
        <v>31</v>
      </c>
    </row>
    <row r="2204" spans="1:29" ht="25.5" customHeight="1" x14ac:dyDescent="0.35">
      <c r="A2204" s="205"/>
      <c r="B2204" s="207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37"/>
        <v/>
      </c>
      <c r="G2204" s="106"/>
      <c r="H2204" s="96">
        <f t="shared" si="138"/>
        <v>0</v>
      </c>
      <c r="I2204" s="96" t="str">
        <f t="shared" si="139"/>
        <v/>
      </c>
      <c r="J2204" s="96" t="str">
        <f t="shared" si="140"/>
        <v/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V2204" s="110" t="s">
        <v>25</v>
      </c>
      <c r="W2204" s="110" t="s">
        <v>26</v>
      </c>
      <c r="X2204" s="110" t="s">
        <v>27</v>
      </c>
      <c r="Y2204" s="111" t="s">
        <v>28</v>
      </c>
      <c r="Z2204" s="111" t="s">
        <v>29</v>
      </c>
      <c r="AA2204" s="111" t="s">
        <v>25</v>
      </c>
      <c r="AB2204" s="111" t="s">
        <v>30</v>
      </c>
      <c r="AC2204" s="112" t="s">
        <v>31</v>
      </c>
    </row>
    <row r="2205" spans="1:29" ht="25.5" customHeight="1" x14ac:dyDescent="0.35">
      <c r="A2205" s="205"/>
      <c r="B2205" s="207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37"/>
        <v/>
      </c>
      <c r="G2205" s="106"/>
      <c r="H2205" s="96">
        <f t="shared" si="138"/>
        <v>0</v>
      </c>
      <c r="I2205" s="96" t="str">
        <f t="shared" si="139"/>
        <v/>
      </c>
      <c r="J2205" s="96" t="str">
        <f t="shared" si="140"/>
        <v/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V2205" s="110" t="s">
        <v>25</v>
      </c>
      <c r="W2205" s="110" t="s">
        <v>26</v>
      </c>
      <c r="X2205" s="110" t="s">
        <v>27</v>
      </c>
      <c r="Y2205" s="111" t="s">
        <v>28</v>
      </c>
      <c r="Z2205" s="111" t="s">
        <v>29</v>
      </c>
      <c r="AA2205" s="111" t="s">
        <v>25</v>
      </c>
      <c r="AB2205" s="111" t="s">
        <v>30</v>
      </c>
      <c r="AC2205" s="112" t="s">
        <v>31</v>
      </c>
    </row>
    <row r="2206" spans="1:29" ht="25.5" customHeight="1" x14ac:dyDescent="0.35">
      <c r="A2206" s="205"/>
      <c r="B2206" s="207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37"/>
        <v/>
      </c>
      <c r="G2206" s="106"/>
      <c r="H2206" s="96">
        <f t="shared" si="138"/>
        <v>0</v>
      </c>
      <c r="I2206" s="96" t="str">
        <f t="shared" si="139"/>
        <v/>
      </c>
      <c r="J2206" s="96" t="str">
        <f t="shared" si="140"/>
        <v/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V2206" s="110" t="s">
        <v>25</v>
      </c>
      <c r="W2206" s="110" t="s">
        <v>26</v>
      </c>
      <c r="X2206" s="110" t="s">
        <v>27</v>
      </c>
      <c r="Y2206" s="111" t="s">
        <v>28</v>
      </c>
      <c r="Z2206" s="111" t="s">
        <v>29</v>
      </c>
      <c r="AA2206" s="111" t="s">
        <v>25</v>
      </c>
      <c r="AB2206" s="111" t="s">
        <v>30</v>
      </c>
      <c r="AC2206" s="112" t="s">
        <v>31</v>
      </c>
    </row>
    <row r="2207" spans="1:29" ht="25.5" customHeight="1" x14ac:dyDescent="0.35">
      <c r="A2207" s="205"/>
      <c r="B2207" s="207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37"/>
        <v/>
      </c>
      <c r="G2207" s="106"/>
      <c r="H2207" s="96">
        <f t="shared" si="138"/>
        <v>0</v>
      </c>
      <c r="I2207" s="96" t="str">
        <f t="shared" si="139"/>
        <v/>
      </c>
      <c r="J2207" s="96" t="str">
        <f t="shared" si="140"/>
        <v/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V2207" s="110" t="s">
        <v>25</v>
      </c>
      <c r="W2207" s="110" t="s">
        <v>26</v>
      </c>
      <c r="X2207" s="110" t="s">
        <v>27</v>
      </c>
      <c r="Y2207" s="111" t="s">
        <v>28</v>
      </c>
      <c r="Z2207" s="111" t="s">
        <v>29</v>
      </c>
      <c r="AA2207" s="111" t="s">
        <v>25</v>
      </c>
      <c r="AB2207" s="111" t="s">
        <v>30</v>
      </c>
      <c r="AC2207" s="112" t="s">
        <v>31</v>
      </c>
    </row>
    <row r="2208" spans="1:29" ht="25.5" customHeight="1" x14ac:dyDescent="0.35">
      <c r="A2208" s="205"/>
      <c r="B2208" s="207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37"/>
        <v/>
      </c>
      <c r="G2208" s="106"/>
      <c r="H2208" s="96">
        <f t="shared" si="138"/>
        <v>0</v>
      </c>
      <c r="I2208" s="96" t="str">
        <f t="shared" si="139"/>
        <v/>
      </c>
      <c r="J2208" s="96" t="str">
        <f t="shared" si="140"/>
        <v/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V2208" s="110" t="s">
        <v>25</v>
      </c>
      <c r="W2208" s="110" t="s">
        <v>26</v>
      </c>
      <c r="X2208" s="110" t="s">
        <v>27</v>
      </c>
      <c r="Y2208" s="111" t="s">
        <v>28</v>
      </c>
      <c r="Z2208" s="111" t="s">
        <v>29</v>
      </c>
      <c r="AA2208" s="111" t="s">
        <v>25</v>
      </c>
      <c r="AB2208" s="111" t="s">
        <v>30</v>
      </c>
      <c r="AC2208" s="112" t="s">
        <v>31</v>
      </c>
    </row>
    <row r="2209" spans="1:29" ht="25.5" customHeight="1" x14ac:dyDescent="0.35">
      <c r="A2209" s="205"/>
      <c r="B2209" s="207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37"/>
        <v/>
      </c>
      <c r="G2209" s="106"/>
      <c r="H2209" s="96">
        <f t="shared" si="138"/>
        <v>0</v>
      </c>
      <c r="I2209" s="96" t="str">
        <f t="shared" si="139"/>
        <v/>
      </c>
      <c r="J2209" s="96" t="str">
        <f t="shared" si="140"/>
        <v/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V2209" s="110" t="s">
        <v>25</v>
      </c>
      <c r="W2209" s="110" t="s">
        <v>26</v>
      </c>
      <c r="X2209" s="110" t="s">
        <v>27</v>
      </c>
      <c r="Y2209" s="111" t="s">
        <v>28</v>
      </c>
      <c r="Z2209" s="111" t="s">
        <v>29</v>
      </c>
      <c r="AA2209" s="111" t="s">
        <v>25</v>
      </c>
      <c r="AB2209" s="111" t="s">
        <v>30</v>
      </c>
      <c r="AC2209" s="112" t="s">
        <v>31</v>
      </c>
    </row>
    <row r="2210" spans="1:29" ht="25.5" customHeight="1" x14ac:dyDescent="0.35">
      <c r="A2210" s="205"/>
      <c r="B2210" s="207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37"/>
        <v/>
      </c>
      <c r="G2210" s="106"/>
      <c r="H2210" s="96">
        <f t="shared" si="138"/>
        <v>0</v>
      </c>
      <c r="I2210" s="96" t="str">
        <f t="shared" si="139"/>
        <v/>
      </c>
      <c r="J2210" s="96" t="str">
        <f t="shared" si="140"/>
        <v/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V2210" s="110" t="s">
        <v>25</v>
      </c>
      <c r="W2210" s="110" t="s">
        <v>26</v>
      </c>
      <c r="X2210" s="110" t="s">
        <v>27</v>
      </c>
      <c r="Y2210" s="111" t="s">
        <v>28</v>
      </c>
      <c r="Z2210" s="111" t="s">
        <v>29</v>
      </c>
      <c r="AA2210" s="111" t="s">
        <v>25</v>
      </c>
      <c r="AB2210" s="111" t="s">
        <v>30</v>
      </c>
      <c r="AC2210" s="112" t="s">
        <v>31</v>
      </c>
    </row>
    <row r="2211" spans="1:29" ht="25.5" customHeight="1" x14ac:dyDescent="0.35">
      <c r="A2211" s="205"/>
      <c r="B2211" s="207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37"/>
        <v/>
      </c>
      <c r="G2211" s="106"/>
      <c r="H2211" s="96">
        <f t="shared" si="138"/>
        <v>0</v>
      </c>
      <c r="I2211" s="96" t="str">
        <f t="shared" si="139"/>
        <v/>
      </c>
      <c r="J2211" s="96" t="str">
        <f t="shared" si="140"/>
        <v/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V2211" s="110" t="s">
        <v>25</v>
      </c>
      <c r="W2211" s="110" t="s">
        <v>26</v>
      </c>
      <c r="X2211" s="110" t="s">
        <v>27</v>
      </c>
      <c r="Y2211" s="111" t="s">
        <v>28</v>
      </c>
      <c r="Z2211" s="111" t="s">
        <v>29</v>
      </c>
      <c r="AA2211" s="111" t="s">
        <v>25</v>
      </c>
      <c r="AB2211" s="111" t="s">
        <v>30</v>
      </c>
      <c r="AC2211" s="112" t="s">
        <v>31</v>
      </c>
    </row>
    <row r="2212" spans="1:29" ht="25.5" customHeight="1" x14ac:dyDescent="0.35">
      <c r="A2212" s="205"/>
      <c r="B2212" s="207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37"/>
        <v/>
      </c>
      <c r="G2212" s="106"/>
      <c r="H2212" s="96">
        <f t="shared" si="138"/>
        <v>0</v>
      </c>
      <c r="I2212" s="96" t="str">
        <f t="shared" si="139"/>
        <v/>
      </c>
      <c r="J2212" s="96" t="str">
        <f t="shared" si="140"/>
        <v/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V2212" s="110" t="s">
        <v>25</v>
      </c>
      <c r="W2212" s="110" t="s">
        <v>26</v>
      </c>
      <c r="X2212" s="110" t="s">
        <v>27</v>
      </c>
      <c r="Y2212" s="111" t="s">
        <v>28</v>
      </c>
      <c r="Z2212" s="111" t="s">
        <v>29</v>
      </c>
      <c r="AA2212" s="111" t="s">
        <v>25</v>
      </c>
      <c r="AB2212" s="111" t="s">
        <v>30</v>
      </c>
      <c r="AC2212" s="112" t="s">
        <v>31</v>
      </c>
    </row>
    <row r="2213" spans="1:29" ht="25.5" customHeight="1" x14ac:dyDescent="0.35">
      <c r="A2213" s="205"/>
      <c r="B2213" s="207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37"/>
        <v/>
      </c>
      <c r="G2213" s="106"/>
      <c r="H2213" s="96">
        <f t="shared" si="138"/>
        <v>0</v>
      </c>
      <c r="I2213" s="96" t="str">
        <f t="shared" si="139"/>
        <v/>
      </c>
      <c r="J2213" s="96" t="str">
        <f t="shared" si="140"/>
        <v/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V2213" s="110" t="s">
        <v>25</v>
      </c>
      <c r="W2213" s="110" t="s">
        <v>26</v>
      </c>
      <c r="X2213" s="110" t="s">
        <v>27</v>
      </c>
      <c r="Y2213" s="111" t="s">
        <v>28</v>
      </c>
      <c r="Z2213" s="111" t="s">
        <v>29</v>
      </c>
      <c r="AA2213" s="111" t="s">
        <v>25</v>
      </c>
      <c r="AB2213" s="111" t="s">
        <v>30</v>
      </c>
      <c r="AC2213" s="112" t="s">
        <v>31</v>
      </c>
    </row>
    <row r="2214" spans="1:29" ht="25.5" customHeight="1" x14ac:dyDescent="0.35">
      <c r="A2214" s="205"/>
      <c r="B2214" s="207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37"/>
        <v/>
      </c>
      <c r="G2214" s="106"/>
      <c r="H2214" s="96">
        <f t="shared" si="138"/>
        <v>0</v>
      </c>
      <c r="I2214" s="96" t="str">
        <f t="shared" si="139"/>
        <v/>
      </c>
      <c r="J2214" s="96" t="str">
        <f t="shared" si="140"/>
        <v/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V2214" s="110" t="s">
        <v>25</v>
      </c>
      <c r="W2214" s="110" t="s">
        <v>26</v>
      </c>
      <c r="X2214" s="110" t="s">
        <v>27</v>
      </c>
      <c r="Y2214" s="111" t="s">
        <v>28</v>
      </c>
      <c r="Z2214" s="111" t="s">
        <v>29</v>
      </c>
      <c r="AA2214" s="111" t="s">
        <v>25</v>
      </c>
      <c r="AB2214" s="111" t="s">
        <v>30</v>
      </c>
      <c r="AC2214" s="112" t="s">
        <v>31</v>
      </c>
    </row>
    <row r="2215" spans="1:29" ht="25.5" customHeight="1" x14ac:dyDescent="0.35">
      <c r="A2215" s="205"/>
      <c r="B2215" s="207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37"/>
        <v/>
      </c>
      <c r="G2215" s="106"/>
      <c r="H2215" s="96">
        <f t="shared" si="138"/>
        <v>0</v>
      </c>
      <c r="I2215" s="96" t="str">
        <f t="shared" si="139"/>
        <v/>
      </c>
      <c r="J2215" s="96" t="str">
        <f t="shared" si="140"/>
        <v/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V2215" s="110" t="s">
        <v>25</v>
      </c>
      <c r="W2215" s="110" t="s">
        <v>26</v>
      </c>
      <c r="X2215" s="110" t="s">
        <v>27</v>
      </c>
      <c r="Y2215" s="111" t="s">
        <v>28</v>
      </c>
      <c r="Z2215" s="111" t="s">
        <v>29</v>
      </c>
      <c r="AA2215" s="111" t="s">
        <v>25</v>
      </c>
      <c r="AB2215" s="111" t="s">
        <v>30</v>
      </c>
      <c r="AC2215" s="112" t="s">
        <v>31</v>
      </c>
    </row>
    <row r="2216" spans="1:29" ht="25.5" customHeight="1" x14ac:dyDescent="0.35">
      <c r="A2216" s="205"/>
      <c r="B2216" s="207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37"/>
        <v/>
      </c>
      <c r="G2216" s="106"/>
      <c r="H2216" s="96">
        <f t="shared" si="138"/>
        <v>0</v>
      </c>
      <c r="I2216" s="96" t="str">
        <f t="shared" si="139"/>
        <v/>
      </c>
      <c r="J2216" s="96" t="str">
        <f t="shared" si="140"/>
        <v/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V2216" s="110" t="s">
        <v>25</v>
      </c>
      <c r="W2216" s="110" t="s">
        <v>26</v>
      </c>
      <c r="X2216" s="110" t="s">
        <v>27</v>
      </c>
      <c r="Y2216" s="111" t="s">
        <v>28</v>
      </c>
      <c r="Z2216" s="111" t="s">
        <v>29</v>
      </c>
      <c r="AA2216" s="111" t="s">
        <v>25</v>
      </c>
      <c r="AB2216" s="111" t="s">
        <v>30</v>
      </c>
      <c r="AC2216" s="112" t="s">
        <v>31</v>
      </c>
    </row>
    <row r="2217" spans="1:29" ht="25.5" customHeight="1" x14ac:dyDescent="0.35">
      <c r="A2217" s="205"/>
      <c r="B2217" s="207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37"/>
        <v/>
      </c>
      <c r="G2217" s="106"/>
      <c r="H2217" s="96">
        <f t="shared" si="138"/>
        <v>0</v>
      </c>
      <c r="I2217" s="96" t="str">
        <f t="shared" si="139"/>
        <v/>
      </c>
      <c r="J2217" s="96" t="str">
        <f t="shared" si="140"/>
        <v/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V2217" s="110" t="s">
        <v>25</v>
      </c>
      <c r="W2217" s="110" t="s">
        <v>26</v>
      </c>
      <c r="X2217" s="110" t="s">
        <v>27</v>
      </c>
      <c r="Y2217" s="111" t="s">
        <v>28</v>
      </c>
      <c r="Z2217" s="111" t="s">
        <v>29</v>
      </c>
      <c r="AA2217" s="111" t="s">
        <v>25</v>
      </c>
      <c r="AB2217" s="111" t="s">
        <v>30</v>
      </c>
      <c r="AC2217" s="112" t="s">
        <v>31</v>
      </c>
    </row>
    <row r="2218" spans="1:29" ht="25.5" customHeight="1" x14ac:dyDescent="0.35">
      <c r="A2218" s="205"/>
      <c r="B2218" s="207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37"/>
        <v/>
      </c>
      <c r="G2218" s="106"/>
      <c r="H2218" s="96">
        <f t="shared" si="138"/>
        <v>0</v>
      </c>
      <c r="I2218" s="96" t="str">
        <f t="shared" si="139"/>
        <v/>
      </c>
      <c r="J2218" s="96" t="str">
        <f t="shared" si="140"/>
        <v/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V2218" s="110" t="s">
        <v>25</v>
      </c>
      <c r="W2218" s="110" t="s">
        <v>26</v>
      </c>
      <c r="X2218" s="110" t="s">
        <v>27</v>
      </c>
      <c r="Y2218" s="111" t="s">
        <v>28</v>
      </c>
      <c r="Z2218" s="111" t="s">
        <v>29</v>
      </c>
      <c r="AA2218" s="111" t="s">
        <v>25</v>
      </c>
      <c r="AB2218" s="111" t="s">
        <v>30</v>
      </c>
      <c r="AC2218" s="112" t="s">
        <v>31</v>
      </c>
    </row>
    <row r="2219" spans="1:29" ht="25.5" customHeight="1" x14ac:dyDescent="0.35">
      <c r="A2219" s="205"/>
      <c r="B2219" s="207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37"/>
        <v/>
      </c>
      <c r="G2219" s="106"/>
      <c r="H2219" s="96">
        <f t="shared" si="138"/>
        <v>0</v>
      </c>
      <c r="I2219" s="96" t="str">
        <f t="shared" si="139"/>
        <v/>
      </c>
      <c r="J2219" s="96" t="str">
        <f t="shared" si="140"/>
        <v/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V2219" s="110" t="s">
        <v>25</v>
      </c>
      <c r="W2219" s="110" t="s">
        <v>26</v>
      </c>
      <c r="X2219" s="110" t="s">
        <v>27</v>
      </c>
      <c r="Y2219" s="111" t="s">
        <v>28</v>
      </c>
      <c r="Z2219" s="111" t="s">
        <v>29</v>
      </c>
      <c r="AA2219" s="111" t="s">
        <v>25</v>
      </c>
      <c r="AB2219" s="111" t="s">
        <v>30</v>
      </c>
      <c r="AC2219" s="112" t="s">
        <v>31</v>
      </c>
    </row>
    <row r="2220" spans="1:29" ht="25.5" customHeight="1" x14ac:dyDescent="0.35">
      <c r="A2220" s="205"/>
      <c r="B2220" s="207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37"/>
        <v/>
      </c>
      <c r="G2220" s="106"/>
      <c r="H2220" s="96">
        <f t="shared" si="138"/>
        <v>0</v>
      </c>
      <c r="I2220" s="96" t="str">
        <f t="shared" si="139"/>
        <v/>
      </c>
      <c r="J2220" s="96" t="str">
        <f t="shared" si="140"/>
        <v/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V2220" s="110" t="s">
        <v>25</v>
      </c>
      <c r="W2220" s="110" t="s">
        <v>26</v>
      </c>
      <c r="X2220" s="110" t="s">
        <v>27</v>
      </c>
      <c r="Y2220" s="111" t="s">
        <v>28</v>
      </c>
      <c r="Z2220" s="111" t="s">
        <v>29</v>
      </c>
      <c r="AA2220" s="111" t="s">
        <v>25</v>
      </c>
      <c r="AB2220" s="111" t="s">
        <v>30</v>
      </c>
      <c r="AC2220" s="112" t="s">
        <v>31</v>
      </c>
    </row>
    <row r="2221" spans="1:29" ht="25.5" customHeight="1" x14ac:dyDescent="0.35">
      <c r="A2221" s="205"/>
      <c r="B2221" s="207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37"/>
        <v/>
      </c>
      <c r="G2221" s="106"/>
      <c r="H2221" s="96">
        <f t="shared" si="138"/>
        <v>0</v>
      </c>
      <c r="I2221" s="96" t="str">
        <f t="shared" si="139"/>
        <v/>
      </c>
      <c r="J2221" s="96" t="str">
        <f t="shared" si="140"/>
        <v/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V2221" s="110" t="s">
        <v>25</v>
      </c>
      <c r="W2221" s="110" t="s">
        <v>26</v>
      </c>
      <c r="X2221" s="110" t="s">
        <v>27</v>
      </c>
      <c r="Y2221" s="111" t="s">
        <v>28</v>
      </c>
      <c r="Z2221" s="111" t="s">
        <v>29</v>
      </c>
      <c r="AA2221" s="111" t="s">
        <v>25</v>
      </c>
      <c r="AB2221" s="111" t="s">
        <v>30</v>
      </c>
      <c r="AC2221" s="112" t="s">
        <v>31</v>
      </c>
    </row>
    <row r="2222" spans="1:29" ht="25.5" customHeight="1" x14ac:dyDescent="0.35">
      <c r="A2222" s="205"/>
      <c r="B2222" s="207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37"/>
        <v/>
      </c>
      <c r="G2222" s="106"/>
      <c r="H2222" s="96">
        <f t="shared" si="138"/>
        <v>0</v>
      </c>
      <c r="I2222" s="96" t="str">
        <f t="shared" si="139"/>
        <v/>
      </c>
      <c r="J2222" s="96" t="str">
        <f t="shared" si="140"/>
        <v/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V2222" s="110" t="s">
        <v>25</v>
      </c>
      <c r="W2222" s="110" t="s">
        <v>26</v>
      </c>
      <c r="X2222" s="110" t="s">
        <v>27</v>
      </c>
      <c r="Y2222" s="111" t="s">
        <v>28</v>
      </c>
      <c r="Z2222" s="111" t="s">
        <v>29</v>
      </c>
      <c r="AA2222" s="111" t="s">
        <v>25</v>
      </c>
      <c r="AB2222" s="111" t="s">
        <v>30</v>
      </c>
      <c r="AC2222" s="112" t="s">
        <v>31</v>
      </c>
    </row>
    <row r="2223" spans="1:29" ht="25.5" customHeight="1" x14ac:dyDescent="0.35">
      <c r="A2223" s="205"/>
      <c r="B2223" s="207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37"/>
        <v/>
      </c>
      <c r="G2223" s="106"/>
      <c r="H2223" s="96">
        <f t="shared" si="138"/>
        <v>0</v>
      </c>
      <c r="I2223" s="96" t="str">
        <f t="shared" si="139"/>
        <v/>
      </c>
      <c r="J2223" s="96" t="str">
        <f t="shared" si="140"/>
        <v/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V2223" s="110" t="s">
        <v>25</v>
      </c>
      <c r="W2223" s="110" t="s">
        <v>26</v>
      </c>
      <c r="X2223" s="110" t="s">
        <v>27</v>
      </c>
      <c r="Y2223" s="111" t="s">
        <v>28</v>
      </c>
      <c r="Z2223" s="111" t="s">
        <v>29</v>
      </c>
      <c r="AA2223" s="111" t="s">
        <v>25</v>
      </c>
      <c r="AB2223" s="111" t="s">
        <v>30</v>
      </c>
      <c r="AC2223" s="112" t="s">
        <v>31</v>
      </c>
    </row>
    <row r="2224" spans="1:29" ht="25.5" customHeight="1" x14ac:dyDescent="0.35">
      <c r="A2224" s="205"/>
      <c r="B2224" s="207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37"/>
        <v/>
      </c>
      <c r="G2224" s="106"/>
      <c r="H2224" s="96">
        <f t="shared" si="138"/>
        <v>0</v>
      </c>
      <c r="I2224" s="96" t="str">
        <f t="shared" si="139"/>
        <v/>
      </c>
      <c r="J2224" s="96" t="str">
        <f t="shared" si="140"/>
        <v/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V2224" s="110" t="s">
        <v>25</v>
      </c>
      <c r="W2224" s="110" t="s">
        <v>26</v>
      </c>
      <c r="X2224" s="110" t="s">
        <v>27</v>
      </c>
      <c r="Y2224" s="111" t="s">
        <v>28</v>
      </c>
      <c r="Z2224" s="111" t="s">
        <v>29</v>
      </c>
      <c r="AA2224" s="111" t="s">
        <v>25</v>
      </c>
      <c r="AB2224" s="111" t="s">
        <v>30</v>
      </c>
      <c r="AC2224" s="112" t="s">
        <v>31</v>
      </c>
    </row>
    <row r="2225" spans="1:29" ht="25.5" customHeight="1" x14ac:dyDescent="0.35">
      <c r="A2225" s="205"/>
      <c r="B2225" s="207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37"/>
        <v/>
      </c>
      <c r="G2225" s="106"/>
      <c r="H2225" s="96">
        <f t="shared" si="138"/>
        <v>0</v>
      </c>
      <c r="I2225" s="96" t="str">
        <f t="shared" si="139"/>
        <v/>
      </c>
      <c r="J2225" s="96" t="str">
        <f t="shared" si="140"/>
        <v/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V2225" s="110" t="s">
        <v>25</v>
      </c>
      <c r="W2225" s="110" t="s">
        <v>26</v>
      </c>
      <c r="X2225" s="110" t="s">
        <v>27</v>
      </c>
      <c r="Y2225" s="111" t="s">
        <v>28</v>
      </c>
      <c r="Z2225" s="111" t="s">
        <v>29</v>
      </c>
      <c r="AA2225" s="111" t="s">
        <v>25</v>
      </c>
      <c r="AB2225" s="111" t="s">
        <v>30</v>
      </c>
      <c r="AC2225" s="112" t="s">
        <v>31</v>
      </c>
    </row>
    <row r="2226" spans="1:29" ht="25.5" customHeight="1" x14ac:dyDescent="0.35">
      <c r="A2226" s="205"/>
      <c r="B2226" s="207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37"/>
        <v/>
      </c>
      <c r="G2226" s="106"/>
      <c r="H2226" s="96">
        <f t="shared" si="138"/>
        <v>0</v>
      </c>
      <c r="I2226" s="96" t="str">
        <f t="shared" si="139"/>
        <v/>
      </c>
      <c r="J2226" s="96" t="str">
        <f t="shared" si="140"/>
        <v/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V2226" s="110" t="s">
        <v>25</v>
      </c>
      <c r="W2226" s="110" t="s">
        <v>26</v>
      </c>
      <c r="X2226" s="110" t="s">
        <v>27</v>
      </c>
      <c r="Y2226" s="111" t="s">
        <v>28</v>
      </c>
      <c r="Z2226" s="111" t="s">
        <v>29</v>
      </c>
      <c r="AA2226" s="111" t="s">
        <v>25</v>
      </c>
      <c r="AB2226" s="111" t="s">
        <v>30</v>
      </c>
      <c r="AC2226" s="112" t="s">
        <v>31</v>
      </c>
    </row>
    <row r="2227" spans="1:29" ht="25.5" customHeight="1" x14ac:dyDescent="0.35">
      <c r="A2227" s="205"/>
      <c r="B2227" s="207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37"/>
        <v/>
      </c>
      <c r="G2227" s="106"/>
      <c r="H2227" s="96">
        <f t="shared" si="138"/>
        <v>0</v>
      </c>
      <c r="I2227" s="96" t="str">
        <f t="shared" si="139"/>
        <v/>
      </c>
      <c r="J2227" s="96" t="str">
        <f t="shared" si="140"/>
        <v/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V2227" s="110" t="s">
        <v>25</v>
      </c>
      <c r="W2227" s="110" t="s">
        <v>26</v>
      </c>
      <c r="X2227" s="110" t="s">
        <v>27</v>
      </c>
      <c r="Y2227" s="111" t="s">
        <v>28</v>
      </c>
      <c r="Z2227" s="111" t="s">
        <v>29</v>
      </c>
      <c r="AA2227" s="111" t="s">
        <v>25</v>
      </c>
      <c r="AB2227" s="111" t="s">
        <v>30</v>
      </c>
      <c r="AC2227" s="112" t="s">
        <v>31</v>
      </c>
    </row>
    <row r="2228" spans="1:29" ht="25.5" customHeight="1" x14ac:dyDescent="0.35">
      <c r="A2228" s="205"/>
      <c r="B2228" s="207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37"/>
        <v/>
      </c>
      <c r="G2228" s="106"/>
      <c r="H2228" s="96">
        <f t="shared" si="138"/>
        <v>0</v>
      </c>
      <c r="I2228" s="96" t="str">
        <f t="shared" si="139"/>
        <v/>
      </c>
      <c r="J2228" s="96" t="str">
        <f t="shared" si="140"/>
        <v/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V2228" s="110" t="s">
        <v>25</v>
      </c>
      <c r="W2228" s="110" t="s">
        <v>26</v>
      </c>
      <c r="X2228" s="110" t="s">
        <v>27</v>
      </c>
      <c r="Y2228" s="111" t="s">
        <v>28</v>
      </c>
      <c r="Z2228" s="111" t="s">
        <v>29</v>
      </c>
      <c r="AA2228" s="111" t="s">
        <v>25</v>
      </c>
      <c r="AB2228" s="111" t="s">
        <v>30</v>
      </c>
      <c r="AC2228" s="112" t="s">
        <v>31</v>
      </c>
    </row>
    <row r="2229" spans="1:29" ht="25.5" customHeight="1" x14ac:dyDescent="0.35">
      <c r="A2229" s="205"/>
      <c r="B2229" s="207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37"/>
        <v/>
      </c>
      <c r="G2229" s="106"/>
      <c r="H2229" s="96">
        <f t="shared" si="138"/>
        <v>0</v>
      </c>
      <c r="I2229" s="96" t="str">
        <f t="shared" si="139"/>
        <v/>
      </c>
      <c r="J2229" s="96" t="str">
        <f t="shared" si="140"/>
        <v/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V2229" s="110" t="s">
        <v>25</v>
      </c>
      <c r="W2229" s="110" t="s">
        <v>26</v>
      </c>
      <c r="X2229" s="110" t="s">
        <v>27</v>
      </c>
      <c r="Y2229" s="111" t="s">
        <v>28</v>
      </c>
      <c r="Z2229" s="111" t="s">
        <v>29</v>
      </c>
      <c r="AA2229" s="111" t="s">
        <v>25</v>
      </c>
      <c r="AB2229" s="111" t="s">
        <v>30</v>
      </c>
      <c r="AC2229" s="112" t="s">
        <v>31</v>
      </c>
    </row>
    <row r="2230" spans="1:29" ht="25.5" customHeight="1" x14ac:dyDescent="0.35">
      <c r="A2230" s="205"/>
      <c r="B2230" s="207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37"/>
        <v/>
      </c>
      <c r="G2230" s="106"/>
      <c r="H2230" s="96">
        <f t="shared" si="138"/>
        <v>0</v>
      </c>
      <c r="I2230" s="96" t="str">
        <f t="shared" si="139"/>
        <v/>
      </c>
      <c r="J2230" s="96" t="str">
        <f t="shared" si="140"/>
        <v/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V2230" s="110" t="s">
        <v>25</v>
      </c>
      <c r="W2230" s="110" t="s">
        <v>26</v>
      </c>
      <c r="X2230" s="110" t="s">
        <v>27</v>
      </c>
      <c r="Y2230" s="111" t="s">
        <v>28</v>
      </c>
      <c r="Z2230" s="111" t="s">
        <v>29</v>
      </c>
      <c r="AA2230" s="111" t="s">
        <v>25</v>
      </c>
      <c r="AB2230" s="111" t="s">
        <v>30</v>
      </c>
      <c r="AC2230" s="112" t="s">
        <v>31</v>
      </c>
    </row>
    <row r="2231" spans="1:29" ht="25.5" customHeight="1" x14ac:dyDescent="0.35">
      <c r="A2231" s="205"/>
      <c r="B2231" s="207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37"/>
        <v/>
      </c>
      <c r="G2231" s="106"/>
      <c r="H2231" s="96">
        <f t="shared" si="138"/>
        <v>0</v>
      </c>
      <c r="I2231" s="96" t="str">
        <f t="shared" si="139"/>
        <v/>
      </c>
      <c r="J2231" s="96" t="str">
        <f t="shared" si="140"/>
        <v/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V2231" s="110" t="s">
        <v>25</v>
      </c>
      <c r="W2231" s="110" t="s">
        <v>26</v>
      </c>
      <c r="X2231" s="110" t="s">
        <v>27</v>
      </c>
      <c r="Y2231" s="111" t="s">
        <v>28</v>
      </c>
      <c r="Z2231" s="111" t="s">
        <v>29</v>
      </c>
      <c r="AA2231" s="111" t="s">
        <v>25</v>
      </c>
      <c r="AB2231" s="111" t="s">
        <v>30</v>
      </c>
      <c r="AC2231" s="112" t="s">
        <v>31</v>
      </c>
    </row>
    <row r="2232" spans="1:29" ht="25.5" customHeight="1" x14ac:dyDescent="0.35">
      <c r="A2232" s="205"/>
      <c r="B2232" s="207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37"/>
        <v/>
      </c>
      <c r="G2232" s="106"/>
      <c r="H2232" s="96">
        <f t="shared" si="138"/>
        <v>0</v>
      </c>
      <c r="I2232" s="96" t="str">
        <f t="shared" si="139"/>
        <v/>
      </c>
      <c r="J2232" s="96" t="str">
        <f t="shared" si="140"/>
        <v/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V2232" s="110" t="s">
        <v>25</v>
      </c>
      <c r="W2232" s="110" t="s">
        <v>26</v>
      </c>
      <c r="X2232" s="110" t="s">
        <v>27</v>
      </c>
      <c r="Y2232" s="111" t="s">
        <v>28</v>
      </c>
      <c r="Z2232" s="111" t="s">
        <v>29</v>
      </c>
      <c r="AA2232" s="111" t="s">
        <v>25</v>
      </c>
      <c r="AB2232" s="111" t="s">
        <v>30</v>
      </c>
      <c r="AC2232" s="112" t="s">
        <v>31</v>
      </c>
    </row>
    <row r="2233" spans="1:29" ht="25.5" customHeight="1" x14ac:dyDescent="0.35">
      <c r="A2233" s="205"/>
      <c r="B2233" s="207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37"/>
        <v/>
      </c>
      <c r="G2233" s="106"/>
      <c r="H2233" s="96">
        <f t="shared" si="138"/>
        <v>0</v>
      </c>
      <c r="I2233" s="96" t="str">
        <f t="shared" si="139"/>
        <v/>
      </c>
      <c r="J2233" s="96" t="str">
        <f t="shared" si="140"/>
        <v/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V2233" s="110" t="s">
        <v>25</v>
      </c>
      <c r="W2233" s="110" t="s">
        <v>26</v>
      </c>
      <c r="X2233" s="110" t="s">
        <v>27</v>
      </c>
      <c r="Y2233" s="111" t="s">
        <v>28</v>
      </c>
      <c r="Z2233" s="111" t="s">
        <v>29</v>
      </c>
      <c r="AA2233" s="111" t="s">
        <v>25</v>
      </c>
      <c r="AB2233" s="111" t="s">
        <v>30</v>
      </c>
      <c r="AC2233" s="112" t="s">
        <v>31</v>
      </c>
    </row>
    <row r="2234" spans="1:29" ht="25.5" customHeight="1" x14ac:dyDescent="0.35">
      <c r="A2234" s="205"/>
      <c r="B2234" s="207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37"/>
        <v/>
      </c>
      <c r="G2234" s="106"/>
      <c r="H2234" s="96">
        <f t="shared" si="138"/>
        <v>0</v>
      </c>
      <c r="I2234" s="96" t="str">
        <f t="shared" si="139"/>
        <v/>
      </c>
      <c r="J2234" s="96" t="str">
        <f t="shared" si="140"/>
        <v/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V2234" s="110" t="s">
        <v>25</v>
      </c>
      <c r="W2234" s="110" t="s">
        <v>26</v>
      </c>
      <c r="X2234" s="110" t="s">
        <v>27</v>
      </c>
      <c r="Y2234" s="111" t="s">
        <v>28</v>
      </c>
      <c r="Z2234" s="111" t="s">
        <v>29</v>
      </c>
      <c r="AA2234" s="111" t="s">
        <v>25</v>
      </c>
      <c r="AB2234" s="111" t="s">
        <v>30</v>
      </c>
      <c r="AC2234" s="112" t="s">
        <v>31</v>
      </c>
    </row>
    <row r="2235" spans="1:29" ht="25.5" customHeight="1" x14ac:dyDescent="0.35">
      <c r="A2235" s="205"/>
      <c r="B2235" s="207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37"/>
        <v/>
      </c>
      <c r="G2235" s="106"/>
      <c r="H2235" s="96">
        <f t="shared" si="138"/>
        <v>0</v>
      </c>
      <c r="I2235" s="96" t="str">
        <f t="shared" si="139"/>
        <v/>
      </c>
      <c r="J2235" s="96" t="str">
        <f t="shared" si="140"/>
        <v/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V2235" s="110" t="s">
        <v>25</v>
      </c>
      <c r="W2235" s="110" t="s">
        <v>26</v>
      </c>
      <c r="X2235" s="110" t="s">
        <v>27</v>
      </c>
      <c r="Y2235" s="111" t="s">
        <v>28</v>
      </c>
      <c r="Z2235" s="111" t="s">
        <v>29</v>
      </c>
      <c r="AA2235" s="111" t="s">
        <v>25</v>
      </c>
      <c r="AB2235" s="111" t="s">
        <v>30</v>
      </c>
      <c r="AC2235" s="112" t="s">
        <v>31</v>
      </c>
    </row>
    <row r="2236" spans="1:29" ht="25.5" customHeight="1" x14ac:dyDescent="0.35">
      <c r="A2236" s="205"/>
      <c r="B2236" s="207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37"/>
        <v/>
      </c>
      <c r="G2236" s="106"/>
      <c r="H2236" s="96">
        <f t="shared" si="138"/>
        <v>0</v>
      </c>
      <c r="I2236" s="96" t="str">
        <f t="shared" si="139"/>
        <v/>
      </c>
      <c r="J2236" s="96" t="str">
        <f t="shared" si="140"/>
        <v/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V2236" s="110" t="s">
        <v>25</v>
      </c>
      <c r="W2236" s="110" t="s">
        <v>26</v>
      </c>
      <c r="X2236" s="110" t="s">
        <v>27</v>
      </c>
      <c r="Y2236" s="111" t="s">
        <v>28</v>
      </c>
      <c r="Z2236" s="111" t="s">
        <v>29</v>
      </c>
      <c r="AA2236" s="111" t="s">
        <v>25</v>
      </c>
      <c r="AB2236" s="111" t="s">
        <v>30</v>
      </c>
      <c r="AC2236" s="112" t="s">
        <v>31</v>
      </c>
    </row>
    <row r="2237" spans="1:29" ht="25.5" customHeight="1" x14ac:dyDescent="0.35">
      <c r="A2237" s="205"/>
      <c r="B2237" s="207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37"/>
        <v/>
      </c>
      <c r="G2237" s="106"/>
      <c r="H2237" s="96">
        <f t="shared" si="138"/>
        <v>0</v>
      </c>
      <c r="I2237" s="96" t="str">
        <f t="shared" si="139"/>
        <v/>
      </c>
      <c r="J2237" s="96" t="str">
        <f t="shared" si="140"/>
        <v/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V2237" s="110" t="s">
        <v>25</v>
      </c>
      <c r="W2237" s="110" t="s">
        <v>26</v>
      </c>
      <c r="X2237" s="110" t="s">
        <v>27</v>
      </c>
      <c r="Y2237" s="111" t="s">
        <v>28</v>
      </c>
      <c r="Z2237" s="111" t="s">
        <v>29</v>
      </c>
      <c r="AA2237" s="111" t="s">
        <v>25</v>
      </c>
      <c r="AB2237" s="111" t="s">
        <v>30</v>
      </c>
      <c r="AC2237" s="112" t="s">
        <v>31</v>
      </c>
    </row>
    <row r="2238" spans="1:29" ht="25.5" customHeight="1" x14ac:dyDescent="0.35">
      <c r="A2238" s="205"/>
      <c r="B2238" s="207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37"/>
        <v/>
      </c>
      <c r="G2238" s="106"/>
      <c r="H2238" s="96">
        <f t="shared" si="138"/>
        <v>0</v>
      </c>
      <c r="I2238" s="96" t="str">
        <f t="shared" si="139"/>
        <v/>
      </c>
      <c r="J2238" s="96" t="str">
        <f t="shared" si="140"/>
        <v/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V2238" s="110" t="s">
        <v>25</v>
      </c>
      <c r="W2238" s="110" t="s">
        <v>26</v>
      </c>
      <c r="X2238" s="110" t="s">
        <v>27</v>
      </c>
      <c r="Y2238" s="111" t="s">
        <v>28</v>
      </c>
      <c r="Z2238" s="111" t="s">
        <v>29</v>
      </c>
      <c r="AA2238" s="111" t="s">
        <v>25</v>
      </c>
      <c r="AB2238" s="111" t="s">
        <v>30</v>
      </c>
      <c r="AC2238" s="112" t="s">
        <v>31</v>
      </c>
    </row>
    <row r="2239" spans="1:29" ht="25.5" customHeight="1" x14ac:dyDescent="0.35">
      <c r="A2239" s="205"/>
      <c r="B2239" s="207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37"/>
        <v/>
      </c>
      <c r="G2239" s="106"/>
      <c r="H2239" s="96">
        <f t="shared" si="138"/>
        <v>0</v>
      </c>
      <c r="I2239" s="96" t="str">
        <f t="shared" si="139"/>
        <v/>
      </c>
      <c r="J2239" s="96" t="str">
        <f t="shared" si="140"/>
        <v/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V2239" s="110" t="s">
        <v>25</v>
      </c>
      <c r="W2239" s="110" t="s">
        <v>26</v>
      </c>
      <c r="X2239" s="110" t="s">
        <v>27</v>
      </c>
      <c r="Y2239" s="111" t="s">
        <v>28</v>
      </c>
      <c r="Z2239" s="111" t="s">
        <v>29</v>
      </c>
      <c r="AA2239" s="111" t="s">
        <v>25</v>
      </c>
      <c r="AB2239" s="111" t="s">
        <v>30</v>
      </c>
      <c r="AC2239" s="112" t="s">
        <v>31</v>
      </c>
    </row>
    <row r="2240" spans="1:29" ht="25.5" customHeight="1" x14ac:dyDescent="0.35">
      <c r="A2240" s="205"/>
      <c r="B2240" s="207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37"/>
        <v/>
      </c>
      <c r="G2240" s="106"/>
      <c r="H2240" s="96">
        <f t="shared" si="138"/>
        <v>0</v>
      </c>
      <c r="I2240" s="96" t="str">
        <f t="shared" si="139"/>
        <v/>
      </c>
      <c r="J2240" s="96" t="str">
        <f t="shared" si="140"/>
        <v/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V2240" s="110" t="s">
        <v>25</v>
      </c>
      <c r="W2240" s="110" t="s">
        <v>26</v>
      </c>
      <c r="X2240" s="110" t="s">
        <v>27</v>
      </c>
      <c r="Y2240" s="111" t="s">
        <v>28</v>
      </c>
      <c r="Z2240" s="111" t="s">
        <v>29</v>
      </c>
      <c r="AA2240" s="111" t="s">
        <v>25</v>
      </c>
      <c r="AB2240" s="111" t="s">
        <v>30</v>
      </c>
      <c r="AC2240" s="112" t="s">
        <v>31</v>
      </c>
    </row>
    <row r="2241" spans="1:29" ht="25.5" customHeight="1" x14ac:dyDescent="0.35">
      <c r="A2241" s="205"/>
      <c r="B2241" s="207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37"/>
        <v/>
      </c>
      <c r="G2241" s="106"/>
      <c r="H2241" s="96">
        <f t="shared" si="138"/>
        <v>0</v>
      </c>
      <c r="I2241" s="96" t="str">
        <f t="shared" si="139"/>
        <v/>
      </c>
      <c r="J2241" s="96" t="str">
        <f t="shared" si="140"/>
        <v/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V2241" s="110" t="s">
        <v>25</v>
      </c>
      <c r="W2241" s="110" t="s">
        <v>26</v>
      </c>
      <c r="X2241" s="110" t="s">
        <v>27</v>
      </c>
      <c r="Y2241" s="111" t="s">
        <v>28</v>
      </c>
      <c r="Z2241" s="111" t="s">
        <v>29</v>
      </c>
      <c r="AA2241" s="111" t="s">
        <v>25</v>
      </c>
      <c r="AB2241" s="111" t="s">
        <v>30</v>
      </c>
      <c r="AC2241" s="112" t="s">
        <v>31</v>
      </c>
    </row>
    <row r="2242" spans="1:29" ht="25.5" customHeight="1" x14ac:dyDescent="0.35">
      <c r="A2242" s="205"/>
      <c r="B2242" s="207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41">IF(OR(D2242="",E2242=""),"",ROUND(D2242*E2242,2))</f>
        <v/>
      </c>
      <c r="G2242" s="106"/>
      <c r="H2242" s="96">
        <f t="shared" ref="H2242:H2305" si="142">IF(G2242="Sim",IF(OR(F2242="",D2242="",L2242=""),"",IF(L2242="Sim",ROUND(F2242-D2242,2),0)),0)</f>
        <v>0</v>
      </c>
      <c r="I2242" s="96" t="str">
        <f t="shared" ref="I2242:I2305" si="143">IF(G2242="Sim",0,IF(OR(F2242="",L2242=""),"",F2242))</f>
        <v/>
      </c>
      <c r="J2242" s="96" t="str">
        <f t="shared" ref="J2242:J2305" si="144">IF(G2242="Sim",0,IF(OR(F2242="",D2242="",L2242=""),"",IF(L2242="Sim",ROUND(F2242-D2242,2),0)))</f>
        <v/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V2242" s="110" t="s">
        <v>25</v>
      </c>
      <c r="W2242" s="110" t="s">
        <v>26</v>
      </c>
      <c r="X2242" s="110" t="s">
        <v>27</v>
      </c>
      <c r="Y2242" s="111" t="s">
        <v>28</v>
      </c>
      <c r="Z2242" s="111" t="s">
        <v>29</v>
      </c>
      <c r="AA2242" s="111" t="s">
        <v>25</v>
      </c>
      <c r="AB2242" s="111" t="s">
        <v>30</v>
      </c>
      <c r="AC2242" s="112" t="s">
        <v>31</v>
      </c>
    </row>
    <row r="2243" spans="1:29" ht="25.5" customHeight="1" x14ac:dyDescent="0.35">
      <c r="A2243" s="205"/>
      <c r="B2243" s="207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41"/>
        <v/>
      </c>
      <c r="G2243" s="106"/>
      <c r="H2243" s="96">
        <f t="shared" si="142"/>
        <v>0</v>
      </c>
      <c r="I2243" s="96" t="str">
        <f t="shared" si="143"/>
        <v/>
      </c>
      <c r="J2243" s="96" t="str">
        <f t="shared" si="144"/>
        <v/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V2243" s="110" t="s">
        <v>25</v>
      </c>
      <c r="W2243" s="110" t="s">
        <v>26</v>
      </c>
      <c r="X2243" s="110" t="s">
        <v>27</v>
      </c>
      <c r="Y2243" s="111" t="s">
        <v>28</v>
      </c>
      <c r="Z2243" s="111" t="s">
        <v>29</v>
      </c>
      <c r="AA2243" s="111" t="s">
        <v>25</v>
      </c>
      <c r="AB2243" s="111" t="s">
        <v>30</v>
      </c>
      <c r="AC2243" s="112" t="s">
        <v>31</v>
      </c>
    </row>
    <row r="2244" spans="1:29" ht="25.5" customHeight="1" x14ac:dyDescent="0.35">
      <c r="A2244" s="205"/>
      <c r="B2244" s="207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41"/>
        <v/>
      </c>
      <c r="G2244" s="106"/>
      <c r="H2244" s="96">
        <f t="shared" si="142"/>
        <v>0</v>
      </c>
      <c r="I2244" s="96" t="str">
        <f t="shared" si="143"/>
        <v/>
      </c>
      <c r="J2244" s="96" t="str">
        <f t="shared" si="144"/>
        <v/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V2244" s="110" t="s">
        <v>25</v>
      </c>
      <c r="W2244" s="110" t="s">
        <v>26</v>
      </c>
      <c r="X2244" s="110" t="s">
        <v>27</v>
      </c>
      <c r="Y2244" s="111" t="s">
        <v>28</v>
      </c>
      <c r="Z2244" s="111" t="s">
        <v>29</v>
      </c>
      <c r="AA2244" s="111" t="s">
        <v>25</v>
      </c>
      <c r="AB2244" s="111" t="s">
        <v>30</v>
      </c>
      <c r="AC2244" s="112" t="s">
        <v>31</v>
      </c>
    </row>
    <row r="2245" spans="1:29" ht="25.5" customHeight="1" x14ac:dyDescent="0.35">
      <c r="A2245" s="205"/>
      <c r="B2245" s="207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41"/>
        <v/>
      </c>
      <c r="G2245" s="106"/>
      <c r="H2245" s="96">
        <f t="shared" si="142"/>
        <v>0</v>
      </c>
      <c r="I2245" s="96" t="str">
        <f t="shared" si="143"/>
        <v/>
      </c>
      <c r="J2245" s="96" t="str">
        <f t="shared" si="144"/>
        <v/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V2245" s="110" t="s">
        <v>25</v>
      </c>
      <c r="W2245" s="110" t="s">
        <v>26</v>
      </c>
      <c r="X2245" s="110" t="s">
        <v>27</v>
      </c>
      <c r="Y2245" s="111" t="s">
        <v>28</v>
      </c>
      <c r="Z2245" s="111" t="s">
        <v>29</v>
      </c>
      <c r="AA2245" s="111" t="s">
        <v>25</v>
      </c>
      <c r="AB2245" s="111" t="s">
        <v>30</v>
      </c>
      <c r="AC2245" s="112" t="s">
        <v>31</v>
      </c>
    </row>
    <row r="2246" spans="1:29" ht="25.5" customHeight="1" x14ac:dyDescent="0.35">
      <c r="A2246" s="205"/>
      <c r="B2246" s="207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41"/>
        <v/>
      </c>
      <c r="G2246" s="106"/>
      <c r="H2246" s="96">
        <f t="shared" si="142"/>
        <v>0</v>
      </c>
      <c r="I2246" s="96" t="str">
        <f t="shared" si="143"/>
        <v/>
      </c>
      <c r="J2246" s="96" t="str">
        <f t="shared" si="144"/>
        <v/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V2246" s="110" t="s">
        <v>25</v>
      </c>
      <c r="W2246" s="110" t="s">
        <v>26</v>
      </c>
      <c r="X2246" s="110" t="s">
        <v>27</v>
      </c>
      <c r="Y2246" s="111" t="s">
        <v>28</v>
      </c>
      <c r="Z2246" s="111" t="s">
        <v>29</v>
      </c>
      <c r="AA2246" s="111" t="s">
        <v>25</v>
      </c>
      <c r="AB2246" s="111" t="s">
        <v>30</v>
      </c>
      <c r="AC2246" s="112" t="s">
        <v>31</v>
      </c>
    </row>
    <row r="2247" spans="1:29" ht="25.5" customHeight="1" x14ac:dyDescent="0.35">
      <c r="A2247" s="205"/>
      <c r="B2247" s="207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41"/>
        <v/>
      </c>
      <c r="G2247" s="106"/>
      <c r="H2247" s="96">
        <f t="shared" si="142"/>
        <v>0</v>
      </c>
      <c r="I2247" s="96" t="str">
        <f t="shared" si="143"/>
        <v/>
      </c>
      <c r="J2247" s="96" t="str">
        <f t="shared" si="144"/>
        <v/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V2247" s="110" t="s">
        <v>25</v>
      </c>
      <c r="W2247" s="110" t="s">
        <v>26</v>
      </c>
      <c r="X2247" s="110" t="s">
        <v>27</v>
      </c>
      <c r="Y2247" s="111" t="s">
        <v>28</v>
      </c>
      <c r="Z2247" s="111" t="s">
        <v>29</v>
      </c>
      <c r="AA2247" s="111" t="s">
        <v>25</v>
      </c>
      <c r="AB2247" s="111" t="s">
        <v>30</v>
      </c>
      <c r="AC2247" s="112" t="s">
        <v>31</v>
      </c>
    </row>
    <row r="2248" spans="1:29" ht="25.5" customHeight="1" x14ac:dyDescent="0.35">
      <c r="A2248" s="205"/>
      <c r="B2248" s="207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41"/>
        <v/>
      </c>
      <c r="G2248" s="106"/>
      <c r="H2248" s="96">
        <f t="shared" si="142"/>
        <v>0</v>
      </c>
      <c r="I2248" s="96" t="str">
        <f t="shared" si="143"/>
        <v/>
      </c>
      <c r="J2248" s="96" t="str">
        <f t="shared" si="144"/>
        <v/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V2248" s="110" t="s">
        <v>25</v>
      </c>
      <c r="W2248" s="110" t="s">
        <v>26</v>
      </c>
      <c r="X2248" s="110" t="s">
        <v>27</v>
      </c>
      <c r="Y2248" s="111" t="s">
        <v>28</v>
      </c>
      <c r="Z2248" s="111" t="s">
        <v>29</v>
      </c>
      <c r="AA2248" s="111" t="s">
        <v>25</v>
      </c>
      <c r="AB2248" s="111" t="s">
        <v>30</v>
      </c>
      <c r="AC2248" s="112" t="s">
        <v>31</v>
      </c>
    </row>
    <row r="2249" spans="1:29" ht="25.5" customHeight="1" x14ac:dyDescent="0.35">
      <c r="A2249" s="205"/>
      <c r="B2249" s="207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41"/>
        <v/>
      </c>
      <c r="G2249" s="106"/>
      <c r="H2249" s="96">
        <f t="shared" si="142"/>
        <v>0</v>
      </c>
      <c r="I2249" s="96" t="str">
        <f t="shared" si="143"/>
        <v/>
      </c>
      <c r="J2249" s="96" t="str">
        <f t="shared" si="144"/>
        <v/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V2249" s="110" t="s">
        <v>25</v>
      </c>
      <c r="W2249" s="110" t="s">
        <v>26</v>
      </c>
      <c r="X2249" s="110" t="s">
        <v>27</v>
      </c>
      <c r="Y2249" s="111" t="s">
        <v>28</v>
      </c>
      <c r="Z2249" s="111" t="s">
        <v>29</v>
      </c>
      <c r="AA2249" s="111" t="s">
        <v>25</v>
      </c>
      <c r="AB2249" s="111" t="s">
        <v>30</v>
      </c>
      <c r="AC2249" s="112" t="s">
        <v>31</v>
      </c>
    </row>
    <row r="2250" spans="1:29" ht="25.5" customHeight="1" x14ac:dyDescent="0.35">
      <c r="A2250" s="205"/>
      <c r="B2250" s="207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41"/>
        <v/>
      </c>
      <c r="G2250" s="106"/>
      <c r="H2250" s="96">
        <f t="shared" si="142"/>
        <v>0</v>
      </c>
      <c r="I2250" s="96" t="str">
        <f t="shared" si="143"/>
        <v/>
      </c>
      <c r="J2250" s="96" t="str">
        <f t="shared" si="144"/>
        <v/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V2250" s="110" t="s">
        <v>25</v>
      </c>
      <c r="W2250" s="110" t="s">
        <v>26</v>
      </c>
      <c r="X2250" s="110" t="s">
        <v>27</v>
      </c>
      <c r="Y2250" s="111" t="s">
        <v>28</v>
      </c>
      <c r="Z2250" s="111" t="s">
        <v>29</v>
      </c>
      <c r="AA2250" s="111" t="s">
        <v>25</v>
      </c>
      <c r="AB2250" s="111" t="s">
        <v>30</v>
      </c>
      <c r="AC2250" s="112" t="s">
        <v>31</v>
      </c>
    </row>
    <row r="2251" spans="1:29" ht="25.5" customHeight="1" x14ac:dyDescent="0.35">
      <c r="A2251" s="205"/>
      <c r="B2251" s="207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41"/>
        <v/>
      </c>
      <c r="G2251" s="106"/>
      <c r="H2251" s="96">
        <f t="shared" si="142"/>
        <v>0</v>
      </c>
      <c r="I2251" s="96" t="str">
        <f t="shared" si="143"/>
        <v/>
      </c>
      <c r="J2251" s="96" t="str">
        <f t="shared" si="144"/>
        <v/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V2251" s="110" t="s">
        <v>25</v>
      </c>
      <c r="W2251" s="110" t="s">
        <v>26</v>
      </c>
      <c r="X2251" s="110" t="s">
        <v>27</v>
      </c>
      <c r="Y2251" s="111" t="s">
        <v>28</v>
      </c>
      <c r="Z2251" s="111" t="s">
        <v>29</v>
      </c>
      <c r="AA2251" s="111" t="s">
        <v>25</v>
      </c>
      <c r="AB2251" s="111" t="s">
        <v>30</v>
      </c>
      <c r="AC2251" s="112" t="s">
        <v>31</v>
      </c>
    </row>
    <row r="2252" spans="1:29" ht="25.5" customHeight="1" x14ac:dyDescent="0.35">
      <c r="A2252" s="205"/>
      <c r="B2252" s="207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41"/>
        <v/>
      </c>
      <c r="G2252" s="106"/>
      <c r="H2252" s="96">
        <f t="shared" si="142"/>
        <v>0</v>
      </c>
      <c r="I2252" s="96" t="str">
        <f t="shared" si="143"/>
        <v/>
      </c>
      <c r="J2252" s="96" t="str">
        <f t="shared" si="144"/>
        <v/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V2252" s="110" t="s">
        <v>25</v>
      </c>
      <c r="W2252" s="110" t="s">
        <v>26</v>
      </c>
      <c r="X2252" s="110" t="s">
        <v>27</v>
      </c>
      <c r="Y2252" s="111" t="s">
        <v>28</v>
      </c>
      <c r="Z2252" s="111" t="s">
        <v>29</v>
      </c>
      <c r="AA2252" s="111" t="s">
        <v>25</v>
      </c>
      <c r="AB2252" s="111" t="s">
        <v>30</v>
      </c>
      <c r="AC2252" s="112" t="s">
        <v>31</v>
      </c>
    </row>
    <row r="2253" spans="1:29" ht="25.5" customHeight="1" x14ac:dyDescent="0.35">
      <c r="A2253" s="205"/>
      <c r="B2253" s="207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41"/>
        <v/>
      </c>
      <c r="G2253" s="106"/>
      <c r="H2253" s="96">
        <f t="shared" si="142"/>
        <v>0</v>
      </c>
      <c r="I2253" s="96" t="str">
        <f t="shared" si="143"/>
        <v/>
      </c>
      <c r="J2253" s="96" t="str">
        <f t="shared" si="144"/>
        <v/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V2253" s="110" t="s">
        <v>25</v>
      </c>
      <c r="W2253" s="110" t="s">
        <v>26</v>
      </c>
      <c r="X2253" s="110" t="s">
        <v>27</v>
      </c>
      <c r="Y2253" s="111" t="s">
        <v>28</v>
      </c>
      <c r="Z2253" s="111" t="s">
        <v>29</v>
      </c>
      <c r="AA2253" s="111" t="s">
        <v>25</v>
      </c>
      <c r="AB2253" s="111" t="s">
        <v>30</v>
      </c>
      <c r="AC2253" s="112" t="s">
        <v>31</v>
      </c>
    </row>
    <row r="2254" spans="1:29" ht="25.5" customHeight="1" x14ac:dyDescent="0.35">
      <c r="A2254" s="205"/>
      <c r="B2254" s="207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41"/>
        <v/>
      </c>
      <c r="G2254" s="106"/>
      <c r="H2254" s="96">
        <f t="shared" si="142"/>
        <v>0</v>
      </c>
      <c r="I2254" s="96" t="str">
        <f t="shared" si="143"/>
        <v/>
      </c>
      <c r="J2254" s="96" t="str">
        <f t="shared" si="144"/>
        <v/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V2254" s="110" t="s">
        <v>25</v>
      </c>
      <c r="W2254" s="110" t="s">
        <v>26</v>
      </c>
      <c r="X2254" s="110" t="s">
        <v>27</v>
      </c>
      <c r="Y2254" s="111" t="s">
        <v>28</v>
      </c>
      <c r="Z2254" s="111" t="s">
        <v>29</v>
      </c>
      <c r="AA2254" s="111" t="s">
        <v>25</v>
      </c>
      <c r="AB2254" s="111" t="s">
        <v>30</v>
      </c>
      <c r="AC2254" s="112" t="s">
        <v>31</v>
      </c>
    </row>
    <row r="2255" spans="1:29" ht="25.5" customHeight="1" x14ac:dyDescent="0.35">
      <c r="A2255" s="205"/>
      <c r="B2255" s="207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41"/>
        <v/>
      </c>
      <c r="G2255" s="106"/>
      <c r="H2255" s="96">
        <f t="shared" si="142"/>
        <v>0</v>
      </c>
      <c r="I2255" s="96" t="str">
        <f t="shared" si="143"/>
        <v/>
      </c>
      <c r="J2255" s="96" t="str">
        <f t="shared" si="144"/>
        <v/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V2255" s="110" t="s">
        <v>25</v>
      </c>
      <c r="W2255" s="110" t="s">
        <v>26</v>
      </c>
      <c r="X2255" s="110" t="s">
        <v>27</v>
      </c>
      <c r="Y2255" s="111" t="s">
        <v>28</v>
      </c>
      <c r="Z2255" s="111" t="s">
        <v>29</v>
      </c>
      <c r="AA2255" s="111" t="s">
        <v>25</v>
      </c>
      <c r="AB2255" s="111" t="s">
        <v>30</v>
      </c>
      <c r="AC2255" s="112" t="s">
        <v>31</v>
      </c>
    </row>
    <row r="2256" spans="1:29" ht="25.5" customHeight="1" x14ac:dyDescent="0.35">
      <c r="A2256" s="205"/>
      <c r="B2256" s="207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41"/>
        <v/>
      </c>
      <c r="G2256" s="106"/>
      <c r="H2256" s="96">
        <f t="shared" si="142"/>
        <v>0</v>
      </c>
      <c r="I2256" s="96" t="str">
        <f t="shared" si="143"/>
        <v/>
      </c>
      <c r="J2256" s="96" t="str">
        <f t="shared" si="144"/>
        <v/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V2256" s="110" t="s">
        <v>25</v>
      </c>
      <c r="W2256" s="110" t="s">
        <v>26</v>
      </c>
      <c r="X2256" s="110" t="s">
        <v>27</v>
      </c>
      <c r="Y2256" s="111" t="s">
        <v>28</v>
      </c>
      <c r="Z2256" s="111" t="s">
        <v>29</v>
      </c>
      <c r="AA2256" s="111" t="s">
        <v>25</v>
      </c>
      <c r="AB2256" s="111" t="s">
        <v>30</v>
      </c>
      <c r="AC2256" s="112" t="s">
        <v>31</v>
      </c>
    </row>
    <row r="2257" spans="1:29" ht="25.5" customHeight="1" x14ac:dyDescent="0.35">
      <c r="A2257" s="205"/>
      <c r="B2257" s="207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41"/>
        <v/>
      </c>
      <c r="G2257" s="106"/>
      <c r="H2257" s="96">
        <f t="shared" si="142"/>
        <v>0</v>
      </c>
      <c r="I2257" s="96" t="str">
        <f t="shared" si="143"/>
        <v/>
      </c>
      <c r="J2257" s="96" t="str">
        <f t="shared" si="144"/>
        <v/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V2257" s="110" t="s">
        <v>25</v>
      </c>
      <c r="W2257" s="110" t="s">
        <v>26</v>
      </c>
      <c r="X2257" s="110" t="s">
        <v>27</v>
      </c>
      <c r="Y2257" s="111" t="s">
        <v>28</v>
      </c>
      <c r="Z2257" s="111" t="s">
        <v>29</v>
      </c>
      <c r="AA2257" s="111" t="s">
        <v>25</v>
      </c>
      <c r="AB2257" s="111" t="s">
        <v>30</v>
      </c>
      <c r="AC2257" s="112" t="s">
        <v>31</v>
      </c>
    </row>
    <row r="2258" spans="1:29" ht="25.5" customHeight="1" x14ac:dyDescent="0.35">
      <c r="A2258" s="205"/>
      <c r="B2258" s="207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41"/>
        <v/>
      </c>
      <c r="G2258" s="106"/>
      <c r="H2258" s="96">
        <f t="shared" si="142"/>
        <v>0</v>
      </c>
      <c r="I2258" s="96" t="str">
        <f t="shared" si="143"/>
        <v/>
      </c>
      <c r="J2258" s="96" t="str">
        <f t="shared" si="144"/>
        <v/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V2258" s="110" t="s">
        <v>25</v>
      </c>
      <c r="W2258" s="110" t="s">
        <v>26</v>
      </c>
      <c r="X2258" s="110" t="s">
        <v>27</v>
      </c>
      <c r="Y2258" s="111" t="s">
        <v>28</v>
      </c>
      <c r="Z2258" s="111" t="s">
        <v>29</v>
      </c>
      <c r="AA2258" s="111" t="s">
        <v>25</v>
      </c>
      <c r="AB2258" s="111" t="s">
        <v>30</v>
      </c>
      <c r="AC2258" s="112" t="s">
        <v>31</v>
      </c>
    </row>
    <row r="2259" spans="1:29" ht="25.5" customHeight="1" x14ac:dyDescent="0.35">
      <c r="A2259" s="205"/>
      <c r="B2259" s="207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41"/>
        <v/>
      </c>
      <c r="G2259" s="106"/>
      <c r="H2259" s="96">
        <f t="shared" si="142"/>
        <v>0</v>
      </c>
      <c r="I2259" s="96" t="str">
        <f t="shared" si="143"/>
        <v/>
      </c>
      <c r="J2259" s="96" t="str">
        <f t="shared" si="144"/>
        <v/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V2259" s="110" t="s">
        <v>25</v>
      </c>
      <c r="W2259" s="110" t="s">
        <v>26</v>
      </c>
      <c r="X2259" s="110" t="s">
        <v>27</v>
      </c>
      <c r="Y2259" s="111" t="s">
        <v>28</v>
      </c>
      <c r="Z2259" s="111" t="s">
        <v>29</v>
      </c>
      <c r="AA2259" s="111" t="s">
        <v>25</v>
      </c>
      <c r="AB2259" s="111" t="s">
        <v>30</v>
      </c>
      <c r="AC2259" s="112" t="s">
        <v>31</v>
      </c>
    </row>
    <row r="2260" spans="1:29" ht="25.5" customHeight="1" x14ac:dyDescent="0.35">
      <c r="A2260" s="205"/>
      <c r="B2260" s="207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41"/>
        <v/>
      </c>
      <c r="G2260" s="106"/>
      <c r="H2260" s="96">
        <f t="shared" si="142"/>
        <v>0</v>
      </c>
      <c r="I2260" s="96" t="str">
        <f t="shared" si="143"/>
        <v/>
      </c>
      <c r="J2260" s="96" t="str">
        <f t="shared" si="144"/>
        <v/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V2260" s="110" t="s">
        <v>25</v>
      </c>
      <c r="W2260" s="110" t="s">
        <v>26</v>
      </c>
      <c r="X2260" s="110" t="s">
        <v>27</v>
      </c>
      <c r="Y2260" s="111" t="s">
        <v>28</v>
      </c>
      <c r="Z2260" s="111" t="s">
        <v>29</v>
      </c>
      <c r="AA2260" s="111" t="s">
        <v>25</v>
      </c>
      <c r="AB2260" s="111" t="s">
        <v>30</v>
      </c>
      <c r="AC2260" s="112" t="s">
        <v>31</v>
      </c>
    </row>
    <row r="2261" spans="1:29" ht="25.5" customHeight="1" x14ac:dyDescent="0.35">
      <c r="A2261" s="205"/>
      <c r="B2261" s="207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41"/>
        <v/>
      </c>
      <c r="G2261" s="106"/>
      <c r="H2261" s="96">
        <f t="shared" si="142"/>
        <v>0</v>
      </c>
      <c r="I2261" s="96" t="str">
        <f t="shared" si="143"/>
        <v/>
      </c>
      <c r="J2261" s="96" t="str">
        <f t="shared" si="144"/>
        <v/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V2261" s="110" t="s">
        <v>25</v>
      </c>
      <c r="W2261" s="110" t="s">
        <v>26</v>
      </c>
      <c r="X2261" s="110" t="s">
        <v>27</v>
      </c>
      <c r="Y2261" s="111" t="s">
        <v>28</v>
      </c>
      <c r="Z2261" s="111" t="s">
        <v>29</v>
      </c>
      <c r="AA2261" s="111" t="s">
        <v>25</v>
      </c>
      <c r="AB2261" s="111" t="s">
        <v>30</v>
      </c>
      <c r="AC2261" s="112" t="s">
        <v>31</v>
      </c>
    </row>
    <row r="2262" spans="1:29" ht="25.5" customHeight="1" x14ac:dyDescent="0.35">
      <c r="A2262" s="205"/>
      <c r="B2262" s="207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41"/>
        <v/>
      </c>
      <c r="G2262" s="106"/>
      <c r="H2262" s="96">
        <f t="shared" si="142"/>
        <v>0</v>
      </c>
      <c r="I2262" s="96" t="str">
        <f t="shared" si="143"/>
        <v/>
      </c>
      <c r="J2262" s="96" t="str">
        <f t="shared" si="144"/>
        <v/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V2262" s="110" t="s">
        <v>25</v>
      </c>
      <c r="W2262" s="110" t="s">
        <v>26</v>
      </c>
      <c r="X2262" s="110" t="s">
        <v>27</v>
      </c>
      <c r="Y2262" s="111" t="s">
        <v>28</v>
      </c>
      <c r="Z2262" s="111" t="s">
        <v>29</v>
      </c>
      <c r="AA2262" s="111" t="s">
        <v>25</v>
      </c>
      <c r="AB2262" s="111" t="s">
        <v>30</v>
      </c>
      <c r="AC2262" s="112" t="s">
        <v>31</v>
      </c>
    </row>
    <row r="2263" spans="1:29" ht="25.5" customHeight="1" x14ac:dyDescent="0.35">
      <c r="A2263" s="205"/>
      <c r="B2263" s="207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41"/>
        <v/>
      </c>
      <c r="G2263" s="106"/>
      <c r="H2263" s="96">
        <f t="shared" si="142"/>
        <v>0</v>
      </c>
      <c r="I2263" s="96" t="str">
        <f t="shared" si="143"/>
        <v/>
      </c>
      <c r="J2263" s="96" t="str">
        <f t="shared" si="144"/>
        <v/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V2263" s="110" t="s">
        <v>25</v>
      </c>
      <c r="W2263" s="110" t="s">
        <v>26</v>
      </c>
      <c r="X2263" s="110" t="s">
        <v>27</v>
      </c>
      <c r="Y2263" s="111" t="s">
        <v>28</v>
      </c>
      <c r="Z2263" s="111" t="s">
        <v>29</v>
      </c>
      <c r="AA2263" s="111" t="s">
        <v>25</v>
      </c>
      <c r="AB2263" s="111" t="s">
        <v>30</v>
      </c>
      <c r="AC2263" s="112" t="s">
        <v>31</v>
      </c>
    </row>
    <row r="2264" spans="1:29" ht="25.5" customHeight="1" x14ac:dyDescent="0.35">
      <c r="A2264" s="205"/>
      <c r="B2264" s="207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41"/>
        <v/>
      </c>
      <c r="G2264" s="106"/>
      <c r="H2264" s="96">
        <f t="shared" si="142"/>
        <v>0</v>
      </c>
      <c r="I2264" s="96" t="str">
        <f t="shared" si="143"/>
        <v/>
      </c>
      <c r="J2264" s="96" t="str">
        <f t="shared" si="144"/>
        <v/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V2264" s="110" t="s">
        <v>25</v>
      </c>
      <c r="W2264" s="110" t="s">
        <v>26</v>
      </c>
      <c r="X2264" s="110" t="s">
        <v>27</v>
      </c>
      <c r="Y2264" s="111" t="s">
        <v>28</v>
      </c>
      <c r="Z2264" s="111" t="s">
        <v>29</v>
      </c>
      <c r="AA2264" s="111" t="s">
        <v>25</v>
      </c>
      <c r="AB2264" s="111" t="s">
        <v>30</v>
      </c>
      <c r="AC2264" s="112" t="s">
        <v>31</v>
      </c>
    </row>
    <row r="2265" spans="1:29" ht="25.5" customHeight="1" x14ac:dyDescent="0.35">
      <c r="A2265" s="205"/>
      <c r="B2265" s="207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41"/>
        <v/>
      </c>
      <c r="G2265" s="106"/>
      <c r="H2265" s="96">
        <f t="shared" si="142"/>
        <v>0</v>
      </c>
      <c r="I2265" s="96" t="str">
        <f t="shared" si="143"/>
        <v/>
      </c>
      <c r="J2265" s="96" t="str">
        <f t="shared" si="144"/>
        <v/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V2265" s="110" t="s">
        <v>25</v>
      </c>
      <c r="W2265" s="110" t="s">
        <v>26</v>
      </c>
      <c r="X2265" s="110" t="s">
        <v>27</v>
      </c>
      <c r="Y2265" s="111" t="s">
        <v>28</v>
      </c>
      <c r="Z2265" s="111" t="s">
        <v>29</v>
      </c>
      <c r="AA2265" s="111" t="s">
        <v>25</v>
      </c>
      <c r="AB2265" s="111" t="s">
        <v>30</v>
      </c>
      <c r="AC2265" s="112" t="s">
        <v>31</v>
      </c>
    </row>
    <row r="2266" spans="1:29" ht="25.5" customHeight="1" x14ac:dyDescent="0.35">
      <c r="A2266" s="205"/>
      <c r="B2266" s="207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41"/>
        <v/>
      </c>
      <c r="G2266" s="106"/>
      <c r="H2266" s="96">
        <f t="shared" si="142"/>
        <v>0</v>
      </c>
      <c r="I2266" s="96" t="str">
        <f t="shared" si="143"/>
        <v/>
      </c>
      <c r="J2266" s="96" t="str">
        <f t="shared" si="144"/>
        <v/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V2266" s="110" t="s">
        <v>25</v>
      </c>
      <c r="W2266" s="110" t="s">
        <v>26</v>
      </c>
      <c r="X2266" s="110" t="s">
        <v>27</v>
      </c>
      <c r="Y2266" s="111" t="s">
        <v>28</v>
      </c>
      <c r="Z2266" s="111" t="s">
        <v>29</v>
      </c>
      <c r="AA2266" s="111" t="s">
        <v>25</v>
      </c>
      <c r="AB2266" s="111" t="s">
        <v>30</v>
      </c>
      <c r="AC2266" s="112" t="s">
        <v>31</v>
      </c>
    </row>
    <row r="2267" spans="1:29" ht="25.5" customHeight="1" x14ac:dyDescent="0.35">
      <c r="A2267" s="205"/>
      <c r="B2267" s="207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41"/>
        <v/>
      </c>
      <c r="G2267" s="106"/>
      <c r="H2267" s="96">
        <f t="shared" si="142"/>
        <v>0</v>
      </c>
      <c r="I2267" s="96" t="str">
        <f t="shared" si="143"/>
        <v/>
      </c>
      <c r="J2267" s="96" t="str">
        <f t="shared" si="144"/>
        <v/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V2267" s="110" t="s">
        <v>25</v>
      </c>
      <c r="W2267" s="110" t="s">
        <v>26</v>
      </c>
      <c r="X2267" s="110" t="s">
        <v>27</v>
      </c>
      <c r="Y2267" s="111" t="s">
        <v>28</v>
      </c>
      <c r="Z2267" s="111" t="s">
        <v>29</v>
      </c>
      <c r="AA2267" s="111" t="s">
        <v>25</v>
      </c>
      <c r="AB2267" s="111" t="s">
        <v>30</v>
      </c>
      <c r="AC2267" s="112" t="s">
        <v>31</v>
      </c>
    </row>
    <row r="2268" spans="1:29" ht="25.5" customHeight="1" x14ac:dyDescent="0.35">
      <c r="A2268" s="205"/>
      <c r="B2268" s="207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41"/>
        <v/>
      </c>
      <c r="G2268" s="106"/>
      <c r="H2268" s="96">
        <f t="shared" si="142"/>
        <v>0</v>
      </c>
      <c r="I2268" s="96" t="str">
        <f t="shared" si="143"/>
        <v/>
      </c>
      <c r="J2268" s="96" t="str">
        <f t="shared" si="144"/>
        <v/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V2268" s="110" t="s">
        <v>25</v>
      </c>
      <c r="W2268" s="110" t="s">
        <v>26</v>
      </c>
      <c r="X2268" s="110" t="s">
        <v>27</v>
      </c>
      <c r="Y2268" s="111" t="s">
        <v>28</v>
      </c>
      <c r="Z2268" s="111" t="s">
        <v>29</v>
      </c>
      <c r="AA2268" s="111" t="s">
        <v>25</v>
      </c>
      <c r="AB2268" s="111" t="s">
        <v>30</v>
      </c>
      <c r="AC2268" s="112" t="s">
        <v>31</v>
      </c>
    </row>
    <row r="2269" spans="1:29" ht="25.5" customHeight="1" x14ac:dyDescent="0.35">
      <c r="A2269" s="205"/>
      <c r="B2269" s="207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41"/>
        <v/>
      </c>
      <c r="G2269" s="106"/>
      <c r="H2269" s="96">
        <f t="shared" si="142"/>
        <v>0</v>
      </c>
      <c r="I2269" s="96" t="str">
        <f t="shared" si="143"/>
        <v/>
      </c>
      <c r="J2269" s="96" t="str">
        <f t="shared" si="144"/>
        <v/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V2269" s="110" t="s">
        <v>25</v>
      </c>
      <c r="W2269" s="110" t="s">
        <v>26</v>
      </c>
      <c r="X2269" s="110" t="s">
        <v>27</v>
      </c>
      <c r="Y2269" s="111" t="s">
        <v>28</v>
      </c>
      <c r="Z2269" s="111" t="s">
        <v>29</v>
      </c>
      <c r="AA2269" s="111" t="s">
        <v>25</v>
      </c>
      <c r="AB2269" s="111" t="s">
        <v>30</v>
      </c>
      <c r="AC2269" s="112" t="s">
        <v>31</v>
      </c>
    </row>
    <row r="2270" spans="1:29" ht="25.5" customHeight="1" x14ac:dyDescent="0.35">
      <c r="A2270" s="205"/>
      <c r="B2270" s="207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41"/>
        <v/>
      </c>
      <c r="G2270" s="106"/>
      <c r="H2270" s="96">
        <f t="shared" si="142"/>
        <v>0</v>
      </c>
      <c r="I2270" s="96" t="str">
        <f t="shared" si="143"/>
        <v/>
      </c>
      <c r="J2270" s="96" t="str">
        <f t="shared" si="144"/>
        <v/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V2270" s="110" t="s">
        <v>25</v>
      </c>
      <c r="W2270" s="110" t="s">
        <v>26</v>
      </c>
      <c r="X2270" s="110" t="s">
        <v>27</v>
      </c>
      <c r="Y2270" s="111" t="s">
        <v>28</v>
      </c>
      <c r="Z2270" s="111" t="s">
        <v>29</v>
      </c>
      <c r="AA2270" s="111" t="s">
        <v>25</v>
      </c>
      <c r="AB2270" s="111" t="s">
        <v>30</v>
      </c>
      <c r="AC2270" s="112" t="s">
        <v>31</v>
      </c>
    </row>
    <row r="2271" spans="1:29" ht="25.5" customHeight="1" x14ac:dyDescent="0.35">
      <c r="A2271" s="205"/>
      <c r="B2271" s="207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41"/>
        <v/>
      </c>
      <c r="G2271" s="106"/>
      <c r="H2271" s="96">
        <f t="shared" si="142"/>
        <v>0</v>
      </c>
      <c r="I2271" s="96" t="str">
        <f t="shared" si="143"/>
        <v/>
      </c>
      <c r="J2271" s="96" t="str">
        <f t="shared" si="144"/>
        <v/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V2271" s="110" t="s">
        <v>25</v>
      </c>
      <c r="W2271" s="110" t="s">
        <v>26</v>
      </c>
      <c r="X2271" s="110" t="s">
        <v>27</v>
      </c>
      <c r="Y2271" s="111" t="s">
        <v>28</v>
      </c>
      <c r="Z2271" s="111" t="s">
        <v>29</v>
      </c>
      <c r="AA2271" s="111" t="s">
        <v>25</v>
      </c>
      <c r="AB2271" s="111" t="s">
        <v>30</v>
      </c>
      <c r="AC2271" s="112" t="s">
        <v>31</v>
      </c>
    </row>
    <row r="2272" spans="1:29" ht="25.5" customHeight="1" x14ac:dyDescent="0.35">
      <c r="A2272" s="205"/>
      <c r="B2272" s="207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41"/>
        <v/>
      </c>
      <c r="G2272" s="106"/>
      <c r="H2272" s="96">
        <f t="shared" si="142"/>
        <v>0</v>
      </c>
      <c r="I2272" s="96" t="str">
        <f t="shared" si="143"/>
        <v/>
      </c>
      <c r="J2272" s="96" t="str">
        <f t="shared" si="144"/>
        <v/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V2272" s="110" t="s">
        <v>25</v>
      </c>
      <c r="W2272" s="110" t="s">
        <v>26</v>
      </c>
      <c r="X2272" s="110" t="s">
        <v>27</v>
      </c>
      <c r="Y2272" s="111" t="s">
        <v>28</v>
      </c>
      <c r="Z2272" s="111" t="s">
        <v>29</v>
      </c>
      <c r="AA2272" s="111" t="s">
        <v>25</v>
      </c>
      <c r="AB2272" s="111" t="s">
        <v>30</v>
      </c>
      <c r="AC2272" s="112" t="s">
        <v>31</v>
      </c>
    </row>
    <row r="2273" spans="1:29" ht="25.5" customHeight="1" x14ac:dyDescent="0.35">
      <c r="A2273" s="205"/>
      <c r="B2273" s="207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41"/>
        <v/>
      </c>
      <c r="G2273" s="106"/>
      <c r="H2273" s="96">
        <f t="shared" si="142"/>
        <v>0</v>
      </c>
      <c r="I2273" s="96" t="str">
        <f t="shared" si="143"/>
        <v/>
      </c>
      <c r="J2273" s="96" t="str">
        <f t="shared" si="144"/>
        <v/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V2273" s="110" t="s">
        <v>25</v>
      </c>
      <c r="W2273" s="110" t="s">
        <v>26</v>
      </c>
      <c r="X2273" s="110" t="s">
        <v>27</v>
      </c>
      <c r="Y2273" s="111" t="s">
        <v>28</v>
      </c>
      <c r="Z2273" s="111" t="s">
        <v>29</v>
      </c>
      <c r="AA2273" s="111" t="s">
        <v>25</v>
      </c>
      <c r="AB2273" s="111" t="s">
        <v>30</v>
      </c>
      <c r="AC2273" s="112" t="s">
        <v>31</v>
      </c>
    </row>
    <row r="2274" spans="1:29" ht="25.5" customHeight="1" x14ac:dyDescent="0.35">
      <c r="A2274" s="205"/>
      <c r="B2274" s="207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41"/>
        <v/>
      </c>
      <c r="G2274" s="106"/>
      <c r="H2274" s="96">
        <f t="shared" si="142"/>
        <v>0</v>
      </c>
      <c r="I2274" s="96" t="str">
        <f t="shared" si="143"/>
        <v/>
      </c>
      <c r="J2274" s="96" t="str">
        <f t="shared" si="144"/>
        <v/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V2274" s="110" t="s">
        <v>25</v>
      </c>
      <c r="W2274" s="110" t="s">
        <v>26</v>
      </c>
      <c r="X2274" s="110" t="s">
        <v>27</v>
      </c>
      <c r="Y2274" s="111" t="s">
        <v>28</v>
      </c>
      <c r="Z2274" s="111" t="s">
        <v>29</v>
      </c>
      <c r="AA2274" s="111" t="s">
        <v>25</v>
      </c>
      <c r="AB2274" s="111" t="s">
        <v>30</v>
      </c>
      <c r="AC2274" s="112" t="s">
        <v>31</v>
      </c>
    </row>
    <row r="2275" spans="1:29" ht="25.5" customHeight="1" x14ac:dyDescent="0.35">
      <c r="A2275" s="205"/>
      <c r="B2275" s="207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41"/>
        <v/>
      </c>
      <c r="G2275" s="106"/>
      <c r="H2275" s="96">
        <f t="shared" si="142"/>
        <v>0</v>
      </c>
      <c r="I2275" s="96" t="str">
        <f t="shared" si="143"/>
        <v/>
      </c>
      <c r="J2275" s="96" t="str">
        <f t="shared" si="144"/>
        <v/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V2275" s="110" t="s">
        <v>25</v>
      </c>
      <c r="W2275" s="110" t="s">
        <v>26</v>
      </c>
      <c r="X2275" s="110" t="s">
        <v>27</v>
      </c>
      <c r="Y2275" s="111" t="s">
        <v>28</v>
      </c>
      <c r="Z2275" s="111" t="s">
        <v>29</v>
      </c>
      <c r="AA2275" s="111" t="s">
        <v>25</v>
      </c>
      <c r="AB2275" s="111" t="s">
        <v>30</v>
      </c>
      <c r="AC2275" s="112" t="s">
        <v>31</v>
      </c>
    </row>
    <row r="2276" spans="1:29" ht="25.5" customHeight="1" x14ac:dyDescent="0.35">
      <c r="A2276" s="205"/>
      <c r="B2276" s="207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41"/>
        <v/>
      </c>
      <c r="G2276" s="106"/>
      <c r="H2276" s="96">
        <f t="shared" si="142"/>
        <v>0</v>
      </c>
      <c r="I2276" s="96" t="str">
        <f t="shared" si="143"/>
        <v/>
      </c>
      <c r="J2276" s="96" t="str">
        <f t="shared" si="144"/>
        <v/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V2276" s="110" t="s">
        <v>25</v>
      </c>
      <c r="W2276" s="110" t="s">
        <v>26</v>
      </c>
      <c r="X2276" s="110" t="s">
        <v>27</v>
      </c>
      <c r="Y2276" s="111" t="s">
        <v>28</v>
      </c>
      <c r="Z2276" s="111" t="s">
        <v>29</v>
      </c>
      <c r="AA2276" s="111" t="s">
        <v>25</v>
      </c>
      <c r="AB2276" s="111" t="s">
        <v>30</v>
      </c>
      <c r="AC2276" s="112" t="s">
        <v>31</v>
      </c>
    </row>
    <row r="2277" spans="1:29" ht="25.5" customHeight="1" x14ac:dyDescent="0.35">
      <c r="A2277" s="205"/>
      <c r="B2277" s="207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41"/>
        <v/>
      </c>
      <c r="G2277" s="106"/>
      <c r="H2277" s="96">
        <f t="shared" si="142"/>
        <v>0</v>
      </c>
      <c r="I2277" s="96" t="str">
        <f t="shared" si="143"/>
        <v/>
      </c>
      <c r="J2277" s="96" t="str">
        <f t="shared" si="144"/>
        <v/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V2277" s="110" t="s">
        <v>25</v>
      </c>
      <c r="W2277" s="110" t="s">
        <v>26</v>
      </c>
      <c r="X2277" s="110" t="s">
        <v>27</v>
      </c>
      <c r="Y2277" s="111" t="s">
        <v>28</v>
      </c>
      <c r="Z2277" s="111" t="s">
        <v>29</v>
      </c>
      <c r="AA2277" s="111" t="s">
        <v>25</v>
      </c>
      <c r="AB2277" s="111" t="s">
        <v>30</v>
      </c>
      <c r="AC2277" s="112" t="s">
        <v>31</v>
      </c>
    </row>
    <row r="2278" spans="1:29" ht="25.5" customHeight="1" x14ac:dyDescent="0.35">
      <c r="A2278" s="205"/>
      <c r="B2278" s="207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41"/>
        <v/>
      </c>
      <c r="G2278" s="106"/>
      <c r="H2278" s="96">
        <f t="shared" si="142"/>
        <v>0</v>
      </c>
      <c r="I2278" s="96" t="str">
        <f t="shared" si="143"/>
        <v/>
      </c>
      <c r="J2278" s="96" t="str">
        <f t="shared" si="144"/>
        <v/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V2278" s="110" t="s">
        <v>25</v>
      </c>
      <c r="W2278" s="110" t="s">
        <v>26</v>
      </c>
      <c r="X2278" s="110" t="s">
        <v>27</v>
      </c>
      <c r="Y2278" s="111" t="s">
        <v>28</v>
      </c>
      <c r="Z2278" s="111" t="s">
        <v>29</v>
      </c>
      <c r="AA2278" s="111" t="s">
        <v>25</v>
      </c>
      <c r="AB2278" s="111" t="s">
        <v>30</v>
      </c>
      <c r="AC2278" s="112" t="s">
        <v>31</v>
      </c>
    </row>
    <row r="2279" spans="1:29" ht="25.5" customHeight="1" x14ac:dyDescent="0.35">
      <c r="A2279" s="205"/>
      <c r="B2279" s="207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41"/>
        <v/>
      </c>
      <c r="G2279" s="106"/>
      <c r="H2279" s="96">
        <f t="shared" si="142"/>
        <v>0</v>
      </c>
      <c r="I2279" s="96" t="str">
        <f t="shared" si="143"/>
        <v/>
      </c>
      <c r="J2279" s="96" t="str">
        <f t="shared" si="144"/>
        <v/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V2279" s="110" t="s">
        <v>25</v>
      </c>
      <c r="W2279" s="110" t="s">
        <v>26</v>
      </c>
      <c r="X2279" s="110" t="s">
        <v>27</v>
      </c>
      <c r="Y2279" s="111" t="s">
        <v>28</v>
      </c>
      <c r="Z2279" s="111" t="s">
        <v>29</v>
      </c>
      <c r="AA2279" s="111" t="s">
        <v>25</v>
      </c>
      <c r="AB2279" s="111" t="s">
        <v>30</v>
      </c>
      <c r="AC2279" s="112" t="s">
        <v>31</v>
      </c>
    </row>
    <row r="2280" spans="1:29" ht="25.5" customHeight="1" x14ac:dyDescent="0.35">
      <c r="A2280" s="205"/>
      <c r="B2280" s="207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41"/>
        <v/>
      </c>
      <c r="G2280" s="106"/>
      <c r="H2280" s="96">
        <f t="shared" si="142"/>
        <v>0</v>
      </c>
      <c r="I2280" s="96" t="str">
        <f t="shared" si="143"/>
        <v/>
      </c>
      <c r="J2280" s="96" t="str">
        <f t="shared" si="144"/>
        <v/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V2280" s="110" t="s">
        <v>25</v>
      </c>
      <c r="W2280" s="110" t="s">
        <v>26</v>
      </c>
      <c r="X2280" s="110" t="s">
        <v>27</v>
      </c>
      <c r="Y2280" s="111" t="s">
        <v>28</v>
      </c>
      <c r="Z2280" s="111" t="s">
        <v>29</v>
      </c>
      <c r="AA2280" s="111" t="s">
        <v>25</v>
      </c>
      <c r="AB2280" s="111" t="s">
        <v>30</v>
      </c>
      <c r="AC2280" s="112" t="s">
        <v>31</v>
      </c>
    </row>
    <row r="2281" spans="1:29" ht="25.5" customHeight="1" x14ac:dyDescent="0.35">
      <c r="A2281" s="205"/>
      <c r="B2281" s="207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41"/>
        <v/>
      </c>
      <c r="G2281" s="106"/>
      <c r="H2281" s="96">
        <f t="shared" si="142"/>
        <v>0</v>
      </c>
      <c r="I2281" s="96" t="str">
        <f t="shared" si="143"/>
        <v/>
      </c>
      <c r="J2281" s="96" t="str">
        <f t="shared" si="144"/>
        <v/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V2281" s="110" t="s">
        <v>25</v>
      </c>
      <c r="W2281" s="110" t="s">
        <v>26</v>
      </c>
      <c r="X2281" s="110" t="s">
        <v>27</v>
      </c>
      <c r="Y2281" s="111" t="s">
        <v>28</v>
      </c>
      <c r="Z2281" s="111" t="s">
        <v>29</v>
      </c>
      <c r="AA2281" s="111" t="s">
        <v>25</v>
      </c>
      <c r="AB2281" s="111" t="s">
        <v>30</v>
      </c>
      <c r="AC2281" s="112" t="s">
        <v>31</v>
      </c>
    </row>
    <row r="2282" spans="1:29" ht="25.5" customHeight="1" x14ac:dyDescent="0.35">
      <c r="A2282" s="205"/>
      <c r="B2282" s="207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41"/>
        <v/>
      </c>
      <c r="G2282" s="106"/>
      <c r="H2282" s="96">
        <f t="shared" si="142"/>
        <v>0</v>
      </c>
      <c r="I2282" s="96" t="str">
        <f t="shared" si="143"/>
        <v/>
      </c>
      <c r="J2282" s="96" t="str">
        <f t="shared" si="144"/>
        <v/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V2282" s="110" t="s">
        <v>25</v>
      </c>
      <c r="W2282" s="110" t="s">
        <v>26</v>
      </c>
      <c r="X2282" s="110" t="s">
        <v>27</v>
      </c>
      <c r="Y2282" s="111" t="s">
        <v>28</v>
      </c>
      <c r="Z2282" s="111" t="s">
        <v>29</v>
      </c>
      <c r="AA2282" s="111" t="s">
        <v>25</v>
      </c>
      <c r="AB2282" s="111" t="s">
        <v>30</v>
      </c>
      <c r="AC2282" s="112" t="s">
        <v>31</v>
      </c>
    </row>
    <row r="2283" spans="1:29" ht="25.5" customHeight="1" x14ac:dyDescent="0.35">
      <c r="A2283" s="205"/>
      <c r="B2283" s="207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41"/>
        <v/>
      </c>
      <c r="G2283" s="106"/>
      <c r="H2283" s="96">
        <f t="shared" si="142"/>
        <v>0</v>
      </c>
      <c r="I2283" s="96" t="str">
        <f t="shared" si="143"/>
        <v/>
      </c>
      <c r="J2283" s="96" t="str">
        <f t="shared" si="144"/>
        <v/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V2283" s="110" t="s">
        <v>25</v>
      </c>
      <c r="W2283" s="110" t="s">
        <v>26</v>
      </c>
      <c r="X2283" s="110" t="s">
        <v>27</v>
      </c>
      <c r="Y2283" s="111" t="s">
        <v>28</v>
      </c>
      <c r="Z2283" s="111" t="s">
        <v>29</v>
      </c>
      <c r="AA2283" s="111" t="s">
        <v>25</v>
      </c>
      <c r="AB2283" s="111" t="s">
        <v>30</v>
      </c>
      <c r="AC2283" s="112" t="s">
        <v>31</v>
      </c>
    </row>
    <row r="2284" spans="1:29" ht="25.5" customHeight="1" x14ac:dyDescent="0.35">
      <c r="A2284" s="205"/>
      <c r="B2284" s="207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41"/>
        <v/>
      </c>
      <c r="G2284" s="106"/>
      <c r="H2284" s="96">
        <f t="shared" si="142"/>
        <v>0</v>
      </c>
      <c r="I2284" s="96" t="str">
        <f t="shared" si="143"/>
        <v/>
      </c>
      <c r="J2284" s="96" t="str">
        <f t="shared" si="144"/>
        <v/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V2284" s="110" t="s">
        <v>25</v>
      </c>
      <c r="W2284" s="110" t="s">
        <v>26</v>
      </c>
      <c r="X2284" s="110" t="s">
        <v>27</v>
      </c>
      <c r="Y2284" s="111" t="s">
        <v>28</v>
      </c>
      <c r="Z2284" s="111" t="s">
        <v>29</v>
      </c>
      <c r="AA2284" s="111" t="s">
        <v>25</v>
      </c>
      <c r="AB2284" s="111" t="s">
        <v>30</v>
      </c>
      <c r="AC2284" s="112" t="s">
        <v>31</v>
      </c>
    </row>
    <row r="2285" spans="1:29" ht="25.5" customHeight="1" x14ac:dyDescent="0.35">
      <c r="A2285" s="205"/>
      <c r="B2285" s="207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41"/>
        <v/>
      </c>
      <c r="G2285" s="106"/>
      <c r="H2285" s="96">
        <f t="shared" si="142"/>
        <v>0</v>
      </c>
      <c r="I2285" s="96" t="str">
        <f t="shared" si="143"/>
        <v/>
      </c>
      <c r="J2285" s="96" t="str">
        <f t="shared" si="144"/>
        <v/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V2285" s="110" t="s">
        <v>25</v>
      </c>
      <c r="W2285" s="110" t="s">
        <v>26</v>
      </c>
      <c r="X2285" s="110" t="s">
        <v>27</v>
      </c>
      <c r="Y2285" s="111" t="s">
        <v>28</v>
      </c>
      <c r="Z2285" s="111" t="s">
        <v>29</v>
      </c>
      <c r="AA2285" s="111" t="s">
        <v>25</v>
      </c>
      <c r="AB2285" s="111" t="s">
        <v>30</v>
      </c>
      <c r="AC2285" s="112" t="s">
        <v>31</v>
      </c>
    </row>
    <row r="2286" spans="1:29" ht="25.5" customHeight="1" x14ac:dyDescent="0.35">
      <c r="A2286" s="205"/>
      <c r="B2286" s="207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41"/>
        <v/>
      </c>
      <c r="G2286" s="106"/>
      <c r="H2286" s="96">
        <f t="shared" si="142"/>
        <v>0</v>
      </c>
      <c r="I2286" s="96" t="str">
        <f t="shared" si="143"/>
        <v/>
      </c>
      <c r="J2286" s="96" t="str">
        <f t="shared" si="144"/>
        <v/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V2286" s="110" t="s">
        <v>25</v>
      </c>
      <c r="W2286" s="110" t="s">
        <v>26</v>
      </c>
      <c r="X2286" s="110" t="s">
        <v>27</v>
      </c>
      <c r="Y2286" s="111" t="s">
        <v>28</v>
      </c>
      <c r="Z2286" s="111" t="s">
        <v>29</v>
      </c>
      <c r="AA2286" s="111" t="s">
        <v>25</v>
      </c>
      <c r="AB2286" s="111" t="s">
        <v>30</v>
      </c>
      <c r="AC2286" s="112" t="s">
        <v>31</v>
      </c>
    </row>
    <row r="2287" spans="1:29" ht="25.5" customHeight="1" x14ac:dyDescent="0.35">
      <c r="A2287" s="205"/>
      <c r="B2287" s="207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41"/>
        <v/>
      </c>
      <c r="G2287" s="106"/>
      <c r="H2287" s="96">
        <f t="shared" si="142"/>
        <v>0</v>
      </c>
      <c r="I2287" s="96" t="str">
        <f t="shared" si="143"/>
        <v/>
      </c>
      <c r="J2287" s="96" t="str">
        <f t="shared" si="144"/>
        <v/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V2287" s="110" t="s">
        <v>25</v>
      </c>
      <c r="W2287" s="110" t="s">
        <v>26</v>
      </c>
      <c r="X2287" s="110" t="s">
        <v>27</v>
      </c>
      <c r="Y2287" s="111" t="s">
        <v>28</v>
      </c>
      <c r="Z2287" s="111" t="s">
        <v>29</v>
      </c>
      <c r="AA2287" s="111" t="s">
        <v>25</v>
      </c>
      <c r="AB2287" s="111" t="s">
        <v>30</v>
      </c>
      <c r="AC2287" s="112" t="s">
        <v>31</v>
      </c>
    </row>
    <row r="2288" spans="1:29" ht="25.5" customHeight="1" x14ac:dyDescent="0.35">
      <c r="A2288" s="205"/>
      <c r="B2288" s="207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41"/>
        <v/>
      </c>
      <c r="G2288" s="106"/>
      <c r="H2288" s="96">
        <f t="shared" si="142"/>
        <v>0</v>
      </c>
      <c r="I2288" s="96" t="str">
        <f t="shared" si="143"/>
        <v/>
      </c>
      <c r="J2288" s="96" t="str">
        <f t="shared" si="144"/>
        <v/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V2288" s="110" t="s">
        <v>25</v>
      </c>
      <c r="W2288" s="110" t="s">
        <v>26</v>
      </c>
      <c r="X2288" s="110" t="s">
        <v>27</v>
      </c>
      <c r="Y2288" s="111" t="s">
        <v>28</v>
      </c>
      <c r="Z2288" s="111" t="s">
        <v>29</v>
      </c>
      <c r="AA2288" s="111" t="s">
        <v>25</v>
      </c>
      <c r="AB2288" s="111" t="s">
        <v>30</v>
      </c>
      <c r="AC2288" s="112" t="s">
        <v>31</v>
      </c>
    </row>
    <row r="2289" spans="1:29" ht="25.5" customHeight="1" x14ac:dyDescent="0.35">
      <c r="A2289" s="205"/>
      <c r="B2289" s="207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41"/>
        <v/>
      </c>
      <c r="G2289" s="106"/>
      <c r="H2289" s="96">
        <f t="shared" si="142"/>
        <v>0</v>
      </c>
      <c r="I2289" s="96" t="str">
        <f t="shared" si="143"/>
        <v/>
      </c>
      <c r="J2289" s="96" t="str">
        <f t="shared" si="144"/>
        <v/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V2289" s="110" t="s">
        <v>25</v>
      </c>
      <c r="W2289" s="110" t="s">
        <v>26</v>
      </c>
      <c r="X2289" s="110" t="s">
        <v>27</v>
      </c>
      <c r="Y2289" s="111" t="s">
        <v>28</v>
      </c>
      <c r="Z2289" s="111" t="s">
        <v>29</v>
      </c>
      <c r="AA2289" s="111" t="s">
        <v>25</v>
      </c>
      <c r="AB2289" s="111" t="s">
        <v>30</v>
      </c>
      <c r="AC2289" s="112" t="s">
        <v>31</v>
      </c>
    </row>
    <row r="2290" spans="1:29" ht="25.5" customHeight="1" x14ac:dyDescent="0.35">
      <c r="A2290" s="205"/>
      <c r="B2290" s="207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41"/>
        <v/>
      </c>
      <c r="G2290" s="106"/>
      <c r="H2290" s="96">
        <f t="shared" si="142"/>
        <v>0</v>
      </c>
      <c r="I2290" s="96" t="str">
        <f t="shared" si="143"/>
        <v/>
      </c>
      <c r="J2290" s="96" t="str">
        <f t="shared" si="144"/>
        <v/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V2290" s="110" t="s">
        <v>25</v>
      </c>
      <c r="W2290" s="110" t="s">
        <v>26</v>
      </c>
      <c r="X2290" s="110" t="s">
        <v>27</v>
      </c>
      <c r="Y2290" s="111" t="s">
        <v>28</v>
      </c>
      <c r="Z2290" s="111" t="s">
        <v>29</v>
      </c>
      <c r="AA2290" s="111" t="s">
        <v>25</v>
      </c>
      <c r="AB2290" s="111" t="s">
        <v>30</v>
      </c>
      <c r="AC2290" s="112" t="s">
        <v>31</v>
      </c>
    </row>
    <row r="2291" spans="1:29" ht="25.5" customHeight="1" x14ac:dyDescent="0.35">
      <c r="A2291" s="205"/>
      <c r="B2291" s="207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41"/>
        <v/>
      </c>
      <c r="G2291" s="106"/>
      <c r="H2291" s="96">
        <f t="shared" si="142"/>
        <v>0</v>
      </c>
      <c r="I2291" s="96" t="str">
        <f t="shared" si="143"/>
        <v/>
      </c>
      <c r="J2291" s="96" t="str">
        <f t="shared" si="144"/>
        <v/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V2291" s="110" t="s">
        <v>25</v>
      </c>
      <c r="W2291" s="110" t="s">
        <v>26</v>
      </c>
      <c r="X2291" s="110" t="s">
        <v>27</v>
      </c>
      <c r="Y2291" s="111" t="s">
        <v>28</v>
      </c>
      <c r="Z2291" s="111" t="s">
        <v>29</v>
      </c>
      <c r="AA2291" s="111" t="s">
        <v>25</v>
      </c>
      <c r="AB2291" s="111" t="s">
        <v>30</v>
      </c>
      <c r="AC2291" s="112" t="s">
        <v>31</v>
      </c>
    </row>
    <row r="2292" spans="1:29" ht="25.5" customHeight="1" x14ac:dyDescent="0.35">
      <c r="A2292" s="205"/>
      <c r="B2292" s="207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41"/>
        <v/>
      </c>
      <c r="G2292" s="106"/>
      <c r="H2292" s="96">
        <f t="shared" si="142"/>
        <v>0</v>
      </c>
      <c r="I2292" s="96" t="str">
        <f t="shared" si="143"/>
        <v/>
      </c>
      <c r="J2292" s="96" t="str">
        <f t="shared" si="144"/>
        <v/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V2292" s="110" t="s">
        <v>25</v>
      </c>
      <c r="W2292" s="110" t="s">
        <v>26</v>
      </c>
      <c r="X2292" s="110" t="s">
        <v>27</v>
      </c>
      <c r="Y2292" s="111" t="s">
        <v>28</v>
      </c>
      <c r="Z2292" s="111" t="s">
        <v>29</v>
      </c>
      <c r="AA2292" s="111" t="s">
        <v>25</v>
      </c>
      <c r="AB2292" s="111" t="s">
        <v>30</v>
      </c>
      <c r="AC2292" s="112" t="s">
        <v>31</v>
      </c>
    </row>
    <row r="2293" spans="1:29" ht="25.5" customHeight="1" x14ac:dyDescent="0.35">
      <c r="A2293" s="205"/>
      <c r="B2293" s="207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41"/>
        <v/>
      </c>
      <c r="G2293" s="106"/>
      <c r="H2293" s="96">
        <f t="shared" si="142"/>
        <v>0</v>
      </c>
      <c r="I2293" s="96" t="str">
        <f t="shared" si="143"/>
        <v/>
      </c>
      <c r="J2293" s="96" t="str">
        <f t="shared" si="144"/>
        <v/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V2293" s="110" t="s">
        <v>25</v>
      </c>
      <c r="W2293" s="110" t="s">
        <v>26</v>
      </c>
      <c r="X2293" s="110" t="s">
        <v>27</v>
      </c>
      <c r="Y2293" s="111" t="s">
        <v>28</v>
      </c>
      <c r="Z2293" s="111" t="s">
        <v>29</v>
      </c>
      <c r="AA2293" s="111" t="s">
        <v>25</v>
      </c>
      <c r="AB2293" s="111" t="s">
        <v>30</v>
      </c>
      <c r="AC2293" s="112" t="s">
        <v>31</v>
      </c>
    </row>
    <row r="2294" spans="1:29" ht="25.5" customHeight="1" x14ac:dyDescent="0.35">
      <c r="A2294" s="205"/>
      <c r="B2294" s="207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41"/>
        <v/>
      </c>
      <c r="G2294" s="106"/>
      <c r="H2294" s="96">
        <f t="shared" si="142"/>
        <v>0</v>
      </c>
      <c r="I2294" s="96" t="str">
        <f t="shared" si="143"/>
        <v/>
      </c>
      <c r="J2294" s="96" t="str">
        <f t="shared" si="144"/>
        <v/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V2294" s="110" t="s">
        <v>25</v>
      </c>
      <c r="W2294" s="110" t="s">
        <v>26</v>
      </c>
      <c r="X2294" s="110" t="s">
        <v>27</v>
      </c>
      <c r="Y2294" s="111" t="s">
        <v>28</v>
      </c>
      <c r="Z2294" s="111" t="s">
        <v>29</v>
      </c>
      <c r="AA2294" s="111" t="s">
        <v>25</v>
      </c>
      <c r="AB2294" s="111" t="s">
        <v>30</v>
      </c>
      <c r="AC2294" s="112" t="s">
        <v>31</v>
      </c>
    </row>
    <row r="2295" spans="1:29" ht="25.5" customHeight="1" x14ac:dyDescent="0.35">
      <c r="A2295" s="205"/>
      <c r="B2295" s="207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41"/>
        <v/>
      </c>
      <c r="G2295" s="106"/>
      <c r="H2295" s="96">
        <f t="shared" si="142"/>
        <v>0</v>
      </c>
      <c r="I2295" s="96" t="str">
        <f t="shared" si="143"/>
        <v/>
      </c>
      <c r="J2295" s="96" t="str">
        <f t="shared" si="144"/>
        <v/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V2295" s="110" t="s">
        <v>25</v>
      </c>
      <c r="W2295" s="110" t="s">
        <v>26</v>
      </c>
      <c r="X2295" s="110" t="s">
        <v>27</v>
      </c>
      <c r="Y2295" s="111" t="s">
        <v>28</v>
      </c>
      <c r="Z2295" s="111" t="s">
        <v>29</v>
      </c>
      <c r="AA2295" s="111" t="s">
        <v>25</v>
      </c>
      <c r="AB2295" s="111" t="s">
        <v>30</v>
      </c>
      <c r="AC2295" s="112" t="s">
        <v>31</v>
      </c>
    </row>
    <row r="2296" spans="1:29" ht="25.5" customHeight="1" x14ac:dyDescent="0.35">
      <c r="A2296" s="205"/>
      <c r="B2296" s="207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41"/>
        <v/>
      </c>
      <c r="G2296" s="106"/>
      <c r="H2296" s="96">
        <f t="shared" si="142"/>
        <v>0</v>
      </c>
      <c r="I2296" s="96" t="str">
        <f t="shared" si="143"/>
        <v/>
      </c>
      <c r="J2296" s="96" t="str">
        <f t="shared" si="144"/>
        <v/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V2296" s="110" t="s">
        <v>25</v>
      </c>
      <c r="W2296" s="110" t="s">
        <v>26</v>
      </c>
      <c r="X2296" s="110" t="s">
        <v>27</v>
      </c>
      <c r="Y2296" s="111" t="s">
        <v>28</v>
      </c>
      <c r="Z2296" s="111" t="s">
        <v>29</v>
      </c>
      <c r="AA2296" s="111" t="s">
        <v>25</v>
      </c>
      <c r="AB2296" s="111" t="s">
        <v>30</v>
      </c>
      <c r="AC2296" s="112" t="s">
        <v>31</v>
      </c>
    </row>
    <row r="2297" spans="1:29" ht="25.5" customHeight="1" x14ac:dyDescent="0.35">
      <c r="A2297" s="205"/>
      <c r="B2297" s="207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41"/>
        <v/>
      </c>
      <c r="G2297" s="106"/>
      <c r="H2297" s="96">
        <f t="shared" si="142"/>
        <v>0</v>
      </c>
      <c r="I2297" s="96" t="str">
        <f t="shared" si="143"/>
        <v/>
      </c>
      <c r="J2297" s="96" t="str">
        <f t="shared" si="144"/>
        <v/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V2297" s="110" t="s">
        <v>25</v>
      </c>
      <c r="W2297" s="110" t="s">
        <v>26</v>
      </c>
      <c r="X2297" s="110" t="s">
        <v>27</v>
      </c>
      <c r="Y2297" s="111" t="s">
        <v>28</v>
      </c>
      <c r="Z2297" s="111" t="s">
        <v>29</v>
      </c>
      <c r="AA2297" s="111" t="s">
        <v>25</v>
      </c>
      <c r="AB2297" s="111" t="s">
        <v>30</v>
      </c>
      <c r="AC2297" s="112" t="s">
        <v>31</v>
      </c>
    </row>
    <row r="2298" spans="1:29" ht="25.5" customHeight="1" x14ac:dyDescent="0.35">
      <c r="A2298" s="205"/>
      <c r="B2298" s="207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41"/>
        <v/>
      </c>
      <c r="G2298" s="106"/>
      <c r="H2298" s="96">
        <f t="shared" si="142"/>
        <v>0</v>
      </c>
      <c r="I2298" s="96" t="str">
        <f t="shared" si="143"/>
        <v/>
      </c>
      <c r="J2298" s="96" t="str">
        <f t="shared" si="144"/>
        <v/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V2298" s="110" t="s">
        <v>25</v>
      </c>
      <c r="W2298" s="110" t="s">
        <v>26</v>
      </c>
      <c r="X2298" s="110" t="s">
        <v>27</v>
      </c>
      <c r="Y2298" s="111" t="s">
        <v>28</v>
      </c>
      <c r="Z2298" s="111" t="s">
        <v>29</v>
      </c>
      <c r="AA2298" s="111" t="s">
        <v>25</v>
      </c>
      <c r="AB2298" s="111" t="s">
        <v>30</v>
      </c>
      <c r="AC2298" s="112" t="s">
        <v>31</v>
      </c>
    </row>
    <row r="2299" spans="1:29" ht="25.5" customHeight="1" x14ac:dyDescent="0.35">
      <c r="A2299" s="205"/>
      <c r="B2299" s="207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41"/>
        <v/>
      </c>
      <c r="G2299" s="106"/>
      <c r="H2299" s="96">
        <f t="shared" si="142"/>
        <v>0</v>
      </c>
      <c r="I2299" s="96" t="str">
        <f t="shared" si="143"/>
        <v/>
      </c>
      <c r="J2299" s="96" t="str">
        <f t="shared" si="144"/>
        <v/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V2299" s="110" t="s">
        <v>25</v>
      </c>
      <c r="W2299" s="110" t="s">
        <v>26</v>
      </c>
      <c r="X2299" s="110" t="s">
        <v>27</v>
      </c>
      <c r="Y2299" s="111" t="s">
        <v>28</v>
      </c>
      <c r="Z2299" s="111" t="s">
        <v>29</v>
      </c>
      <c r="AA2299" s="111" t="s">
        <v>25</v>
      </c>
      <c r="AB2299" s="111" t="s">
        <v>30</v>
      </c>
      <c r="AC2299" s="112" t="s">
        <v>31</v>
      </c>
    </row>
    <row r="2300" spans="1:29" ht="25.5" customHeight="1" x14ac:dyDescent="0.35">
      <c r="A2300" s="205"/>
      <c r="B2300" s="207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41"/>
        <v/>
      </c>
      <c r="G2300" s="106"/>
      <c r="H2300" s="96">
        <f t="shared" si="142"/>
        <v>0</v>
      </c>
      <c r="I2300" s="96" t="str">
        <f t="shared" si="143"/>
        <v/>
      </c>
      <c r="J2300" s="96" t="str">
        <f t="shared" si="144"/>
        <v/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V2300" s="110" t="s">
        <v>25</v>
      </c>
      <c r="W2300" s="110" t="s">
        <v>26</v>
      </c>
      <c r="X2300" s="110" t="s">
        <v>27</v>
      </c>
      <c r="Y2300" s="111" t="s">
        <v>28</v>
      </c>
      <c r="Z2300" s="111" t="s">
        <v>29</v>
      </c>
      <c r="AA2300" s="111" t="s">
        <v>25</v>
      </c>
      <c r="AB2300" s="111" t="s">
        <v>30</v>
      </c>
      <c r="AC2300" s="112" t="s">
        <v>31</v>
      </c>
    </row>
    <row r="2301" spans="1:29" ht="25.5" customHeight="1" x14ac:dyDescent="0.35">
      <c r="A2301" s="205"/>
      <c r="B2301" s="207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41"/>
        <v/>
      </c>
      <c r="G2301" s="106"/>
      <c r="H2301" s="96">
        <f t="shared" si="142"/>
        <v>0</v>
      </c>
      <c r="I2301" s="96" t="str">
        <f t="shared" si="143"/>
        <v/>
      </c>
      <c r="J2301" s="96" t="str">
        <f t="shared" si="144"/>
        <v/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V2301" s="110" t="s">
        <v>25</v>
      </c>
      <c r="W2301" s="110" t="s">
        <v>26</v>
      </c>
      <c r="X2301" s="110" t="s">
        <v>27</v>
      </c>
      <c r="Y2301" s="111" t="s">
        <v>28</v>
      </c>
      <c r="Z2301" s="111" t="s">
        <v>29</v>
      </c>
      <c r="AA2301" s="111" t="s">
        <v>25</v>
      </c>
      <c r="AB2301" s="111" t="s">
        <v>30</v>
      </c>
      <c r="AC2301" s="112" t="s">
        <v>31</v>
      </c>
    </row>
    <row r="2302" spans="1:29" ht="25.5" customHeight="1" x14ac:dyDescent="0.35">
      <c r="A2302" s="205"/>
      <c r="B2302" s="207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41"/>
        <v/>
      </c>
      <c r="G2302" s="106"/>
      <c r="H2302" s="96">
        <f t="shared" si="142"/>
        <v>0</v>
      </c>
      <c r="I2302" s="96" t="str">
        <f t="shared" si="143"/>
        <v/>
      </c>
      <c r="J2302" s="96" t="str">
        <f t="shared" si="144"/>
        <v/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V2302" s="110" t="s">
        <v>25</v>
      </c>
      <c r="W2302" s="110" t="s">
        <v>26</v>
      </c>
      <c r="X2302" s="110" t="s">
        <v>27</v>
      </c>
      <c r="Y2302" s="111" t="s">
        <v>28</v>
      </c>
      <c r="Z2302" s="111" t="s">
        <v>29</v>
      </c>
      <c r="AA2302" s="111" t="s">
        <v>25</v>
      </c>
      <c r="AB2302" s="111" t="s">
        <v>30</v>
      </c>
      <c r="AC2302" s="112" t="s">
        <v>31</v>
      </c>
    </row>
    <row r="2303" spans="1:29" ht="25.5" customHeight="1" x14ac:dyDescent="0.35">
      <c r="A2303" s="205"/>
      <c r="B2303" s="207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41"/>
        <v/>
      </c>
      <c r="G2303" s="106"/>
      <c r="H2303" s="96">
        <f t="shared" si="142"/>
        <v>0</v>
      </c>
      <c r="I2303" s="96" t="str">
        <f t="shared" si="143"/>
        <v/>
      </c>
      <c r="J2303" s="96" t="str">
        <f t="shared" si="144"/>
        <v/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V2303" s="110" t="s">
        <v>25</v>
      </c>
      <c r="W2303" s="110" t="s">
        <v>26</v>
      </c>
      <c r="X2303" s="110" t="s">
        <v>27</v>
      </c>
      <c r="Y2303" s="111" t="s">
        <v>28</v>
      </c>
      <c r="Z2303" s="111" t="s">
        <v>29</v>
      </c>
      <c r="AA2303" s="111" t="s">
        <v>25</v>
      </c>
      <c r="AB2303" s="111" t="s">
        <v>30</v>
      </c>
      <c r="AC2303" s="112" t="s">
        <v>31</v>
      </c>
    </row>
    <row r="2304" spans="1:29" ht="25.5" customHeight="1" x14ac:dyDescent="0.35">
      <c r="A2304" s="205"/>
      <c r="B2304" s="207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41"/>
        <v/>
      </c>
      <c r="G2304" s="106"/>
      <c r="H2304" s="96">
        <f t="shared" si="142"/>
        <v>0</v>
      </c>
      <c r="I2304" s="96" t="str">
        <f t="shared" si="143"/>
        <v/>
      </c>
      <c r="J2304" s="96" t="str">
        <f t="shared" si="144"/>
        <v/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V2304" s="110" t="s">
        <v>25</v>
      </c>
      <c r="W2304" s="110" t="s">
        <v>26</v>
      </c>
      <c r="X2304" s="110" t="s">
        <v>27</v>
      </c>
      <c r="Y2304" s="111" t="s">
        <v>28</v>
      </c>
      <c r="Z2304" s="111" t="s">
        <v>29</v>
      </c>
      <c r="AA2304" s="111" t="s">
        <v>25</v>
      </c>
      <c r="AB2304" s="111" t="s">
        <v>30</v>
      </c>
      <c r="AC2304" s="112" t="s">
        <v>31</v>
      </c>
    </row>
    <row r="2305" spans="1:29" ht="25.5" customHeight="1" x14ac:dyDescent="0.35">
      <c r="A2305" s="205"/>
      <c r="B2305" s="207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41"/>
        <v/>
      </c>
      <c r="G2305" s="106"/>
      <c r="H2305" s="96">
        <f t="shared" si="142"/>
        <v>0</v>
      </c>
      <c r="I2305" s="96" t="str">
        <f t="shared" si="143"/>
        <v/>
      </c>
      <c r="J2305" s="96" t="str">
        <f t="shared" si="144"/>
        <v/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V2305" s="110" t="s">
        <v>25</v>
      </c>
      <c r="W2305" s="110" t="s">
        <v>26</v>
      </c>
      <c r="X2305" s="110" t="s">
        <v>27</v>
      </c>
      <c r="Y2305" s="111" t="s">
        <v>28</v>
      </c>
      <c r="Z2305" s="111" t="s">
        <v>29</v>
      </c>
      <c r="AA2305" s="111" t="s">
        <v>25</v>
      </c>
      <c r="AB2305" s="111" t="s">
        <v>30</v>
      </c>
      <c r="AC2305" s="112" t="s">
        <v>31</v>
      </c>
    </row>
    <row r="2306" spans="1:29" ht="25.5" customHeight="1" x14ac:dyDescent="0.35">
      <c r="A2306" s="205"/>
      <c r="B2306" s="207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45">IF(OR(D2306="",E2306=""),"",ROUND(D2306*E2306,2))</f>
        <v/>
      </c>
      <c r="G2306" s="106"/>
      <c r="H2306" s="96">
        <f t="shared" ref="H2306:H2369" si="146">IF(G2306="Sim",IF(OR(F2306="",D2306="",L2306=""),"",IF(L2306="Sim",ROUND(F2306-D2306,2),0)),0)</f>
        <v>0</v>
      </c>
      <c r="I2306" s="96" t="str">
        <f t="shared" ref="I2306:I2369" si="147">IF(G2306="Sim",0,IF(OR(F2306="",L2306=""),"",F2306))</f>
        <v/>
      </c>
      <c r="J2306" s="96" t="str">
        <f t="shared" ref="J2306:J2369" si="148">IF(G2306="Sim",0,IF(OR(F2306="",D2306="",L2306=""),"",IF(L2306="Sim",ROUND(F2306-D2306,2),0)))</f>
        <v/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V2306" s="110" t="s">
        <v>25</v>
      </c>
      <c r="W2306" s="110" t="s">
        <v>26</v>
      </c>
      <c r="X2306" s="110" t="s">
        <v>27</v>
      </c>
      <c r="Y2306" s="111" t="s">
        <v>28</v>
      </c>
      <c r="Z2306" s="111" t="s">
        <v>29</v>
      </c>
      <c r="AA2306" s="111" t="s">
        <v>25</v>
      </c>
      <c r="AB2306" s="111" t="s">
        <v>30</v>
      </c>
      <c r="AC2306" s="112" t="s">
        <v>31</v>
      </c>
    </row>
    <row r="2307" spans="1:29" ht="25.5" customHeight="1" x14ac:dyDescent="0.35">
      <c r="A2307" s="205"/>
      <c r="B2307" s="207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45"/>
        <v/>
      </c>
      <c r="G2307" s="106"/>
      <c r="H2307" s="96">
        <f t="shared" si="146"/>
        <v>0</v>
      </c>
      <c r="I2307" s="96" t="str">
        <f t="shared" si="147"/>
        <v/>
      </c>
      <c r="J2307" s="96" t="str">
        <f t="shared" si="148"/>
        <v/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V2307" s="110" t="s">
        <v>25</v>
      </c>
      <c r="W2307" s="110" t="s">
        <v>26</v>
      </c>
      <c r="X2307" s="110" t="s">
        <v>27</v>
      </c>
      <c r="Y2307" s="111" t="s">
        <v>28</v>
      </c>
      <c r="Z2307" s="111" t="s">
        <v>29</v>
      </c>
      <c r="AA2307" s="111" t="s">
        <v>25</v>
      </c>
      <c r="AB2307" s="111" t="s">
        <v>30</v>
      </c>
      <c r="AC2307" s="112" t="s">
        <v>31</v>
      </c>
    </row>
    <row r="2308" spans="1:29" ht="25.5" customHeight="1" x14ac:dyDescent="0.35">
      <c r="A2308" s="205"/>
      <c r="B2308" s="207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45"/>
        <v/>
      </c>
      <c r="G2308" s="106"/>
      <c r="H2308" s="96">
        <f t="shared" si="146"/>
        <v>0</v>
      </c>
      <c r="I2308" s="96" t="str">
        <f t="shared" si="147"/>
        <v/>
      </c>
      <c r="J2308" s="96" t="str">
        <f t="shared" si="148"/>
        <v/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V2308" s="110" t="s">
        <v>25</v>
      </c>
      <c r="W2308" s="110" t="s">
        <v>26</v>
      </c>
      <c r="X2308" s="110" t="s">
        <v>27</v>
      </c>
      <c r="Y2308" s="111" t="s">
        <v>28</v>
      </c>
      <c r="Z2308" s="111" t="s">
        <v>29</v>
      </c>
      <c r="AA2308" s="111" t="s">
        <v>25</v>
      </c>
      <c r="AB2308" s="111" t="s">
        <v>30</v>
      </c>
      <c r="AC2308" s="112" t="s">
        <v>31</v>
      </c>
    </row>
    <row r="2309" spans="1:29" ht="25.5" customHeight="1" x14ac:dyDescent="0.35">
      <c r="A2309" s="205"/>
      <c r="B2309" s="207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45"/>
        <v/>
      </c>
      <c r="G2309" s="106"/>
      <c r="H2309" s="96">
        <f t="shared" si="146"/>
        <v>0</v>
      </c>
      <c r="I2309" s="96" t="str">
        <f t="shared" si="147"/>
        <v/>
      </c>
      <c r="J2309" s="96" t="str">
        <f t="shared" si="148"/>
        <v/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V2309" s="110" t="s">
        <v>25</v>
      </c>
      <c r="W2309" s="110" t="s">
        <v>26</v>
      </c>
      <c r="X2309" s="110" t="s">
        <v>27</v>
      </c>
      <c r="Y2309" s="111" t="s">
        <v>28</v>
      </c>
      <c r="Z2309" s="111" t="s">
        <v>29</v>
      </c>
      <c r="AA2309" s="111" t="s">
        <v>25</v>
      </c>
      <c r="AB2309" s="111" t="s">
        <v>30</v>
      </c>
      <c r="AC2309" s="112" t="s">
        <v>31</v>
      </c>
    </row>
    <row r="2310" spans="1:29" ht="25.5" customHeight="1" x14ac:dyDescent="0.35">
      <c r="A2310" s="205"/>
      <c r="B2310" s="207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45"/>
        <v/>
      </c>
      <c r="G2310" s="106"/>
      <c r="H2310" s="96">
        <f t="shared" si="146"/>
        <v>0</v>
      </c>
      <c r="I2310" s="96" t="str">
        <f t="shared" si="147"/>
        <v/>
      </c>
      <c r="J2310" s="96" t="str">
        <f t="shared" si="148"/>
        <v/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V2310" s="110" t="s">
        <v>25</v>
      </c>
      <c r="W2310" s="110" t="s">
        <v>26</v>
      </c>
      <c r="X2310" s="110" t="s">
        <v>27</v>
      </c>
      <c r="Y2310" s="111" t="s">
        <v>28</v>
      </c>
      <c r="Z2310" s="111" t="s">
        <v>29</v>
      </c>
      <c r="AA2310" s="111" t="s">
        <v>25</v>
      </c>
      <c r="AB2310" s="111" t="s">
        <v>30</v>
      </c>
      <c r="AC2310" s="112" t="s">
        <v>31</v>
      </c>
    </row>
    <row r="2311" spans="1:29" ht="25.5" customHeight="1" x14ac:dyDescent="0.35">
      <c r="A2311" s="205"/>
      <c r="B2311" s="207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45"/>
        <v/>
      </c>
      <c r="G2311" s="106"/>
      <c r="H2311" s="96">
        <f t="shared" si="146"/>
        <v>0</v>
      </c>
      <c r="I2311" s="96" t="str">
        <f t="shared" si="147"/>
        <v/>
      </c>
      <c r="J2311" s="96" t="str">
        <f t="shared" si="148"/>
        <v/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V2311" s="110" t="s">
        <v>25</v>
      </c>
      <c r="W2311" s="110" t="s">
        <v>26</v>
      </c>
      <c r="X2311" s="110" t="s">
        <v>27</v>
      </c>
      <c r="Y2311" s="111" t="s">
        <v>28</v>
      </c>
      <c r="Z2311" s="111" t="s">
        <v>29</v>
      </c>
      <c r="AA2311" s="111" t="s">
        <v>25</v>
      </c>
      <c r="AB2311" s="111" t="s">
        <v>30</v>
      </c>
      <c r="AC2311" s="112" t="s">
        <v>31</v>
      </c>
    </row>
    <row r="2312" spans="1:29" ht="25.5" customHeight="1" x14ac:dyDescent="0.35">
      <c r="A2312" s="205"/>
      <c r="B2312" s="207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45"/>
        <v/>
      </c>
      <c r="G2312" s="106"/>
      <c r="H2312" s="96">
        <f t="shared" si="146"/>
        <v>0</v>
      </c>
      <c r="I2312" s="96" t="str">
        <f t="shared" si="147"/>
        <v/>
      </c>
      <c r="J2312" s="96" t="str">
        <f t="shared" si="148"/>
        <v/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V2312" s="110" t="s">
        <v>25</v>
      </c>
      <c r="W2312" s="110" t="s">
        <v>26</v>
      </c>
      <c r="X2312" s="110" t="s">
        <v>27</v>
      </c>
      <c r="Y2312" s="111" t="s">
        <v>28</v>
      </c>
      <c r="Z2312" s="111" t="s">
        <v>29</v>
      </c>
      <c r="AA2312" s="111" t="s">
        <v>25</v>
      </c>
      <c r="AB2312" s="111" t="s">
        <v>30</v>
      </c>
      <c r="AC2312" s="112" t="s">
        <v>31</v>
      </c>
    </row>
    <row r="2313" spans="1:29" ht="25.5" customHeight="1" x14ac:dyDescent="0.35">
      <c r="A2313" s="205"/>
      <c r="B2313" s="207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45"/>
        <v/>
      </c>
      <c r="G2313" s="106"/>
      <c r="H2313" s="96">
        <f t="shared" si="146"/>
        <v>0</v>
      </c>
      <c r="I2313" s="96" t="str">
        <f t="shared" si="147"/>
        <v/>
      </c>
      <c r="J2313" s="96" t="str">
        <f t="shared" si="148"/>
        <v/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V2313" s="110" t="s">
        <v>25</v>
      </c>
      <c r="W2313" s="110" t="s">
        <v>26</v>
      </c>
      <c r="X2313" s="110" t="s">
        <v>27</v>
      </c>
      <c r="Y2313" s="111" t="s">
        <v>28</v>
      </c>
      <c r="Z2313" s="111" t="s">
        <v>29</v>
      </c>
      <c r="AA2313" s="111" t="s">
        <v>25</v>
      </c>
      <c r="AB2313" s="111" t="s">
        <v>30</v>
      </c>
      <c r="AC2313" s="112" t="s">
        <v>31</v>
      </c>
    </row>
    <row r="2314" spans="1:29" ht="25.5" customHeight="1" x14ac:dyDescent="0.35">
      <c r="A2314" s="205"/>
      <c r="B2314" s="207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45"/>
        <v/>
      </c>
      <c r="G2314" s="106"/>
      <c r="H2314" s="96">
        <f t="shared" si="146"/>
        <v>0</v>
      </c>
      <c r="I2314" s="96" t="str">
        <f t="shared" si="147"/>
        <v/>
      </c>
      <c r="J2314" s="96" t="str">
        <f t="shared" si="148"/>
        <v/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V2314" s="110" t="s">
        <v>25</v>
      </c>
      <c r="W2314" s="110" t="s">
        <v>26</v>
      </c>
      <c r="X2314" s="110" t="s">
        <v>27</v>
      </c>
      <c r="Y2314" s="111" t="s">
        <v>28</v>
      </c>
      <c r="Z2314" s="111" t="s">
        <v>29</v>
      </c>
      <c r="AA2314" s="111" t="s">
        <v>25</v>
      </c>
      <c r="AB2314" s="111" t="s">
        <v>30</v>
      </c>
      <c r="AC2314" s="112" t="s">
        <v>31</v>
      </c>
    </row>
    <row r="2315" spans="1:29" ht="25.5" customHeight="1" x14ac:dyDescent="0.35">
      <c r="A2315" s="205"/>
      <c r="B2315" s="207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45"/>
        <v/>
      </c>
      <c r="G2315" s="106"/>
      <c r="H2315" s="96">
        <f t="shared" si="146"/>
        <v>0</v>
      </c>
      <c r="I2315" s="96" t="str">
        <f t="shared" si="147"/>
        <v/>
      </c>
      <c r="J2315" s="96" t="str">
        <f t="shared" si="148"/>
        <v/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V2315" s="110" t="s">
        <v>25</v>
      </c>
      <c r="W2315" s="110" t="s">
        <v>26</v>
      </c>
      <c r="X2315" s="110" t="s">
        <v>27</v>
      </c>
      <c r="Y2315" s="111" t="s">
        <v>28</v>
      </c>
      <c r="Z2315" s="111" t="s">
        <v>29</v>
      </c>
      <c r="AA2315" s="111" t="s">
        <v>25</v>
      </c>
      <c r="AB2315" s="111" t="s">
        <v>30</v>
      </c>
      <c r="AC2315" s="112" t="s">
        <v>31</v>
      </c>
    </row>
    <row r="2316" spans="1:29" ht="25.5" customHeight="1" x14ac:dyDescent="0.35">
      <c r="A2316" s="205"/>
      <c r="B2316" s="207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45"/>
        <v/>
      </c>
      <c r="G2316" s="106"/>
      <c r="H2316" s="96">
        <f t="shared" si="146"/>
        <v>0</v>
      </c>
      <c r="I2316" s="96" t="str">
        <f t="shared" si="147"/>
        <v/>
      </c>
      <c r="J2316" s="96" t="str">
        <f t="shared" si="148"/>
        <v/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V2316" s="110" t="s">
        <v>25</v>
      </c>
      <c r="W2316" s="110" t="s">
        <v>26</v>
      </c>
      <c r="X2316" s="110" t="s">
        <v>27</v>
      </c>
      <c r="Y2316" s="111" t="s">
        <v>28</v>
      </c>
      <c r="Z2316" s="111" t="s">
        <v>29</v>
      </c>
      <c r="AA2316" s="111" t="s">
        <v>25</v>
      </c>
      <c r="AB2316" s="111" t="s">
        <v>30</v>
      </c>
      <c r="AC2316" s="112" t="s">
        <v>31</v>
      </c>
    </row>
    <row r="2317" spans="1:29" ht="25.5" customHeight="1" x14ac:dyDescent="0.35">
      <c r="A2317" s="205"/>
      <c r="B2317" s="207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45"/>
        <v/>
      </c>
      <c r="G2317" s="106"/>
      <c r="H2317" s="96">
        <f t="shared" si="146"/>
        <v>0</v>
      </c>
      <c r="I2317" s="96" t="str">
        <f t="shared" si="147"/>
        <v/>
      </c>
      <c r="J2317" s="96" t="str">
        <f t="shared" si="148"/>
        <v/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V2317" s="110" t="s">
        <v>25</v>
      </c>
      <c r="W2317" s="110" t="s">
        <v>26</v>
      </c>
      <c r="X2317" s="110" t="s">
        <v>27</v>
      </c>
      <c r="Y2317" s="111" t="s">
        <v>28</v>
      </c>
      <c r="Z2317" s="111" t="s">
        <v>29</v>
      </c>
      <c r="AA2317" s="111" t="s">
        <v>25</v>
      </c>
      <c r="AB2317" s="111" t="s">
        <v>30</v>
      </c>
      <c r="AC2317" s="112" t="s">
        <v>31</v>
      </c>
    </row>
    <row r="2318" spans="1:29" ht="25.5" customHeight="1" x14ac:dyDescent="0.35">
      <c r="A2318" s="205"/>
      <c r="B2318" s="207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45"/>
        <v/>
      </c>
      <c r="G2318" s="106"/>
      <c r="H2318" s="96">
        <f t="shared" si="146"/>
        <v>0</v>
      </c>
      <c r="I2318" s="96" t="str">
        <f t="shared" si="147"/>
        <v/>
      </c>
      <c r="J2318" s="96" t="str">
        <f t="shared" si="148"/>
        <v/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V2318" s="110" t="s">
        <v>25</v>
      </c>
      <c r="W2318" s="110" t="s">
        <v>26</v>
      </c>
      <c r="X2318" s="110" t="s">
        <v>27</v>
      </c>
      <c r="Y2318" s="111" t="s">
        <v>28</v>
      </c>
      <c r="Z2318" s="111" t="s">
        <v>29</v>
      </c>
      <c r="AA2318" s="111" t="s">
        <v>25</v>
      </c>
      <c r="AB2318" s="111" t="s">
        <v>30</v>
      </c>
      <c r="AC2318" s="112" t="s">
        <v>31</v>
      </c>
    </row>
    <row r="2319" spans="1:29" ht="25.5" customHeight="1" x14ac:dyDescent="0.35">
      <c r="A2319" s="205"/>
      <c r="B2319" s="207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45"/>
        <v/>
      </c>
      <c r="G2319" s="106"/>
      <c r="H2319" s="96">
        <f t="shared" si="146"/>
        <v>0</v>
      </c>
      <c r="I2319" s="96" t="str">
        <f t="shared" si="147"/>
        <v/>
      </c>
      <c r="J2319" s="96" t="str">
        <f t="shared" si="148"/>
        <v/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V2319" s="110" t="s">
        <v>25</v>
      </c>
      <c r="W2319" s="110" t="s">
        <v>26</v>
      </c>
      <c r="X2319" s="110" t="s">
        <v>27</v>
      </c>
      <c r="Y2319" s="111" t="s">
        <v>28</v>
      </c>
      <c r="Z2319" s="111" t="s">
        <v>29</v>
      </c>
      <c r="AA2319" s="111" t="s">
        <v>25</v>
      </c>
      <c r="AB2319" s="111" t="s">
        <v>30</v>
      </c>
      <c r="AC2319" s="112" t="s">
        <v>31</v>
      </c>
    </row>
    <row r="2320" spans="1:29" ht="25.5" customHeight="1" x14ac:dyDescent="0.35">
      <c r="A2320" s="205"/>
      <c r="B2320" s="207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45"/>
        <v/>
      </c>
      <c r="G2320" s="106"/>
      <c r="H2320" s="96">
        <f t="shared" si="146"/>
        <v>0</v>
      </c>
      <c r="I2320" s="96" t="str">
        <f t="shared" si="147"/>
        <v/>
      </c>
      <c r="J2320" s="96" t="str">
        <f t="shared" si="148"/>
        <v/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V2320" s="110" t="s">
        <v>25</v>
      </c>
      <c r="W2320" s="110" t="s">
        <v>26</v>
      </c>
      <c r="X2320" s="110" t="s">
        <v>27</v>
      </c>
      <c r="Y2320" s="111" t="s">
        <v>28</v>
      </c>
      <c r="Z2320" s="111" t="s">
        <v>29</v>
      </c>
      <c r="AA2320" s="111" t="s">
        <v>25</v>
      </c>
      <c r="AB2320" s="111" t="s">
        <v>30</v>
      </c>
      <c r="AC2320" s="112" t="s">
        <v>31</v>
      </c>
    </row>
    <row r="2321" spans="1:29" ht="25.5" customHeight="1" x14ac:dyDescent="0.35">
      <c r="A2321" s="205"/>
      <c r="B2321" s="207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45"/>
        <v/>
      </c>
      <c r="G2321" s="106"/>
      <c r="H2321" s="96">
        <f t="shared" si="146"/>
        <v>0</v>
      </c>
      <c r="I2321" s="96" t="str">
        <f t="shared" si="147"/>
        <v/>
      </c>
      <c r="J2321" s="96" t="str">
        <f t="shared" si="148"/>
        <v/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V2321" s="110" t="s">
        <v>25</v>
      </c>
      <c r="W2321" s="110" t="s">
        <v>26</v>
      </c>
      <c r="X2321" s="110" t="s">
        <v>27</v>
      </c>
      <c r="Y2321" s="111" t="s">
        <v>28</v>
      </c>
      <c r="Z2321" s="111" t="s">
        <v>29</v>
      </c>
      <c r="AA2321" s="111" t="s">
        <v>25</v>
      </c>
      <c r="AB2321" s="111" t="s">
        <v>30</v>
      </c>
      <c r="AC2321" s="112" t="s">
        <v>31</v>
      </c>
    </row>
    <row r="2322" spans="1:29" ht="25.5" customHeight="1" x14ac:dyDescent="0.35">
      <c r="A2322" s="205"/>
      <c r="B2322" s="207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45"/>
        <v/>
      </c>
      <c r="G2322" s="106"/>
      <c r="H2322" s="96">
        <f t="shared" si="146"/>
        <v>0</v>
      </c>
      <c r="I2322" s="96" t="str">
        <f t="shared" si="147"/>
        <v/>
      </c>
      <c r="J2322" s="96" t="str">
        <f t="shared" si="148"/>
        <v/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V2322" s="110" t="s">
        <v>25</v>
      </c>
      <c r="W2322" s="110" t="s">
        <v>26</v>
      </c>
      <c r="X2322" s="110" t="s">
        <v>27</v>
      </c>
      <c r="Y2322" s="111" t="s">
        <v>28</v>
      </c>
      <c r="Z2322" s="111" t="s">
        <v>29</v>
      </c>
      <c r="AA2322" s="111" t="s">
        <v>25</v>
      </c>
      <c r="AB2322" s="111" t="s">
        <v>30</v>
      </c>
      <c r="AC2322" s="112" t="s">
        <v>31</v>
      </c>
    </row>
    <row r="2323" spans="1:29" ht="25.5" customHeight="1" x14ac:dyDescent="0.35">
      <c r="A2323" s="205"/>
      <c r="B2323" s="207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45"/>
        <v/>
      </c>
      <c r="G2323" s="106"/>
      <c r="H2323" s="96">
        <f t="shared" si="146"/>
        <v>0</v>
      </c>
      <c r="I2323" s="96" t="str">
        <f t="shared" si="147"/>
        <v/>
      </c>
      <c r="J2323" s="96" t="str">
        <f t="shared" si="148"/>
        <v/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V2323" s="110" t="s">
        <v>25</v>
      </c>
      <c r="W2323" s="110" t="s">
        <v>26</v>
      </c>
      <c r="X2323" s="110" t="s">
        <v>27</v>
      </c>
      <c r="Y2323" s="111" t="s">
        <v>28</v>
      </c>
      <c r="Z2323" s="111" t="s">
        <v>29</v>
      </c>
      <c r="AA2323" s="111" t="s">
        <v>25</v>
      </c>
      <c r="AB2323" s="111" t="s">
        <v>30</v>
      </c>
      <c r="AC2323" s="112" t="s">
        <v>31</v>
      </c>
    </row>
    <row r="2324" spans="1:29" ht="25.5" customHeight="1" x14ac:dyDescent="0.35">
      <c r="A2324" s="205"/>
      <c r="B2324" s="207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45"/>
        <v/>
      </c>
      <c r="G2324" s="106"/>
      <c r="H2324" s="96">
        <f t="shared" si="146"/>
        <v>0</v>
      </c>
      <c r="I2324" s="96" t="str">
        <f t="shared" si="147"/>
        <v/>
      </c>
      <c r="J2324" s="96" t="str">
        <f t="shared" si="148"/>
        <v/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V2324" s="110" t="s">
        <v>25</v>
      </c>
      <c r="W2324" s="110" t="s">
        <v>26</v>
      </c>
      <c r="X2324" s="110" t="s">
        <v>27</v>
      </c>
      <c r="Y2324" s="111" t="s">
        <v>28</v>
      </c>
      <c r="Z2324" s="111" t="s">
        <v>29</v>
      </c>
      <c r="AA2324" s="111" t="s">
        <v>25</v>
      </c>
      <c r="AB2324" s="111" t="s">
        <v>30</v>
      </c>
      <c r="AC2324" s="112" t="s">
        <v>31</v>
      </c>
    </row>
    <row r="2325" spans="1:29" ht="25.5" customHeight="1" x14ac:dyDescent="0.35">
      <c r="A2325" s="205"/>
      <c r="B2325" s="207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45"/>
        <v/>
      </c>
      <c r="G2325" s="106"/>
      <c r="H2325" s="96">
        <f t="shared" si="146"/>
        <v>0</v>
      </c>
      <c r="I2325" s="96" t="str">
        <f t="shared" si="147"/>
        <v/>
      </c>
      <c r="J2325" s="96" t="str">
        <f t="shared" si="148"/>
        <v/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V2325" s="110" t="s">
        <v>25</v>
      </c>
      <c r="W2325" s="110" t="s">
        <v>26</v>
      </c>
      <c r="X2325" s="110" t="s">
        <v>27</v>
      </c>
      <c r="Y2325" s="111" t="s">
        <v>28</v>
      </c>
      <c r="Z2325" s="111" t="s">
        <v>29</v>
      </c>
      <c r="AA2325" s="111" t="s">
        <v>25</v>
      </c>
      <c r="AB2325" s="111" t="s">
        <v>30</v>
      </c>
      <c r="AC2325" s="112" t="s">
        <v>31</v>
      </c>
    </row>
    <row r="2326" spans="1:29" ht="25.5" customHeight="1" x14ac:dyDescent="0.35">
      <c r="A2326" s="205"/>
      <c r="B2326" s="207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45"/>
        <v/>
      </c>
      <c r="G2326" s="106"/>
      <c r="H2326" s="96">
        <f t="shared" si="146"/>
        <v>0</v>
      </c>
      <c r="I2326" s="96" t="str">
        <f t="shared" si="147"/>
        <v/>
      </c>
      <c r="J2326" s="96" t="str">
        <f t="shared" si="148"/>
        <v/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V2326" s="110" t="s">
        <v>25</v>
      </c>
      <c r="W2326" s="110" t="s">
        <v>26</v>
      </c>
      <c r="X2326" s="110" t="s">
        <v>27</v>
      </c>
      <c r="Y2326" s="111" t="s">
        <v>28</v>
      </c>
      <c r="Z2326" s="111" t="s">
        <v>29</v>
      </c>
      <c r="AA2326" s="111" t="s">
        <v>25</v>
      </c>
      <c r="AB2326" s="111" t="s">
        <v>30</v>
      </c>
      <c r="AC2326" s="112" t="s">
        <v>31</v>
      </c>
    </row>
    <row r="2327" spans="1:29" ht="25.5" customHeight="1" x14ac:dyDescent="0.35">
      <c r="A2327" s="205"/>
      <c r="B2327" s="207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45"/>
        <v/>
      </c>
      <c r="G2327" s="106"/>
      <c r="H2327" s="96">
        <f t="shared" si="146"/>
        <v>0</v>
      </c>
      <c r="I2327" s="96" t="str">
        <f t="shared" si="147"/>
        <v/>
      </c>
      <c r="J2327" s="96" t="str">
        <f t="shared" si="148"/>
        <v/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V2327" s="110" t="s">
        <v>25</v>
      </c>
      <c r="W2327" s="110" t="s">
        <v>26</v>
      </c>
      <c r="X2327" s="110" t="s">
        <v>27</v>
      </c>
      <c r="Y2327" s="111" t="s">
        <v>28</v>
      </c>
      <c r="Z2327" s="111" t="s">
        <v>29</v>
      </c>
      <c r="AA2327" s="111" t="s">
        <v>25</v>
      </c>
      <c r="AB2327" s="111" t="s">
        <v>30</v>
      </c>
      <c r="AC2327" s="112" t="s">
        <v>31</v>
      </c>
    </row>
    <row r="2328" spans="1:29" ht="25.5" customHeight="1" x14ac:dyDescent="0.35">
      <c r="A2328" s="205"/>
      <c r="B2328" s="207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45"/>
        <v/>
      </c>
      <c r="G2328" s="106"/>
      <c r="H2328" s="96">
        <f t="shared" si="146"/>
        <v>0</v>
      </c>
      <c r="I2328" s="96" t="str">
        <f t="shared" si="147"/>
        <v/>
      </c>
      <c r="J2328" s="96" t="str">
        <f t="shared" si="148"/>
        <v/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V2328" s="110" t="s">
        <v>25</v>
      </c>
      <c r="W2328" s="110" t="s">
        <v>26</v>
      </c>
      <c r="X2328" s="110" t="s">
        <v>27</v>
      </c>
      <c r="Y2328" s="111" t="s">
        <v>28</v>
      </c>
      <c r="Z2328" s="111" t="s">
        <v>29</v>
      </c>
      <c r="AA2328" s="111" t="s">
        <v>25</v>
      </c>
      <c r="AB2328" s="111" t="s">
        <v>30</v>
      </c>
      <c r="AC2328" s="112" t="s">
        <v>31</v>
      </c>
    </row>
    <row r="2329" spans="1:29" ht="25.5" customHeight="1" x14ac:dyDescent="0.35">
      <c r="A2329" s="205"/>
      <c r="B2329" s="207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45"/>
        <v/>
      </c>
      <c r="G2329" s="106"/>
      <c r="H2329" s="96">
        <f t="shared" si="146"/>
        <v>0</v>
      </c>
      <c r="I2329" s="96" t="str">
        <f t="shared" si="147"/>
        <v/>
      </c>
      <c r="J2329" s="96" t="str">
        <f t="shared" si="148"/>
        <v/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V2329" s="110" t="s">
        <v>25</v>
      </c>
      <c r="W2329" s="110" t="s">
        <v>26</v>
      </c>
      <c r="X2329" s="110" t="s">
        <v>27</v>
      </c>
      <c r="Y2329" s="111" t="s">
        <v>28</v>
      </c>
      <c r="Z2329" s="111" t="s">
        <v>29</v>
      </c>
      <c r="AA2329" s="111" t="s">
        <v>25</v>
      </c>
      <c r="AB2329" s="111" t="s">
        <v>30</v>
      </c>
      <c r="AC2329" s="112" t="s">
        <v>31</v>
      </c>
    </row>
    <row r="2330" spans="1:29" ht="25.5" customHeight="1" x14ac:dyDescent="0.35">
      <c r="A2330" s="205"/>
      <c r="B2330" s="207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45"/>
        <v/>
      </c>
      <c r="G2330" s="106"/>
      <c r="H2330" s="96">
        <f t="shared" si="146"/>
        <v>0</v>
      </c>
      <c r="I2330" s="96" t="str">
        <f t="shared" si="147"/>
        <v/>
      </c>
      <c r="J2330" s="96" t="str">
        <f t="shared" si="148"/>
        <v/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V2330" s="110" t="s">
        <v>25</v>
      </c>
      <c r="W2330" s="110" t="s">
        <v>26</v>
      </c>
      <c r="X2330" s="110" t="s">
        <v>27</v>
      </c>
      <c r="Y2330" s="111" t="s">
        <v>28</v>
      </c>
      <c r="Z2330" s="111" t="s">
        <v>29</v>
      </c>
      <c r="AA2330" s="111" t="s">
        <v>25</v>
      </c>
      <c r="AB2330" s="111" t="s">
        <v>30</v>
      </c>
      <c r="AC2330" s="112" t="s">
        <v>31</v>
      </c>
    </row>
    <row r="2331" spans="1:29" ht="25.5" customHeight="1" x14ac:dyDescent="0.35">
      <c r="A2331" s="205"/>
      <c r="B2331" s="207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45"/>
        <v/>
      </c>
      <c r="G2331" s="106"/>
      <c r="H2331" s="96">
        <f t="shared" si="146"/>
        <v>0</v>
      </c>
      <c r="I2331" s="96" t="str">
        <f t="shared" si="147"/>
        <v/>
      </c>
      <c r="J2331" s="96" t="str">
        <f t="shared" si="148"/>
        <v/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V2331" s="110" t="s">
        <v>25</v>
      </c>
      <c r="W2331" s="110" t="s">
        <v>26</v>
      </c>
      <c r="X2331" s="110" t="s">
        <v>27</v>
      </c>
      <c r="Y2331" s="111" t="s">
        <v>28</v>
      </c>
      <c r="Z2331" s="111" t="s">
        <v>29</v>
      </c>
      <c r="AA2331" s="111" t="s">
        <v>25</v>
      </c>
      <c r="AB2331" s="111" t="s">
        <v>30</v>
      </c>
      <c r="AC2331" s="112" t="s">
        <v>31</v>
      </c>
    </row>
    <row r="2332" spans="1:29" ht="25.5" customHeight="1" x14ac:dyDescent="0.35">
      <c r="A2332" s="205"/>
      <c r="B2332" s="207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45"/>
        <v/>
      </c>
      <c r="G2332" s="106"/>
      <c r="H2332" s="96">
        <f t="shared" si="146"/>
        <v>0</v>
      </c>
      <c r="I2332" s="96" t="str">
        <f t="shared" si="147"/>
        <v/>
      </c>
      <c r="J2332" s="96" t="str">
        <f t="shared" si="148"/>
        <v/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V2332" s="110" t="s">
        <v>25</v>
      </c>
      <c r="W2332" s="110" t="s">
        <v>26</v>
      </c>
      <c r="X2332" s="110" t="s">
        <v>27</v>
      </c>
      <c r="Y2332" s="111" t="s">
        <v>28</v>
      </c>
      <c r="Z2332" s="111" t="s">
        <v>29</v>
      </c>
      <c r="AA2332" s="111" t="s">
        <v>25</v>
      </c>
      <c r="AB2332" s="111" t="s">
        <v>30</v>
      </c>
      <c r="AC2332" s="112" t="s">
        <v>31</v>
      </c>
    </row>
    <row r="2333" spans="1:29" ht="25.5" customHeight="1" x14ac:dyDescent="0.35">
      <c r="A2333" s="205"/>
      <c r="B2333" s="207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45"/>
        <v/>
      </c>
      <c r="G2333" s="106"/>
      <c r="H2333" s="96">
        <f t="shared" si="146"/>
        <v>0</v>
      </c>
      <c r="I2333" s="96" t="str">
        <f t="shared" si="147"/>
        <v/>
      </c>
      <c r="J2333" s="96" t="str">
        <f t="shared" si="148"/>
        <v/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V2333" s="110" t="s">
        <v>25</v>
      </c>
      <c r="W2333" s="110" t="s">
        <v>26</v>
      </c>
      <c r="X2333" s="110" t="s">
        <v>27</v>
      </c>
      <c r="Y2333" s="111" t="s">
        <v>28</v>
      </c>
      <c r="Z2333" s="111" t="s">
        <v>29</v>
      </c>
      <c r="AA2333" s="111" t="s">
        <v>25</v>
      </c>
      <c r="AB2333" s="111" t="s">
        <v>30</v>
      </c>
      <c r="AC2333" s="112" t="s">
        <v>31</v>
      </c>
    </row>
    <row r="2334" spans="1:29" ht="25.5" customHeight="1" x14ac:dyDescent="0.35">
      <c r="A2334" s="205"/>
      <c r="B2334" s="207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45"/>
        <v/>
      </c>
      <c r="G2334" s="106"/>
      <c r="H2334" s="96">
        <f t="shared" si="146"/>
        <v>0</v>
      </c>
      <c r="I2334" s="96" t="str">
        <f t="shared" si="147"/>
        <v/>
      </c>
      <c r="J2334" s="96" t="str">
        <f t="shared" si="148"/>
        <v/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V2334" s="110" t="s">
        <v>25</v>
      </c>
      <c r="W2334" s="110" t="s">
        <v>26</v>
      </c>
      <c r="X2334" s="110" t="s">
        <v>27</v>
      </c>
      <c r="Y2334" s="111" t="s">
        <v>28</v>
      </c>
      <c r="Z2334" s="111" t="s">
        <v>29</v>
      </c>
      <c r="AA2334" s="111" t="s">
        <v>25</v>
      </c>
      <c r="AB2334" s="111" t="s">
        <v>30</v>
      </c>
      <c r="AC2334" s="112" t="s">
        <v>31</v>
      </c>
    </row>
    <row r="2335" spans="1:29" ht="25.5" customHeight="1" x14ac:dyDescent="0.35">
      <c r="A2335" s="205"/>
      <c r="B2335" s="207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45"/>
        <v/>
      </c>
      <c r="G2335" s="106"/>
      <c r="H2335" s="96">
        <f t="shared" si="146"/>
        <v>0</v>
      </c>
      <c r="I2335" s="96" t="str">
        <f t="shared" si="147"/>
        <v/>
      </c>
      <c r="J2335" s="96" t="str">
        <f t="shared" si="148"/>
        <v/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V2335" s="110" t="s">
        <v>25</v>
      </c>
      <c r="W2335" s="110" t="s">
        <v>26</v>
      </c>
      <c r="X2335" s="110" t="s">
        <v>27</v>
      </c>
      <c r="Y2335" s="111" t="s">
        <v>28</v>
      </c>
      <c r="Z2335" s="111" t="s">
        <v>29</v>
      </c>
      <c r="AA2335" s="111" t="s">
        <v>25</v>
      </c>
      <c r="AB2335" s="111" t="s">
        <v>30</v>
      </c>
      <c r="AC2335" s="112" t="s">
        <v>31</v>
      </c>
    </row>
    <row r="2336" spans="1:29" ht="25.5" customHeight="1" x14ac:dyDescent="0.35">
      <c r="A2336" s="205"/>
      <c r="B2336" s="207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45"/>
        <v/>
      </c>
      <c r="G2336" s="106"/>
      <c r="H2336" s="96">
        <f t="shared" si="146"/>
        <v>0</v>
      </c>
      <c r="I2336" s="96" t="str">
        <f t="shared" si="147"/>
        <v/>
      </c>
      <c r="J2336" s="96" t="str">
        <f t="shared" si="148"/>
        <v/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V2336" s="110" t="s">
        <v>25</v>
      </c>
      <c r="W2336" s="110" t="s">
        <v>26</v>
      </c>
      <c r="X2336" s="110" t="s">
        <v>27</v>
      </c>
      <c r="Y2336" s="111" t="s">
        <v>28</v>
      </c>
      <c r="Z2336" s="111" t="s">
        <v>29</v>
      </c>
      <c r="AA2336" s="111" t="s">
        <v>25</v>
      </c>
      <c r="AB2336" s="111" t="s">
        <v>30</v>
      </c>
      <c r="AC2336" s="112" t="s">
        <v>31</v>
      </c>
    </row>
    <row r="2337" spans="1:29" ht="25.5" customHeight="1" x14ac:dyDescent="0.35">
      <c r="A2337" s="205"/>
      <c r="B2337" s="207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45"/>
        <v/>
      </c>
      <c r="G2337" s="106"/>
      <c r="H2337" s="96">
        <f t="shared" si="146"/>
        <v>0</v>
      </c>
      <c r="I2337" s="96" t="str">
        <f t="shared" si="147"/>
        <v/>
      </c>
      <c r="J2337" s="96" t="str">
        <f t="shared" si="148"/>
        <v/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V2337" s="110" t="s">
        <v>25</v>
      </c>
      <c r="W2337" s="110" t="s">
        <v>26</v>
      </c>
      <c r="X2337" s="110" t="s">
        <v>27</v>
      </c>
      <c r="Y2337" s="111" t="s">
        <v>28</v>
      </c>
      <c r="Z2337" s="111" t="s">
        <v>29</v>
      </c>
      <c r="AA2337" s="111" t="s">
        <v>25</v>
      </c>
      <c r="AB2337" s="111" t="s">
        <v>30</v>
      </c>
      <c r="AC2337" s="112" t="s">
        <v>31</v>
      </c>
    </row>
    <row r="2338" spans="1:29" ht="25.5" customHeight="1" x14ac:dyDescent="0.35">
      <c r="A2338" s="205"/>
      <c r="B2338" s="207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45"/>
        <v/>
      </c>
      <c r="G2338" s="106"/>
      <c r="H2338" s="96">
        <f t="shared" si="146"/>
        <v>0</v>
      </c>
      <c r="I2338" s="96" t="str">
        <f t="shared" si="147"/>
        <v/>
      </c>
      <c r="J2338" s="96" t="str">
        <f t="shared" si="148"/>
        <v/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V2338" s="110" t="s">
        <v>25</v>
      </c>
      <c r="W2338" s="110" t="s">
        <v>26</v>
      </c>
      <c r="X2338" s="110" t="s">
        <v>27</v>
      </c>
      <c r="Y2338" s="111" t="s">
        <v>28</v>
      </c>
      <c r="Z2338" s="111" t="s">
        <v>29</v>
      </c>
      <c r="AA2338" s="111" t="s">
        <v>25</v>
      </c>
      <c r="AB2338" s="111" t="s">
        <v>30</v>
      </c>
      <c r="AC2338" s="112" t="s">
        <v>31</v>
      </c>
    </row>
    <row r="2339" spans="1:29" ht="25.5" customHeight="1" x14ac:dyDescent="0.35">
      <c r="A2339" s="205"/>
      <c r="B2339" s="207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45"/>
        <v/>
      </c>
      <c r="G2339" s="106"/>
      <c r="H2339" s="96">
        <f t="shared" si="146"/>
        <v>0</v>
      </c>
      <c r="I2339" s="96" t="str">
        <f t="shared" si="147"/>
        <v/>
      </c>
      <c r="J2339" s="96" t="str">
        <f t="shared" si="148"/>
        <v/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V2339" s="110" t="s">
        <v>25</v>
      </c>
      <c r="W2339" s="110" t="s">
        <v>26</v>
      </c>
      <c r="X2339" s="110" t="s">
        <v>27</v>
      </c>
      <c r="Y2339" s="111" t="s">
        <v>28</v>
      </c>
      <c r="Z2339" s="111" t="s">
        <v>29</v>
      </c>
      <c r="AA2339" s="111" t="s">
        <v>25</v>
      </c>
      <c r="AB2339" s="111" t="s">
        <v>30</v>
      </c>
      <c r="AC2339" s="112" t="s">
        <v>31</v>
      </c>
    </row>
    <row r="2340" spans="1:29" ht="25.5" customHeight="1" x14ac:dyDescent="0.35">
      <c r="A2340" s="205"/>
      <c r="B2340" s="207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45"/>
        <v/>
      </c>
      <c r="G2340" s="106"/>
      <c r="H2340" s="96">
        <f t="shared" si="146"/>
        <v>0</v>
      </c>
      <c r="I2340" s="96" t="str">
        <f t="shared" si="147"/>
        <v/>
      </c>
      <c r="J2340" s="96" t="str">
        <f t="shared" si="148"/>
        <v/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V2340" s="110" t="s">
        <v>25</v>
      </c>
      <c r="W2340" s="110" t="s">
        <v>26</v>
      </c>
      <c r="X2340" s="110" t="s">
        <v>27</v>
      </c>
      <c r="Y2340" s="111" t="s">
        <v>28</v>
      </c>
      <c r="Z2340" s="111" t="s">
        <v>29</v>
      </c>
      <c r="AA2340" s="111" t="s">
        <v>25</v>
      </c>
      <c r="AB2340" s="111" t="s">
        <v>30</v>
      </c>
      <c r="AC2340" s="112" t="s">
        <v>31</v>
      </c>
    </row>
    <row r="2341" spans="1:29" ht="25.5" customHeight="1" x14ac:dyDescent="0.35">
      <c r="A2341" s="205"/>
      <c r="B2341" s="207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45"/>
        <v/>
      </c>
      <c r="G2341" s="106"/>
      <c r="H2341" s="96">
        <f t="shared" si="146"/>
        <v>0</v>
      </c>
      <c r="I2341" s="96" t="str">
        <f t="shared" si="147"/>
        <v/>
      </c>
      <c r="J2341" s="96" t="str">
        <f t="shared" si="148"/>
        <v/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V2341" s="110" t="s">
        <v>25</v>
      </c>
      <c r="W2341" s="110" t="s">
        <v>26</v>
      </c>
      <c r="X2341" s="110" t="s">
        <v>27</v>
      </c>
      <c r="Y2341" s="111" t="s">
        <v>28</v>
      </c>
      <c r="Z2341" s="111" t="s">
        <v>29</v>
      </c>
      <c r="AA2341" s="111" t="s">
        <v>25</v>
      </c>
      <c r="AB2341" s="111" t="s">
        <v>30</v>
      </c>
      <c r="AC2341" s="112" t="s">
        <v>31</v>
      </c>
    </row>
    <row r="2342" spans="1:29" ht="25.5" customHeight="1" x14ac:dyDescent="0.35">
      <c r="A2342" s="205"/>
      <c r="B2342" s="207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45"/>
        <v/>
      </c>
      <c r="G2342" s="106"/>
      <c r="H2342" s="96">
        <f t="shared" si="146"/>
        <v>0</v>
      </c>
      <c r="I2342" s="96" t="str">
        <f t="shared" si="147"/>
        <v/>
      </c>
      <c r="J2342" s="96" t="str">
        <f t="shared" si="148"/>
        <v/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V2342" s="110" t="s">
        <v>25</v>
      </c>
      <c r="W2342" s="110" t="s">
        <v>26</v>
      </c>
      <c r="X2342" s="110" t="s">
        <v>27</v>
      </c>
      <c r="Y2342" s="111" t="s">
        <v>28</v>
      </c>
      <c r="Z2342" s="111" t="s">
        <v>29</v>
      </c>
      <c r="AA2342" s="111" t="s">
        <v>25</v>
      </c>
      <c r="AB2342" s="111" t="s">
        <v>30</v>
      </c>
      <c r="AC2342" s="112" t="s">
        <v>31</v>
      </c>
    </row>
    <row r="2343" spans="1:29" ht="25.5" customHeight="1" x14ac:dyDescent="0.35">
      <c r="A2343" s="205"/>
      <c r="B2343" s="207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45"/>
        <v/>
      </c>
      <c r="G2343" s="106"/>
      <c r="H2343" s="96">
        <f t="shared" si="146"/>
        <v>0</v>
      </c>
      <c r="I2343" s="96" t="str">
        <f t="shared" si="147"/>
        <v/>
      </c>
      <c r="J2343" s="96" t="str">
        <f t="shared" si="148"/>
        <v/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V2343" s="110" t="s">
        <v>25</v>
      </c>
      <c r="W2343" s="110" t="s">
        <v>26</v>
      </c>
      <c r="X2343" s="110" t="s">
        <v>27</v>
      </c>
      <c r="Y2343" s="111" t="s">
        <v>28</v>
      </c>
      <c r="Z2343" s="111" t="s">
        <v>29</v>
      </c>
      <c r="AA2343" s="111" t="s">
        <v>25</v>
      </c>
      <c r="AB2343" s="111" t="s">
        <v>30</v>
      </c>
      <c r="AC2343" s="112" t="s">
        <v>31</v>
      </c>
    </row>
    <row r="2344" spans="1:29" ht="25.5" customHeight="1" x14ac:dyDescent="0.35">
      <c r="A2344" s="205"/>
      <c r="B2344" s="207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45"/>
        <v/>
      </c>
      <c r="G2344" s="106"/>
      <c r="H2344" s="96">
        <f t="shared" si="146"/>
        <v>0</v>
      </c>
      <c r="I2344" s="96" t="str">
        <f t="shared" si="147"/>
        <v/>
      </c>
      <c r="J2344" s="96" t="str">
        <f t="shared" si="148"/>
        <v/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V2344" s="110" t="s">
        <v>25</v>
      </c>
      <c r="W2344" s="110" t="s">
        <v>26</v>
      </c>
      <c r="X2344" s="110" t="s">
        <v>27</v>
      </c>
      <c r="Y2344" s="111" t="s">
        <v>28</v>
      </c>
      <c r="Z2344" s="111" t="s">
        <v>29</v>
      </c>
      <c r="AA2344" s="111" t="s">
        <v>25</v>
      </c>
      <c r="AB2344" s="111" t="s">
        <v>30</v>
      </c>
      <c r="AC2344" s="112" t="s">
        <v>31</v>
      </c>
    </row>
    <row r="2345" spans="1:29" ht="25.5" customHeight="1" x14ac:dyDescent="0.35">
      <c r="A2345" s="205"/>
      <c r="B2345" s="207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45"/>
        <v/>
      </c>
      <c r="G2345" s="106"/>
      <c r="H2345" s="96">
        <f t="shared" si="146"/>
        <v>0</v>
      </c>
      <c r="I2345" s="96" t="str">
        <f t="shared" si="147"/>
        <v/>
      </c>
      <c r="J2345" s="96" t="str">
        <f t="shared" si="148"/>
        <v/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V2345" s="110" t="s">
        <v>25</v>
      </c>
      <c r="W2345" s="110" t="s">
        <v>26</v>
      </c>
      <c r="X2345" s="110" t="s">
        <v>27</v>
      </c>
      <c r="Y2345" s="111" t="s">
        <v>28</v>
      </c>
      <c r="Z2345" s="111" t="s">
        <v>29</v>
      </c>
      <c r="AA2345" s="111" t="s">
        <v>25</v>
      </c>
      <c r="AB2345" s="111" t="s">
        <v>30</v>
      </c>
      <c r="AC2345" s="112" t="s">
        <v>31</v>
      </c>
    </row>
    <row r="2346" spans="1:29" ht="25.5" customHeight="1" x14ac:dyDescent="0.35">
      <c r="A2346" s="205"/>
      <c r="B2346" s="207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45"/>
        <v/>
      </c>
      <c r="G2346" s="106"/>
      <c r="H2346" s="96">
        <f t="shared" si="146"/>
        <v>0</v>
      </c>
      <c r="I2346" s="96" t="str">
        <f t="shared" si="147"/>
        <v/>
      </c>
      <c r="J2346" s="96" t="str">
        <f t="shared" si="148"/>
        <v/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V2346" s="110" t="s">
        <v>25</v>
      </c>
      <c r="W2346" s="110" t="s">
        <v>26</v>
      </c>
      <c r="X2346" s="110" t="s">
        <v>27</v>
      </c>
      <c r="Y2346" s="111" t="s">
        <v>28</v>
      </c>
      <c r="Z2346" s="111" t="s">
        <v>29</v>
      </c>
      <c r="AA2346" s="111" t="s">
        <v>25</v>
      </c>
      <c r="AB2346" s="111" t="s">
        <v>30</v>
      </c>
      <c r="AC2346" s="112" t="s">
        <v>31</v>
      </c>
    </row>
    <row r="2347" spans="1:29" ht="25.5" customHeight="1" x14ac:dyDescent="0.35">
      <c r="A2347" s="205"/>
      <c r="B2347" s="207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45"/>
        <v/>
      </c>
      <c r="G2347" s="106"/>
      <c r="H2347" s="96">
        <f t="shared" si="146"/>
        <v>0</v>
      </c>
      <c r="I2347" s="96" t="str">
        <f t="shared" si="147"/>
        <v/>
      </c>
      <c r="J2347" s="96" t="str">
        <f t="shared" si="148"/>
        <v/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V2347" s="110" t="s">
        <v>25</v>
      </c>
      <c r="W2347" s="110" t="s">
        <v>26</v>
      </c>
      <c r="X2347" s="110" t="s">
        <v>27</v>
      </c>
      <c r="Y2347" s="111" t="s">
        <v>28</v>
      </c>
      <c r="Z2347" s="111" t="s">
        <v>29</v>
      </c>
      <c r="AA2347" s="111" t="s">
        <v>25</v>
      </c>
      <c r="AB2347" s="111" t="s">
        <v>30</v>
      </c>
      <c r="AC2347" s="112" t="s">
        <v>31</v>
      </c>
    </row>
    <row r="2348" spans="1:29" ht="25.5" customHeight="1" x14ac:dyDescent="0.35">
      <c r="A2348" s="205"/>
      <c r="B2348" s="207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45"/>
        <v/>
      </c>
      <c r="G2348" s="106"/>
      <c r="H2348" s="96">
        <f t="shared" si="146"/>
        <v>0</v>
      </c>
      <c r="I2348" s="96" t="str">
        <f t="shared" si="147"/>
        <v/>
      </c>
      <c r="J2348" s="96" t="str">
        <f t="shared" si="148"/>
        <v/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V2348" s="110" t="s">
        <v>25</v>
      </c>
      <c r="W2348" s="110" t="s">
        <v>26</v>
      </c>
      <c r="X2348" s="110" t="s">
        <v>27</v>
      </c>
      <c r="Y2348" s="111" t="s">
        <v>28</v>
      </c>
      <c r="Z2348" s="111" t="s">
        <v>29</v>
      </c>
      <c r="AA2348" s="111" t="s">
        <v>25</v>
      </c>
      <c r="AB2348" s="111" t="s">
        <v>30</v>
      </c>
      <c r="AC2348" s="112" t="s">
        <v>31</v>
      </c>
    </row>
    <row r="2349" spans="1:29" ht="25.5" customHeight="1" x14ac:dyDescent="0.35">
      <c r="A2349" s="205"/>
      <c r="B2349" s="207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45"/>
        <v/>
      </c>
      <c r="G2349" s="106"/>
      <c r="H2349" s="96">
        <f t="shared" si="146"/>
        <v>0</v>
      </c>
      <c r="I2349" s="96" t="str">
        <f t="shared" si="147"/>
        <v/>
      </c>
      <c r="J2349" s="96" t="str">
        <f t="shared" si="148"/>
        <v/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V2349" s="110" t="s">
        <v>25</v>
      </c>
      <c r="W2349" s="110" t="s">
        <v>26</v>
      </c>
      <c r="X2349" s="110" t="s">
        <v>27</v>
      </c>
      <c r="Y2349" s="111" t="s">
        <v>28</v>
      </c>
      <c r="Z2349" s="111" t="s">
        <v>29</v>
      </c>
      <c r="AA2349" s="111" t="s">
        <v>25</v>
      </c>
      <c r="AB2349" s="111" t="s">
        <v>30</v>
      </c>
      <c r="AC2349" s="112" t="s">
        <v>31</v>
      </c>
    </row>
    <row r="2350" spans="1:29" ht="25.5" customHeight="1" x14ac:dyDescent="0.35">
      <c r="A2350" s="205"/>
      <c r="B2350" s="207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45"/>
        <v/>
      </c>
      <c r="G2350" s="106"/>
      <c r="H2350" s="96">
        <f t="shared" si="146"/>
        <v>0</v>
      </c>
      <c r="I2350" s="96" t="str">
        <f t="shared" si="147"/>
        <v/>
      </c>
      <c r="J2350" s="96" t="str">
        <f t="shared" si="148"/>
        <v/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V2350" s="110" t="s">
        <v>25</v>
      </c>
      <c r="W2350" s="110" t="s">
        <v>26</v>
      </c>
      <c r="X2350" s="110" t="s">
        <v>27</v>
      </c>
      <c r="Y2350" s="111" t="s">
        <v>28</v>
      </c>
      <c r="Z2350" s="111" t="s">
        <v>29</v>
      </c>
      <c r="AA2350" s="111" t="s">
        <v>25</v>
      </c>
      <c r="AB2350" s="111" t="s">
        <v>30</v>
      </c>
      <c r="AC2350" s="112" t="s">
        <v>31</v>
      </c>
    </row>
    <row r="2351" spans="1:29" ht="25.5" customHeight="1" x14ac:dyDescent="0.35">
      <c r="A2351" s="205"/>
      <c r="B2351" s="207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45"/>
        <v/>
      </c>
      <c r="G2351" s="106"/>
      <c r="H2351" s="96">
        <f t="shared" si="146"/>
        <v>0</v>
      </c>
      <c r="I2351" s="96" t="str">
        <f t="shared" si="147"/>
        <v/>
      </c>
      <c r="J2351" s="96" t="str">
        <f t="shared" si="148"/>
        <v/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V2351" s="110" t="s">
        <v>25</v>
      </c>
      <c r="W2351" s="110" t="s">
        <v>26</v>
      </c>
      <c r="X2351" s="110" t="s">
        <v>27</v>
      </c>
      <c r="Y2351" s="111" t="s">
        <v>28</v>
      </c>
      <c r="Z2351" s="111" t="s">
        <v>29</v>
      </c>
      <c r="AA2351" s="111" t="s">
        <v>25</v>
      </c>
      <c r="AB2351" s="111" t="s">
        <v>30</v>
      </c>
      <c r="AC2351" s="112" t="s">
        <v>31</v>
      </c>
    </row>
    <row r="2352" spans="1:29" ht="25.5" customHeight="1" x14ac:dyDescent="0.35">
      <c r="A2352" s="205"/>
      <c r="B2352" s="207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45"/>
        <v/>
      </c>
      <c r="G2352" s="106"/>
      <c r="H2352" s="96">
        <f t="shared" si="146"/>
        <v>0</v>
      </c>
      <c r="I2352" s="96" t="str">
        <f t="shared" si="147"/>
        <v/>
      </c>
      <c r="J2352" s="96" t="str">
        <f t="shared" si="148"/>
        <v/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V2352" s="110" t="s">
        <v>25</v>
      </c>
      <c r="W2352" s="110" t="s">
        <v>26</v>
      </c>
      <c r="X2352" s="110" t="s">
        <v>27</v>
      </c>
      <c r="Y2352" s="111" t="s">
        <v>28</v>
      </c>
      <c r="Z2352" s="111" t="s">
        <v>29</v>
      </c>
      <c r="AA2352" s="111" t="s">
        <v>25</v>
      </c>
      <c r="AB2352" s="111" t="s">
        <v>30</v>
      </c>
      <c r="AC2352" s="112" t="s">
        <v>31</v>
      </c>
    </row>
    <row r="2353" spans="1:29" ht="25.5" customHeight="1" x14ac:dyDescent="0.35">
      <c r="A2353" s="205"/>
      <c r="B2353" s="207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45"/>
        <v/>
      </c>
      <c r="G2353" s="106"/>
      <c r="H2353" s="96">
        <f t="shared" si="146"/>
        <v>0</v>
      </c>
      <c r="I2353" s="96" t="str">
        <f t="shared" si="147"/>
        <v/>
      </c>
      <c r="J2353" s="96" t="str">
        <f t="shared" si="148"/>
        <v/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V2353" s="110" t="s">
        <v>25</v>
      </c>
      <c r="W2353" s="110" t="s">
        <v>26</v>
      </c>
      <c r="X2353" s="110" t="s">
        <v>27</v>
      </c>
      <c r="Y2353" s="111" t="s">
        <v>28</v>
      </c>
      <c r="Z2353" s="111" t="s">
        <v>29</v>
      </c>
      <c r="AA2353" s="111" t="s">
        <v>25</v>
      </c>
      <c r="AB2353" s="111" t="s">
        <v>30</v>
      </c>
      <c r="AC2353" s="112" t="s">
        <v>31</v>
      </c>
    </row>
    <row r="2354" spans="1:29" ht="25.5" customHeight="1" x14ac:dyDescent="0.35">
      <c r="A2354" s="205"/>
      <c r="B2354" s="207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45"/>
        <v/>
      </c>
      <c r="G2354" s="106"/>
      <c r="H2354" s="96">
        <f t="shared" si="146"/>
        <v>0</v>
      </c>
      <c r="I2354" s="96" t="str">
        <f t="shared" si="147"/>
        <v/>
      </c>
      <c r="J2354" s="96" t="str">
        <f t="shared" si="148"/>
        <v/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V2354" s="110" t="s">
        <v>25</v>
      </c>
      <c r="W2354" s="110" t="s">
        <v>26</v>
      </c>
      <c r="X2354" s="110" t="s">
        <v>27</v>
      </c>
      <c r="Y2354" s="111" t="s">
        <v>28</v>
      </c>
      <c r="Z2354" s="111" t="s">
        <v>29</v>
      </c>
      <c r="AA2354" s="111" t="s">
        <v>25</v>
      </c>
      <c r="AB2354" s="111" t="s">
        <v>30</v>
      </c>
      <c r="AC2354" s="112" t="s">
        <v>31</v>
      </c>
    </row>
    <row r="2355" spans="1:29" ht="25.5" customHeight="1" x14ac:dyDescent="0.35">
      <c r="A2355" s="205"/>
      <c r="B2355" s="207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45"/>
        <v/>
      </c>
      <c r="G2355" s="106"/>
      <c r="H2355" s="96">
        <f t="shared" si="146"/>
        <v>0</v>
      </c>
      <c r="I2355" s="96" t="str">
        <f t="shared" si="147"/>
        <v/>
      </c>
      <c r="J2355" s="96" t="str">
        <f t="shared" si="148"/>
        <v/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V2355" s="110" t="s">
        <v>25</v>
      </c>
      <c r="W2355" s="110" t="s">
        <v>26</v>
      </c>
      <c r="X2355" s="110" t="s">
        <v>27</v>
      </c>
      <c r="Y2355" s="111" t="s">
        <v>28</v>
      </c>
      <c r="Z2355" s="111" t="s">
        <v>29</v>
      </c>
      <c r="AA2355" s="111" t="s">
        <v>25</v>
      </c>
      <c r="AB2355" s="111" t="s">
        <v>30</v>
      </c>
      <c r="AC2355" s="112" t="s">
        <v>31</v>
      </c>
    </row>
    <row r="2356" spans="1:29" ht="25.5" customHeight="1" x14ac:dyDescent="0.35">
      <c r="A2356" s="205"/>
      <c r="B2356" s="207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45"/>
        <v/>
      </c>
      <c r="G2356" s="106"/>
      <c r="H2356" s="96">
        <f t="shared" si="146"/>
        <v>0</v>
      </c>
      <c r="I2356" s="96" t="str">
        <f t="shared" si="147"/>
        <v/>
      </c>
      <c r="J2356" s="96" t="str">
        <f t="shared" si="148"/>
        <v/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V2356" s="110" t="s">
        <v>25</v>
      </c>
      <c r="W2356" s="110" t="s">
        <v>26</v>
      </c>
      <c r="X2356" s="110" t="s">
        <v>27</v>
      </c>
      <c r="Y2356" s="111" t="s">
        <v>28</v>
      </c>
      <c r="Z2356" s="111" t="s">
        <v>29</v>
      </c>
      <c r="AA2356" s="111" t="s">
        <v>25</v>
      </c>
      <c r="AB2356" s="111" t="s">
        <v>30</v>
      </c>
      <c r="AC2356" s="112" t="s">
        <v>31</v>
      </c>
    </row>
    <row r="2357" spans="1:29" ht="25.5" customHeight="1" x14ac:dyDescent="0.35">
      <c r="A2357" s="205"/>
      <c r="B2357" s="207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45"/>
        <v/>
      </c>
      <c r="G2357" s="106"/>
      <c r="H2357" s="96">
        <f t="shared" si="146"/>
        <v>0</v>
      </c>
      <c r="I2357" s="96" t="str">
        <f t="shared" si="147"/>
        <v/>
      </c>
      <c r="J2357" s="96" t="str">
        <f t="shared" si="148"/>
        <v/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V2357" s="110" t="s">
        <v>25</v>
      </c>
      <c r="W2357" s="110" t="s">
        <v>26</v>
      </c>
      <c r="X2357" s="110" t="s">
        <v>27</v>
      </c>
      <c r="Y2357" s="111" t="s">
        <v>28</v>
      </c>
      <c r="Z2357" s="111" t="s">
        <v>29</v>
      </c>
      <c r="AA2357" s="111" t="s">
        <v>25</v>
      </c>
      <c r="AB2357" s="111" t="s">
        <v>30</v>
      </c>
      <c r="AC2357" s="112" t="s">
        <v>31</v>
      </c>
    </row>
    <row r="2358" spans="1:29" ht="25.5" customHeight="1" x14ac:dyDescent="0.35">
      <c r="A2358" s="205"/>
      <c r="B2358" s="207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45"/>
        <v/>
      </c>
      <c r="G2358" s="106"/>
      <c r="H2358" s="96">
        <f t="shared" si="146"/>
        <v>0</v>
      </c>
      <c r="I2358" s="96" t="str">
        <f t="shared" si="147"/>
        <v/>
      </c>
      <c r="J2358" s="96" t="str">
        <f t="shared" si="148"/>
        <v/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V2358" s="110" t="s">
        <v>25</v>
      </c>
      <c r="W2358" s="110" t="s">
        <v>26</v>
      </c>
      <c r="X2358" s="110" t="s">
        <v>27</v>
      </c>
      <c r="Y2358" s="111" t="s">
        <v>28</v>
      </c>
      <c r="Z2358" s="111" t="s">
        <v>29</v>
      </c>
      <c r="AA2358" s="111" t="s">
        <v>25</v>
      </c>
      <c r="AB2358" s="111" t="s">
        <v>30</v>
      </c>
      <c r="AC2358" s="112" t="s">
        <v>31</v>
      </c>
    </row>
    <row r="2359" spans="1:29" ht="25.5" customHeight="1" x14ac:dyDescent="0.35">
      <c r="A2359" s="205"/>
      <c r="B2359" s="207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45"/>
        <v/>
      </c>
      <c r="G2359" s="106"/>
      <c r="H2359" s="96">
        <f t="shared" si="146"/>
        <v>0</v>
      </c>
      <c r="I2359" s="96" t="str">
        <f t="shared" si="147"/>
        <v/>
      </c>
      <c r="J2359" s="96" t="str">
        <f t="shared" si="148"/>
        <v/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V2359" s="110" t="s">
        <v>25</v>
      </c>
      <c r="W2359" s="110" t="s">
        <v>26</v>
      </c>
      <c r="X2359" s="110" t="s">
        <v>27</v>
      </c>
      <c r="Y2359" s="111" t="s">
        <v>28</v>
      </c>
      <c r="Z2359" s="111" t="s">
        <v>29</v>
      </c>
      <c r="AA2359" s="111" t="s">
        <v>25</v>
      </c>
      <c r="AB2359" s="111" t="s">
        <v>30</v>
      </c>
      <c r="AC2359" s="112" t="s">
        <v>31</v>
      </c>
    </row>
    <row r="2360" spans="1:29" ht="25.5" customHeight="1" x14ac:dyDescent="0.35">
      <c r="A2360" s="205"/>
      <c r="B2360" s="207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45"/>
        <v/>
      </c>
      <c r="G2360" s="106"/>
      <c r="H2360" s="96">
        <f t="shared" si="146"/>
        <v>0</v>
      </c>
      <c r="I2360" s="96" t="str">
        <f t="shared" si="147"/>
        <v/>
      </c>
      <c r="J2360" s="96" t="str">
        <f t="shared" si="148"/>
        <v/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V2360" s="110" t="s">
        <v>25</v>
      </c>
      <c r="W2360" s="110" t="s">
        <v>26</v>
      </c>
      <c r="X2360" s="110" t="s">
        <v>27</v>
      </c>
      <c r="Y2360" s="111" t="s">
        <v>28</v>
      </c>
      <c r="Z2360" s="111" t="s">
        <v>29</v>
      </c>
      <c r="AA2360" s="111" t="s">
        <v>25</v>
      </c>
      <c r="AB2360" s="111" t="s">
        <v>30</v>
      </c>
      <c r="AC2360" s="112" t="s">
        <v>31</v>
      </c>
    </row>
    <row r="2361" spans="1:29" ht="25.5" customHeight="1" x14ac:dyDescent="0.35">
      <c r="A2361" s="205"/>
      <c r="B2361" s="207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45"/>
        <v/>
      </c>
      <c r="G2361" s="106"/>
      <c r="H2361" s="96">
        <f t="shared" si="146"/>
        <v>0</v>
      </c>
      <c r="I2361" s="96" t="str">
        <f t="shared" si="147"/>
        <v/>
      </c>
      <c r="J2361" s="96" t="str">
        <f t="shared" si="148"/>
        <v/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V2361" s="110" t="s">
        <v>25</v>
      </c>
      <c r="W2361" s="110" t="s">
        <v>26</v>
      </c>
      <c r="X2361" s="110" t="s">
        <v>27</v>
      </c>
      <c r="Y2361" s="111" t="s">
        <v>28</v>
      </c>
      <c r="Z2361" s="111" t="s">
        <v>29</v>
      </c>
      <c r="AA2361" s="111" t="s">
        <v>25</v>
      </c>
      <c r="AB2361" s="111" t="s">
        <v>30</v>
      </c>
      <c r="AC2361" s="112" t="s">
        <v>31</v>
      </c>
    </row>
    <row r="2362" spans="1:29" ht="25.5" customHeight="1" x14ac:dyDescent="0.35">
      <c r="A2362" s="205"/>
      <c r="B2362" s="207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45"/>
        <v/>
      </c>
      <c r="G2362" s="106"/>
      <c r="H2362" s="96">
        <f t="shared" si="146"/>
        <v>0</v>
      </c>
      <c r="I2362" s="96" t="str">
        <f t="shared" si="147"/>
        <v/>
      </c>
      <c r="J2362" s="96" t="str">
        <f t="shared" si="148"/>
        <v/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V2362" s="110" t="s">
        <v>25</v>
      </c>
      <c r="W2362" s="110" t="s">
        <v>26</v>
      </c>
      <c r="X2362" s="110" t="s">
        <v>27</v>
      </c>
      <c r="Y2362" s="111" t="s">
        <v>28</v>
      </c>
      <c r="Z2362" s="111" t="s">
        <v>29</v>
      </c>
      <c r="AA2362" s="111" t="s">
        <v>25</v>
      </c>
      <c r="AB2362" s="111" t="s">
        <v>30</v>
      </c>
      <c r="AC2362" s="112" t="s">
        <v>31</v>
      </c>
    </row>
    <row r="2363" spans="1:29" ht="25.5" customHeight="1" x14ac:dyDescent="0.35">
      <c r="A2363" s="205"/>
      <c r="B2363" s="207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45"/>
        <v/>
      </c>
      <c r="G2363" s="106"/>
      <c r="H2363" s="96">
        <f t="shared" si="146"/>
        <v>0</v>
      </c>
      <c r="I2363" s="96" t="str">
        <f t="shared" si="147"/>
        <v/>
      </c>
      <c r="J2363" s="96" t="str">
        <f t="shared" si="148"/>
        <v/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V2363" s="110" t="s">
        <v>25</v>
      </c>
      <c r="W2363" s="110" t="s">
        <v>26</v>
      </c>
      <c r="X2363" s="110" t="s">
        <v>27</v>
      </c>
      <c r="Y2363" s="111" t="s">
        <v>28</v>
      </c>
      <c r="Z2363" s="111" t="s">
        <v>29</v>
      </c>
      <c r="AA2363" s="111" t="s">
        <v>25</v>
      </c>
      <c r="AB2363" s="111" t="s">
        <v>30</v>
      </c>
      <c r="AC2363" s="112" t="s">
        <v>31</v>
      </c>
    </row>
    <row r="2364" spans="1:29" ht="25.5" customHeight="1" x14ac:dyDescent="0.35">
      <c r="A2364" s="205"/>
      <c r="B2364" s="207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45"/>
        <v/>
      </c>
      <c r="G2364" s="106"/>
      <c r="H2364" s="96">
        <f t="shared" si="146"/>
        <v>0</v>
      </c>
      <c r="I2364" s="96" t="str">
        <f t="shared" si="147"/>
        <v/>
      </c>
      <c r="J2364" s="96" t="str">
        <f t="shared" si="148"/>
        <v/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V2364" s="110" t="s">
        <v>25</v>
      </c>
      <c r="W2364" s="110" t="s">
        <v>26</v>
      </c>
      <c r="X2364" s="110" t="s">
        <v>27</v>
      </c>
      <c r="Y2364" s="111" t="s">
        <v>28</v>
      </c>
      <c r="Z2364" s="111" t="s">
        <v>29</v>
      </c>
      <c r="AA2364" s="111" t="s">
        <v>25</v>
      </c>
      <c r="AB2364" s="111" t="s">
        <v>30</v>
      </c>
      <c r="AC2364" s="112" t="s">
        <v>31</v>
      </c>
    </row>
    <row r="2365" spans="1:29" ht="25.5" customHeight="1" x14ac:dyDescent="0.35">
      <c r="A2365" s="205"/>
      <c r="B2365" s="207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45"/>
        <v/>
      </c>
      <c r="G2365" s="106"/>
      <c r="H2365" s="96">
        <f t="shared" si="146"/>
        <v>0</v>
      </c>
      <c r="I2365" s="96" t="str">
        <f t="shared" si="147"/>
        <v/>
      </c>
      <c r="J2365" s="96" t="str">
        <f t="shared" si="148"/>
        <v/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V2365" s="110" t="s">
        <v>25</v>
      </c>
      <c r="W2365" s="110" t="s">
        <v>26</v>
      </c>
      <c r="X2365" s="110" t="s">
        <v>27</v>
      </c>
      <c r="Y2365" s="111" t="s">
        <v>28</v>
      </c>
      <c r="Z2365" s="111" t="s">
        <v>29</v>
      </c>
      <c r="AA2365" s="111" t="s">
        <v>25</v>
      </c>
      <c r="AB2365" s="111" t="s">
        <v>30</v>
      </c>
      <c r="AC2365" s="112" t="s">
        <v>31</v>
      </c>
    </row>
    <row r="2366" spans="1:29" ht="25.5" customHeight="1" x14ac:dyDescent="0.35">
      <c r="A2366" s="205"/>
      <c r="B2366" s="207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45"/>
        <v/>
      </c>
      <c r="G2366" s="106"/>
      <c r="H2366" s="96">
        <f t="shared" si="146"/>
        <v>0</v>
      </c>
      <c r="I2366" s="96" t="str">
        <f t="shared" si="147"/>
        <v/>
      </c>
      <c r="J2366" s="96" t="str">
        <f t="shared" si="148"/>
        <v/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V2366" s="110" t="s">
        <v>25</v>
      </c>
      <c r="W2366" s="110" t="s">
        <v>26</v>
      </c>
      <c r="X2366" s="110" t="s">
        <v>27</v>
      </c>
      <c r="Y2366" s="111" t="s">
        <v>28</v>
      </c>
      <c r="Z2366" s="111" t="s">
        <v>29</v>
      </c>
      <c r="AA2366" s="111" t="s">
        <v>25</v>
      </c>
      <c r="AB2366" s="111" t="s">
        <v>30</v>
      </c>
      <c r="AC2366" s="112" t="s">
        <v>31</v>
      </c>
    </row>
    <row r="2367" spans="1:29" ht="25.5" customHeight="1" x14ac:dyDescent="0.35">
      <c r="A2367" s="205"/>
      <c r="B2367" s="207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45"/>
        <v/>
      </c>
      <c r="G2367" s="106"/>
      <c r="H2367" s="96">
        <f t="shared" si="146"/>
        <v>0</v>
      </c>
      <c r="I2367" s="96" t="str">
        <f t="shared" si="147"/>
        <v/>
      </c>
      <c r="J2367" s="96" t="str">
        <f t="shared" si="148"/>
        <v/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V2367" s="110" t="s">
        <v>25</v>
      </c>
      <c r="W2367" s="110" t="s">
        <v>26</v>
      </c>
      <c r="X2367" s="110" t="s">
        <v>27</v>
      </c>
      <c r="Y2367" s="111" t="s">
        <v>28</v>
      </c>
      <c r="Z2367" s="111" t="s">
        <v>29</v>
      </c>
      <c r="AA2367" s="111" t="s">
        <v>25</v>
      </c>
      <c r="AB2367" s="111" t="s">
        <v>30</v>
      </c>
      <c r="AC2367" s="112" t="s">
        <v>31</v>
      </c>
    </row>
    <row r="2368" spans="1:29" ht="25.5" customHeight="1" x14ac:dyDescent="0.35">
      <c r="A2368" s="205"/>
      <c r="B2368" s="207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45"/>
        <v/>
      </c>
      <c r="G2368" s="106"/>
      <c r="H2368" s="96">
        <f t="shared" si="146"/>
        <v>0</v>
      </c>
      <c r="I2368" s="96" t="str">
        <f t="shared" si="147"/>
        <v/>
      </c>
      <c r="J2368" s="96" t="str">
        <f t="shared" si="148"/>
        <v/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V2368" s="110" t="s">
        <v>25</v>
      </c>
      <c r="W2368" s="110" t="s">
        <v>26</v>
      </c>
      <c r="X2368" s="110" t="s">
        <v>27</v>
      </c>
      <c r="Y2368" s="111" t="s">
        <v>28</v>
      </c>
      <c r="Z2368" s="111" t="s">
        <v>29</v>
      </c>
      <c r="AA2368" s="111" t="s">
        <v>25</v>
      </c>
      <c r="AB2368" s="111" t="s">
        <v>30</v>
      </c>
      <c r="AC2368" s="112" t="s">
        <v>31</v>
      </c>
    </row>
    <row r="2369" spans="1:29" ht="25.5" customHeight="1" x14ac:dyDescent="0.35">
      <c r="A2369" s="205"/>
      <c r="B2369" s="207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45"/>
        <v/>
      </c>
      <c r="G2369" s="106"/>
      <c r="H2369" s="96">
        <f t="shared" si="146"/>
        <v>0</v>
      </c>
      <c r="I2369" s="96" t="str">
        <f t="shared" si="147"/>
        <v/>
      </c>
      <c r="J2369" s="96" t="str">
        <f t="shared" si="148"/>
        <v/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V2369" s="110" t="s">
        <v>25</v>
      </c>
      <c r="W2369" s="110" t="s">
        <v>26</v>
      </c>
      <c r="X2369" s="110" t="s">
        <v>27</v>
      </c>
      <c r="Y2369" s="111" t="s">
        <v>28</v>
      </c>
      <c r="Z2369" s="111" t="s">
        <v>29</v>
      </c>
      <c r="AA2369" s="111" t="s">
        <v>25</v>
      </c>
      <c r="AB2369" s="111" t="s">
        <v>30</v>
      </c>
      <c r="AC2369" s="112" t="s">
        <v>31</v>
      </c>
    </row>
    <row r="2370" spans="1:29" ht="25.5" customHeight="1" x14ac:dyDescent="0.35">
      <c r="A2370" s="205"/>
      <c r="B2370" s="207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49">IF(OR(D2370="",E2370=""),"",ROUND(D2370*E2370,2))</f>
        <v/>
      </c>
      <c r="G2370" s="106"/>
      <c r="H2370" s="96">
        <f t="shared" ref="H2370:H2433" si="150">IF(G2370="Sim",IF(OR(F2370="",D2370="",L2370=""),"",IF(L2370="Sim",ROUND(F2370-D2370,2),0)),0)</f>
        <v>0</v>
      </c>
      <c r="I2370" s="96" t="str">
        <f t="shared" ref="I2370:I2433" si="151">IF(G2370="Sim",0,IF(OR(F2370="",L2370=""),"",F2370))</f>
        <v/>
      </c>
      <c r="J2370" s="96" t="str">
        <f t="shared" ref="J2370:J2433" si="152">IF(G2370="Sim",0,IF(OR(F2370="",D2370="",L2370=""),"",IF(L2370="Sim",ROUND(F2370-D2370,2),0)))</f>
        <v/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V2370" s="110" t="s">
        <v>25</v>
      </c>
      <c r="W2370" s="110" t="s">
        <v>26</v>
      </c>
      <c r="X2370" s="110" t="s">
        <v>27</v>
      </c>
      <c r="Y2370" s="111" t="s">
        <v>28</v>
      </c>
      <c r="Z2370" s="111" t="s">
        <v>29</v>
      </c>
      <c r="AA2370" s="111" t="s">
        <v>25</v>
      </c>
      <c r="AB2370" s="111" t="s">
        <v>30</v>
      </c>
      <c r="AC2370" s="112" t="s">
        <v>31</v>
      </c>
    </row>
    <row r="2371" spans="1:29" ht="25.5" customHeight="1" x14ac:dyDescent="0.35">
      <c r="A2371" s="205"/>
      <c r="B2371" s="207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49"/>
        <v/>
      </c>
      <c r="G2371" s="106"/>
      <c r="H2371" s="96">
        <f t="shared" si="150"/>
        <v>0</v>
      </c>
      <c r="I2371" s="96" t="str">
        <f t="shared" si="151"/>
        <v/>
      </c>
      <c r="J2371" s="96" t="str">
        <f t="shared" si="152"/>
        <v/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V2371" s="110" t="s">
        <v>25</v>
      </c>
      <c r="W2371" s="110" t="s">
        <v>26</v>
      </c>
      <c r="X2371" s="110" t="s">
        <v>27</v>
      </c>
      <c r="Y2371" s="111" t="s">
        <v>28</v>
      </c>
      <c r="Z2371" s="111" t="s">
        <v>29</v>
      </c>
      <c r="AA2371" s="111" t="s">
        <v>25</v>
      </c>
      <c r="AB2371" s="111" t="s">
        <v>30</v>
      </c>
      <c r="AC2371" s="112" t="s">
        <v>31</v>
      </c>
    </row>
    <row r="2372" spans="1:29" ht="25.5" customHeight="1" x14ac:dyDescent="0.35">
      <c r="A2372" s="205"/>
      <c r="B2372" s="207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49"/>
        <v/>
      </c>
      <c r="G2372" s="106"/>
      <c r="H2372" s="96">
        <f t="shared" si="150"/>
        <v>0</v>
      </c>
      <c r="I2372" s="96" t="str">
        <f t="shared" si="151"/>
        <v/>
      </c>
      <c r="J2372" s="96" t="str">
        <f t="shared" si="152"/>
        <v/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V2372" s="110" t="s">
        <v>25</v>
      </c>
      <c r="W2372" s="110" t="s">
        <v>26</v>
      </c>
      <c r="X2372" s="110" t="s">
        <v>27</v>
      </c>
      <c r="Y2372" s="111" t="s">
        <v>28</v>
      </c>
      <c r="Z2372" s="111" t="s">
        <v>29</v>
      </c>
      <c r="AA2372" s="111" t="s">
        <v>25</v>
      </c>
      <c r="AB2372" s="111" t="s">
        <v>30</v>
      </c>
      <c r="AC2372" s="112" t="s">
        <v>31</v>
      </c>
    </row>
    <row r="2373" spans="1:29" ht="25.5" customHeight="1" x14ac:dyDescent="0.35">
      <c r="A2373" s="205"/>
      <c r="B2373" s="207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49"/>
        <v/>
      </c>
      <c r="G2373" s="106"/>
      <c r="H2373" s="96">
        <f t="shared" si="150"/>
        <v>0</v>
      </c>
      <c r="I2373" s="96" t="str">
        <f t="shared" si="151"/>
        <v/>
      </c>
      <c r="J2373" s="96" t="str">
        <f t="shared" si="152"/>
        <v/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V2373" s="110" t="s">
        <v>25</v>
      </c>
      <c r="W2373" s="110" t="s">
        <v>26</v>
      </c>
      <c r="X2373" s="110" t="s">
        <v>27</v>
      </c>
      <c r="Y2373" s="111" t="s">
        <v>28</v>
      </c>
      <c r="Z2373" s="111" t="s">
        <v>29</v>
      </c>
      <c r="AA2373" s="111" t="s">
        <v>25</v>
      </c>
      <c r="AB2373" s="111" t="s">
        <v>30</v>
      </c>
      <c r="AC2373" s="112" t="s">
        <v>31</v>
      </c>
    </row>
    <row r="2374" spans="1:29" ht="25.5" customHeight="1" x14ac:dyDescent="0.35">
      <c r="A2374" s="205"/>
      <c r="B2374" s="207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49"/>
        <v/>
      </c>
      <c r="G2374" s="106"/>
      <c r="H2374" s="96">
        <f t="shared" si="150"/>
        <v>0</v>
      </c>
      <c r="I2374" s="96" t="str">
        <f t="shared" si="151"/>
        <v/>
      </c>
      <c r="J2374" s="96" t="str">
        <f t="shared" si="152"/>
        <v/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V2374" s="110" t="s">
        <v>25</v>
      </c>
      <c r="W2374" s="110" t="s">
        <v>26</v>
      </c>
      <c r="X2374" s="110" t="s">
        <v>27</v>
      </c>
      <c r="Y2374" s="111" t="s">
        <v>28</v>
      </c>
      <c r="Z2374" s="111" t="s">
        <v>29</v>
      </c>
      <c r="AA2374" s="111" t="s">
        <v>25</v>
      </c>
      <c r="AB2374" s="111" t="s">
        <v>30</v>
      </c>
      <c r="AC2374" s="112" t="s">
        <v>31</v>
      </c>
    </row>
    <row r="2375" spans="1:29" ht="25.5" customHeight="1" x14ac:dyDescent="0.35">
      <c r="A2375" s="205"/>
      <c r="B2375" s="207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49"/>
        <v/>
      </c>
      <c r="G2375" s="106"/>
      <c r="H2375" s="96">
        <f t="shared" si="150"/>
        <v>0</v>
      </c>
      <c r="I2375" s="96" t="str">
        <f t="shared" si="151"/>
        <v/>
      </c>
      <c r="J2375" s="96" t="str">
        <f t="shared" si="152"/>
        <v/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V2375" s="110" t="s">
        <v>25</v>
      </c>
      <c r="W2375" s="110" t="s">
        <v>26</v>
      </c>
      <c r="X2375" s="110" t="s">
        <v>27</v>
      </c>
      <c r="Y2375" s="111" t="s">
        <v>28</v>
      </c>
      <c r="Z2375" s="111" t="s">
        <v>29</v>
      </c>
      <c r="AA2375" s="111" t="s">
        <v>25</v>
      </c>
      <c r="AB2375" s="111" t="s">
        <v>30</v>
      </c>
      <c r="AC2375" s="112" t="s">
        <v>31</v>
      </c>
    </row>
    <row r="2376" spans="1:29" ht="25.5" customHeight="1" x14ac:dyDescent="0.35">
      <c r="A2376" s="205"/>
      <c r="B2376" s="207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49"/>
        <v/>
      </c>
      <c r="G2376" s="106"/>
      <c r="H2376" s="96">
        <f t="shared" si="150"/>
        <v>0</v>
      </c>
      <c r="I2376" s="96" t="str">
        <f t="shared" si="151"/>
        <v/>
      </c>
      <c r="J2376" s="96" t="str">
        <f t="shared" si="152"/>
        <v/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V2376" s="110" t="s">
        <v>25</v>
      </c>
      <c r="W2376" s="110" t="s">
        <v>26</v>
      </c>
      <c r="X2376" s="110" t="s">
        <v>27</v>
      </c>
      <c r="Y2376" s="111" t="s">
        <v>28</v>
      </c>
      <c r="Z2376" s="111" t="s">
        <v>29</v>
      </c>
      <c r="AA2376" s="111" t="s">
        <v>25</v>
      </c>
      <c r="AB2376" s="111" t="s">
        <v>30</v>
      </c>
      <c r="AC2376" s="112" t="s">
        <v>31</v>
      </c>
    </row>
    <row r="2377" spans="1:29" ht="25.5" customHeight="1" x14ac:dyDescent="0.35">
      <c r="A2377" s="205"/>
      <c r="B2377" s="207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49"/>
        <v/>
      </c>
      <c r="G2377" s="106"/>
      <c r="H2377" s="96">
        <f t="shared" si="150"/>
        <v>0</v>
      </c>
      <c r="I2377" s="96" t="str">
        <f t="shared" si="151"/>
        <v/>
      </c>
      <c r="J2377" s="96" t="str">
        <f t="shared" si="152"/>
        <v/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V2377" s="110" t="s">
        <v>25</v>
      </c>
      <c r="W2377" s="110" t="s">
        <v>26</v>
      </c>
      <c r="X2377" s="110" t="s">
        <v>27</v>
      </c>
      <c r="Y2377" s="111" t="s">
        <v>28</v>
      </c>
      <c r="Z2377" s="111" t="s">
        <v>29</v>
      </c>
      <c r="AA2377" s="111" t="s">
        <v>25</v>
      </c>
      <c r="AB2377" s="111" t="s">
        <v>30</v>
      </c>
      <c r="AC2377" s="112" t="s">
        <v>31</v>
      </c>
    </row>
    <row r="2378" spans="1:29" ht="25.5" customHeight="1" x14ac:dyDescent="0.35">
      <c r="A2378" s="205"/>
      <c r="B2378" s="207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49"/>
        <v/>
      </c>
      <c r="G2378" s="106"/>
      <c r="H2378" s="96">
        <f t="shared" si="150"/>
        <v>0</v>
      </c>
      <c r="I2378" s="96" t="str">
        <f t="shared" si="151"/>
        <v/>
      </c>
      <c r="J2378" s="96" t="str">
        <f t="shared" si="152"/>
        <v/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V2378" s="110" t="s">
        <v>25</v>
      </c>
      <c r="W2378" s="110" t="s">
        <v>26</v>
      </c>
      <c r="X2378" s="110" t="s">
        <v>27</v>
      </c>
      <c r="Y2378" s="111" t="s">
        <v>28</v>
      </c>
      <c r="Z2378" s="111" t="s">
        <v>29</v>
      </c>
      <c r="AA2378" s="111" t="s">
        <v>25</v>
      </c>
      <c r="AB2378" s="111" t="s">
        <v>30</v>
      </c>
      <c r="AC2378" s="112" t="s">
        <v>31</v>
      </c>
    </row>
    <row r="2379" spans="1:29" ht="25.5" customHeight="1" x14ac:dyDescent="0.35">
      <c r="A2379" s="205"/>
      <c r="B2379" s="207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49"/>
        <v/>
      </c>
      <c r="G2379" s="106"/>
      <c r="H2379" s="96">
        <f t="shared" si="150"/>
        <v>0</v>
      </c>
      <c r="I2379" s="96" t="str">
        <f t="shared" si="151"/>
        <v/>
      </c>
      <c r="J2379" s="96" t="str">
        <f t="shared" si="152"/>
        <v/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V2379" s="110" t="s">
        <v>25</v>
      </c>
      <c r="W2379" s="110" t="s">
        <v>26</v>
      </c>
      <c r="X2379" s="110" t="s">
        <v>27</v>
      </c>
      <c r="Y2379" s="111" t="s">
        <v>28</v>
      </c>
      <c r="Z2379" s="111" t="s">
        <v>29</v>
      </c>
      <c r="AA2379" s="111" t="s">
        <v>25</v>
      </c>
      <c r="AB2379" s="111" t="s">
        <v>30</v>
      </c>
      <c r="AC2379" s="112" t="s">
        <v>31</v>
      </c>
    </row>
    <row r="2380" spans="1:29" ht="25.5" customHeight="1" x14ac:dyDescent="0.35">
      <c r="A2380" s="205"/>
      <c r="B2380" s="207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49"/>
        <v/>
      </c>
      <c r="G2380" s="106"/>
      <c r="H2380" s="96">
        <f t="shared" si="150"/>
        <v>0</v>
      </c>
      <c r="I2380" s="96" t="str">
        <f t="shared" si="151"/>
        <v/>
      </c>
      <c r="J2380" s="96" t="str">
        <f t="shared" si="152"/>
        <v/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V2380" s="110" t="s">
        <v>25</v>
      </c>
      <c r="W2380" s="110" t="s">
        <v>26</v>
      </c>
      <c r="X2380" s="110" t="s">
        <v>27</v>
      </c>
      <c r="Y2380" s="111" t="s">
        <v>28</v>
      </c>
      <c r="Z2380" s="111" t="s">
        <v>29</v>
      </c>
      <c r="AA2380" s="111" t="s">
        <v>25</v>
      </c>
      <c r="AB2380" s="111" t="s">
        <v>30</v>
      </c>
      <c r="AC2380" s="112" t="s">
        <v>31</v>
      </c>
    </row>
    <row r="2381" spans="1:29" ht="25.5" customHeight="1" x14ac:dyDescent="0.35">
      <c r="A2381" s="205"/>
      <c r="B2381" s="207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49"/>
        <v/>
      </c>
      <c r="G2381" s="106"/>
      <c r="H2381" s="96">
        <f t="shared" si="150"/>
        <v>0</v>
      </c>
      <c r="I2381" s="96" t="str">
        <f t="shared" si="151"/>
        <v/>
      </c>
      <c r="J2381" s="96" t="str">
        <f t="shared" si="152"/>
        <v/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V2381" s="110" t="s">
        <v>25</v>
      </c>
      <c r="W2381" s="110" t="s">
        <v>26</v>
      </c>
      <c r="X2381" s="110" t="s">
        <v>27</v>
      </c>
      <c r="Y2381" s="111" t="s">
        <v>28</v>
      </c>
      <c r="Z2381" s="111" t="s">
        <v>29</v>
      </c>
      <c r="AA2381" s="111" t="s">
        <v>25</v>
      </c>
      <c r="AB2381" s="111" t="s">
        <v>30</v>
      </c>
      <c r="AC2381" s="112" t="s">
        <v>31</v>
      </c>
    </row>
    <row r="2382" spans="1:29" ht="25.5" customHeight="1" x14ac:dyDescent="0.35">
      <c r="A2382" s="205"/>
      <c r="B2382" s="207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49"/>
        <v/>
      </c>
      <c r="G2382" s="106"/>
      <c r="H2382" s="96">
        <f t="shared" si="150"/>
        <v>0</v>
      </c>
      <c r="I2382" s="96" t="str">
        <f t="shared" si="151"/>
        <v/>
      </c>
      <c r="J2382" s="96" t="str">
        <f t="shared" si="152"/>
        <v/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V2382" s="110" t="s">
        <v>25</v>
      </c>
      <c r="W2382" s="110" t="s">
        <v>26</v>
      </c>
      <c r="X2382" s="110" t="s">
        <v>27</v>
      </c>
      <c r="Y2382" s="111" t="s">
        <v>28</v>
      </c>
      <c r="Z2382" s="111" t="s">
        <v>29</v>
      </c>
      <c r="AA2382" s="111" t="s">
        <v>25</v>
      </c>
      <c r="AB2382" s="111" t="s">
        <v>30</v>
      </c>
      <c r="AC2382" s="112" t="s">
        <v>31</v>
      </c>
    </row>
    <row r="2383" spans="1:29" ht="25.5" customHeight="1" x14ac:dyDescent="0.35">
      <c r="A2383" s="205"/>
      <c r="B2383" s="207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49"/>
        <v/>
      </c>
      <c r="G2383" s="106"/>
      <c r="H2383" s="96">
        <f t="shared" si="150"/>
        <v>0</v>
      </c>
      <c r="I2383" s="96" t="str">
        <f t="shared" si="151"/>
        <v/>
      </c>
      <c r="J2383" s="96" t="str">
        <f t="shared" si="152"/>
        <v/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V2383" s="110" t="s">
        <v>25</v>
      </c>
      <c r="W2383" s="110" t="s">
        <v>26</v>
      </c>
      <c r="X2383" s="110" t="s">
        <v>27</v>
      </c>
      <c r="Y2383" s="111" t="s">
        <v>28</v>
      </c>
      <c r="Z2383" s="111" t="s">
        <v>29</v>
      </c>
      <c r="AA2383" s="111" t="s">
        <v>25</v>
      </c>
      <c r="AB2383" s="111" t="s">
        <v>30</v>
      </c>
      <c r="AC2383" s="112" t="s">
        <v>31</v>
      </c>
    </row>
    <row r="2384" spans="1:29" ht="25.5" customHeight="1" x14ac:dyDescent="0.35">
      <c r="A2384" s="205"/>
      <c r="B2384" s="207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49"/>
        <v/>
      </c>
      <c r="G2384" s="106"/>
      <c r="H2384" s="96">
        <f t="shared" si="150"/>
        <v>0</v>
      </c>
      <c r="I2384" s="96" t="str">
        <f t="shared" si="151"/>
        <v/>
      </c>
      <c r="J2384" s="96" t="str">
        <f t="shared" si="152"/>
        <v/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V2384" s="110" t="s">
        <v>25</v>
      </c>
      <c r="W2384" s="110" t="s">
        <v>26</v>
      </c>
      <c r="X2384" s="110" t="s">
        <v>27</v>
      </c>
      <c r="Y2384" s="111" t="s">
        <v>28</v>
      </c>
      <c r="Z2384" s="111" t="s">
        <v>29</v>
      </c>
      <c r="AA2384" s="111" t="s">
        <v>25</v>
      </c>
      <c r="AB2384" s="111" t="s">
        <v>30</v>
      </c>
      <c r="AC2384" s="112" t="s">
        <v>31</v>
      </c>
    </row>
    <row r="2385" spans="1:29" ht="25.5" customHeight="1" x14ac:dyDescent="0.35">
      <c r="A2385" s="205"/>
      <c r="B2385" s="207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49"/>
        <v/>
      </c>
      <c r="G2385" s="106"/>
      <c r="H2385" s="96">
        <f t="shared" si="150"/>
        <v>0</v>
      </c>
      <c r="I2385" s="96" t="str">
        <f t="shared" si="151"/>
        <v/>
      </c>
      <c r="J2385" s="96" t="str">
        <f t="shared" si="152"/>
        <v/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V2385" s="110" t="s">
        <v>25</v>
      </c>
      <c r="W2385" s="110" t="s">
        <v>26</v>
      </c>
      <c r="X2385" s="110" t="s">
        <v>27</v>
      </c>
      <c r="Y2385" s="111" t="s">
        <v>28</v>
      </c>
      <c r="Z2385" s="111" t="s">
        <v>29</v>
      </c>
      <c r="AA2385" s="111" t="s">
        <v>25</v>
      </c>
      <c r="AB2385" s="111" t="s">
        <v>30</v>
      </c>
      <c r="AC2385" s="112" t="s">
        <v>31</v>
      </c>
    </row>
    <row r="2386" spans="1:29" ht="25.5" customHeight="1" x14ac:dyDescent="0.35">
      <c r="A2386" s="205"/>
      <c r="B2386" s="207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49"/>
        <v/>
      </c>
      <c r="G2386" s="106"/>
      <c r="H2386" s="96">
        <f t="shared" si="150"/>
        <v>0</v>
      </c>
      <c r="I2386" s="96" t="str">
        <f t="shared" si="151"/>
        <v/>
      </c>
      <c r="J2386" s="96" t="str">
        <f t="shared" si="152"/>
        <v/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V2386" s="110" t="s">
        <v>25</v>
      </c>
      <c r="W2386" s="110" t="s">
        <v>26</v>
      </c>
      <c r="X2386" s="110" t="s">
        <v>27</v>
      </c>
      <c r="Y2386" s="111" t="s">
        <v>28</v>
      </c>
      <c r="Z2386" s="111" t="s">
        <v>29</v>
      </c>
      <c r="AA2386" s="111" t="s">
        <v>25</v>
      </c>
      <c r="AB2386" s="111" t="s">
        <v>30</v>
      </c>
      <c r="AC2386" s="112" t="s">
        <v>31</v>
      </c>
    </row>
    <row r="2387" spans="1:29" ht="25.5" customHeight="1" x14ac:dyDescent="0.35">
      <c r="A2387" s="205"/>
      <c r="B2387" s="207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49"/>
        <v/>
      </c>
      <c r="G2387" s="106"/>
      <c r="H2387" s="96">
        <f t="shared" si="150"/>
        <v>0</v>
      </c>
      <c r="I2387" s="96" t="str">
        <f t="shared" si="151"/>
        <v/>
      </c>
      <c r="J2387" s="96" t="str">
        <f t="shared" si="152"/>
        <v/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V2387" s="110" t="s">
        <v>25</v>
      </c>
      <c r="W2387" s="110" t="s">
        <v>26</v>
      </c>
      <c r="X2387" s="110" t="s">
        <v>27</v>
      </c>
      <c r="Y2387" s="111" t="s">
        <v>28</v>
      </c>
      <c r="Z2387" s="111" t="s">
        <v>29</v>
      </c>
      <c r="AA2387" s="111" t="s">
        <v>25</v>
      </c>
      <c r="AB2387" s="111" t="s">
        <v>30</v>
      </c>
      <c r="AC2387" s="112" t="s">
        <v>31</v>
      </c>
    </row>
    <row r="2388" spans="1:29" ht="25.5" customHeight="1" x14ac:dyDescent="0.35">
      <c r="A2388" s="205"/>
      <c r="B2388" s="207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49"/>
        <v/>
      </c>
      <c r="G2388" s="106"/>
      <c r="H2388" s="96">
        <f t="shared" si="150"/>
        <v>0</v>
      </c>
      <c r="I2388" s="96" t="str">
        <f t="shared" si="151"/>
        <v/>
      </c>
      <c r="J2388" s="96" t="str">
        <f t="shared" si="152"/>
        <v/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V2388" s="110" t="s">
        <v>25</v>
      </c>
      <c r="W2388" s="110" t="s">
        <v>26</v>
      </c>
      <c r="X2388" s="110" t="s">
        <v>27</v>
      </c>
      <c r="Y2388" s="111" t="s">
        <v>28</v>
      </c>
      <c r="Z2388" s="111" t="s">
        <v>29</v>
      </c>
      <c r="AA2388" s="111" t="s">
        <v>25</v>
      </c>
      <c r="AB2388" s="111" t="s">
        <v>30</v>
      </c>
      <c r="AC2388" s="112" t="s">
        <v>31</v>
      </c>
    </row>
    <row r="2389" spans="1:29" ht="25.5" customHeight="1" x14ac:dyDescent="0.35">
      <c r="A2389" s="205"/>
      <c r="B2389" s="207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49"/>
        <v/>
      </c>
      <c r="G2389" s="106"/>
      <c r="H2389" s="96">
        <f t="shared" si="150"/>
        <v>0</v>
      </c>
      <c r="I2389" s="96" t="str">
        <f t="shared" si="151"/>
        <v/>
      </c>
      <c r="J2389" s="96" t="str">
        <f t="shared" si="152"/>
        <v/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V2389" s="110" t="s">
        <v>25</v>
      </c>
      <c r="W2389" s="110" t="s">
        <v>26</v>
      </c>
      <c r="X2389" s="110" t="s">
        <v>27</v>
      </c>
      <c r="Y2389" s="111" t="s">
        <v>28</v>
      </c>
      <c r="Z2389" s="111" t="s">
        <v>29</v>
      </c>
      <c r="AA2389" s="111" t="s">
        <v>25</v>
      </c>
      <c r="AB2389" s="111" t="s">
        <v>30</v>
      </c>
      <c r="AC2389" s="112" t="s">
        <v>31</v>
      </c>
    </row>
    <row r="2390" spans="1:29" ht="25.5" customHeight="1" x14ac:dyDescent="0.35">
      <c r="A2390" s="205"/>
      <c r="B2390" s="207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49"/>
        <v/>
      </c>
      <c r="G2390" s="106"/>
      <c r="H2390" s="96">
        <f t="shared" si="150"/>
        <v>0</v>
      </c>
      <c r="I2390" s="96" t="str">
        <f t="shared" si="151"/>
        <v/>
      </c>
      <c r="J2390" s="96" t="str">
        <f t="shared" si="152"/>
        <v/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V2390" s="110" t="s">
        <v>25</v>
      </c>
      <c r="W2390" s="110" t="s">
        <v>26</v>
      </c>
      <c r="X2390" s="110" t="s">
        <v>27</v>
      </c>
      <c r="Y2390" s="111" t="s">
        <v>28</v>
      </c>
      <c r="Z2390" s="111" t="s">
        <v>29</v>
      </c>
      <c r="AA2390" s="111" t="s">
        <v>25</v>
      </c>
      <c r="AB2390" s="111" t="s">
        <v>30</v>
      </c>
      <c r="AC2390" s="112" t="s">
        <v>31</v>
      </c>
    </row>
    <row r="2391" spans="1:29" ht="25.5" customHeight="1" x14ac:dyDescent="0.35">
      <c r="A2391" s="205"/>
      <c r="B2391" s="207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49"/>
        <v/>
      </c>
      <c r="G2391" s="106"/>
      <c r="H2391" s="96">
        <f t="shared" si="150"/>
        <v>0</v>
      </c>
      <c r="I2391" s="96" t="str">
        <f t="shared" si="151"/>
        <v/>
      </c>
      <c r="J2391" s="96" t="str">
        <f t="shared" si="152"/>
        <v/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V2391" s="110" t="s">
        <v>25</v>
      </c>
      <c r="W2391" s="110" t="s">
        <v>26</v>
      </c>
      <c r="X2391" s="110" t="s">
        <v>27</v>
      </c>
      <c r="Y2391" s="111" t="s">
        <v>28</v>
      </c>
      <c r="Z2391" s="111" t="s">
        <v>29</v>
      </c>
      <c r="AA2391" s="111" t="s">
        <v>25</v>
      </c>
      <c r="AB2391" s="111" t="s">
        <v>30</v>
      </c>
      <c r="AC2391" s="112" t="s">
        <v>31</v>
      </c>
    </row>
    <row r="2392" spans="1:29" ht="25.5" customHeight="1" x14ac:dyDescent="0.35">
      <c r="A2392" s="205"/>
      <c r="B2392" s="207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49"/>
        <v/>
      </c>
      <c r="G2392" s="106"/>
      <c r="H2392" s="96">
        <f t="shared" si="150"/>
        <v>0</v>
      </c>
      <c r="I2392" s="96" t="str">
        <f t="shared" si="151"/>
        <v/>
      </c>
      <c r="J2392" s="96" t="str">
        <f t="shared" si="152"/>
        <v/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V2392" s="110" t="s">
        <v>25</v>
      </c>
      <c r="W2392" s="110" t="s">
        <v>26</v>
      </c>
      <c r="X2392" s="110" t="s">
        <v>27</v>
      </c>
      <c r="Y2392" s="111" t="s">
        <v>28</v>
      </c>
      <c r="Z2392" s="111" t="s">
        <v>29</v>
      </c>
      <c r="AA2392" s="111" t="s">
        <v>25</v>
      </c>
      <c r="AB2392" s="111" t="s">
        <v>30</v>
      </c>
      <c r="AC2392" s="112" t="s">
        <v>31</v>
      </c>
    </row>
    <row r="2393" spans="1:29" ht="25.5" customHeight="1" x14ac:dyDescent="0.35">
      <c r="A2393" s="205"/>
      <c r="B2393" s="207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49"/>
        <v/>
      </c>
      <c r="G2393" s="106"/>
      <c r="H2393" s="96">
        <f t="shared" si="150"/>
        <v>0</v>
      </c>
      <c r="I2393" s="96" t="str">
        <f t="shared" si="151"/>
        <v/>
      </c>
      <c r="J2393" s="96" t="str">
        <f t="shared" si="152"/>
        <v/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V2393" s="110" t="s">
        <v>25</v>
      </c>
      <c r="W2393" s="110" t="s">
        <v>26</v>
      </c>
      <c r="X2393" s="110" t="s">
        <v>27</v>
      </c>
      <c r="Y2393" s="111" t="s">
        <v>28</v>
      </c>
      <c r="Z2393" s="111" t="s">
        <v>29</v>
      </c>
      <c r="AA2393" s="111" t="s">
        <v>25</v>
      </c>
      <c r="AB2393" s="111" t="s">
        <v>30</v>
      </c>
      <c r="AC2393" s="112" t="s">
        <v>31</v>
      </c>
    </row>
    <row r="2394" spans="1:29" ht="25.5" customHeight="1" x14ac:dyDescent="0.35">
      <c r="A2394" s="205"/>
      <c r="B2394" s="207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49"/>
        <v/>
      </c>
      <c r="G2394" s="106"/>
      <c r="H2394" s="96">
        <f t="shared" si="150"/>
        <v>0</v>
      </c>
      <c r="I2394" s="96" t="str">
        <f t="shared" si="151"/>
        <v/>
      </c>
      <c r="J2394" s="96" t="str">
        <f t="shared" si="152"/>
        <v/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V2394" s="110" t="s">
        <v>25</v>
      </c>
      <c r="W2394" s="110" t="s">
        <v>26</v>
      </c>
      <c r="X2394" s="110" t="s">
        <v>27</v>
      </c>
      <c r="Y2394" s="111" t="s">
        <v>28</v>
      </c>
      <c r="Z2394" s="111" t="s">
        <v>29</v>
      </c>
      <c r="AA2394" s="111" t="s">
        <v>25</v>
      </c>
      <c r="AB2394" s="111" t="s">
        <v>30</v>
      </c>
      <c r="AC2394" s="112" t="s">
        <v>31</v>
      </c>
    </row>
    <row r="2395" spans="1:29" ht="25.5" customHeight="1" x14ac:dyDescent="0.35">
      <c r="A2395" s="205"/>
      <c r="B2395" s="207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49"/>
        <v/>
      </c>
      <c r="G2395" s="106"/>
      <c r="H2395" s="96">
        <f t="shared" si="150"/>
        <v>0</v>
      </c>
      <c r="I2395" s="96" t="str">
        <f t="shared" si="151"/>
        <v/>
      </c>
      <c r="J2395" s="96" t="str">
        <f t="shared" si="152"/>
        <v/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V2395" s="110" t="s">
        <v>25</v>
      </c>
      <c r="W2395" s="110" t="s">
        <v>26</v>
      </c>
      <c r="X2395" s="110" t="s">
        <v>27</v>
      </c>
      <c r="Y2395" s="111" t="s">
        <v>28</v>
      </c>
      <c r="Z2395" s="111" t="s">
        <v>29</v>
      </c>
      <c r="AA2395" s="111" t="s">
        <v>25</v>
      </c>
      <c r="AB2395" s="111" t="s">
        <v>30</v>
      </c>
      <c r="AC2395" s="112" t="s">
        <v>31</v>
      </c>
    </row>
    <row r="2396" spans="1:29" ht="25.5" customHeight="1" x14ac:dyDescent="0.35">
      <c r="A2396" s="205"/>
      <c r="B2396" s="207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49"/>
        <v/>
      </c>
      <c r="G2396" s="106"/>
      <c r="H2396" s="96">
        <f t="shared" si="150"/>
        <v>0</v>
      </c>
      <c r="I2396" s="96" t="str">
        <f t="shared" si="151"/>
        <v/>
      </c>
      <c r="J2396" s="96" t="str">
        <f t="shared" si="152"/>
        <v/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V2396" s="110" t="s">
        <v>25</v>
      </c>
      <c r="W2396" s="110" t="s">
        <v>26</v>
      </c>
      <c r="X2396" s="110" t="s">
        <v>27</v>
      </c>
      <c r="Y2396" s="111" t="s">
        <v>28</v>
      </c>
      <c r="Z2396" s="111" t="s">
        <v>29</v>
      </c>
      <c r="AA2396" s="111" t="s">
        <v>25</v>
      </c>
      <c r="AB2396" s="111" t="s">
        <v>30</v>
      </c>
      <c r="AC2396" s="112" t="s">
        <v>31</v>
      </c>
    </row>
    <row r="2397" spans="1:29" ht="25.5" customHeight="1" x14ac:dyDescent="0.35">
      <c r="A2397" s="205"/>
      <c r="B2397" s="207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49"/>
        <v/>
      </c>
      <c r="G2397" s="106"/>
      <c r="H2397" s="96">
        <f t="shared" si="150"/>
        <v>0</v>
      </c>
      <c r="I2397" s="96" t="str">
        <f t="shared" si="151"/>
        <v/>
      </c>
      <c r="J2397" s="96" t="str">
        <f t="shared" si="152"/>
        <v/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V2397" s="110" t="s">
        <v>25</v>
      </c>
      <c r="W2397" s="110" t="s">
        <v>26</v>
      </c>
      <c r="X2397" s="110" t="s">
        <v>27</v>
      </c>
      <c r="Y2397" s="111" t="s">
        <v>28</v>
      </c>
      <c r="Z2397" s="111" t="s">
        <v>29</v>
      </c>
      <c r="AA2397" s="111" t="s">
        <v>25</v>
      </c>
      <c r="AB2397" s="111" t="s">
        <v>30</v>
      </c>
      <c r="AC2397" s="112" t="s">
        <v>31</v>
      </c>
    </row>
    <row r="2398" spans="1:29" ht="25.5" customHeight="1" x14ac:dyDescent="0.35">
      <c r="A2398" s="205"/>
      <c r="B2398" s="207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49"/>
        <v/>
      </c>
      <c r="G2398" s="106"/>
      <c r="H2398" s="96">
        <f t="shared" si="150"/>
        <v>0</v>
      </c>
      <c r="I2398" s="96" t="str">
        <f t="shared" si="151"/>
        <v/>
      </c>
      <c r="J2398" s="96" t="str">
        <f t="shared" si="152"/>
        <v/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V2398" s="110" t="s">
        <v>25</v>
      </c>
      <c r="W2398" s="110" t="s">
        <v>26</v>
      </c>
      <c r="X2398" s="110" t="s">
        <v>27</v>
      </c>
      <c r="Y2398" s="111" t="s">
        <v>28</v>
      </c>
      <c r="Z2398" s="111" t="s">
        <v>29</v>
      </c>
      <c r="AA2398" s="111" t="s">
        <v>25</v>
      </c>
      <c r="AB2398" s="111" t="s">
        <v>30</v>
      </c>
      <c r="AC2398" s="112" t="s">
        <v>31</v>
      </c>
    </row>
    <row r="2399" spans="1:29" ht="25.5" customHeight="1" x14ac:dyDescent="0.35">
      <c r="A2399" s="205"/>
      <c r="B2399" s="207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49"/>
        <v/>
      </c>
      <c r="G2399" s="106"/>
      <c r="H2399" s="96">
        <f t="shared" si="150"/>
        <v>0</v>
      </c>
      <c r="I2399" s="96" t="str">
        <f t="shared" si="151"/>
        <v/>
      </c>
      <c r="J2399" s="96" t="str">
        <f t="shared" si="152"/>
        <v/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V2399" s="110" t="s">
        <v>25</v>
      </c>
      <c r="W2399" s="110" t="s">
        <v>26</v>
      </c>
      <c r="X2399" s="110" t="s">
        <v>27</v>
      </c>
      <c r="Y2399" s="111" t="s">
        <v>28</v>
      </c>
      <c r="Z2399" s="111" t="s">
        <v>29</v>
      </c>
      <c r="AA2399" s="111" t="s">
        <v>25</v>
      </c>
      <c r="AB2399" s="111" t="s">
        <v>30</v>
      </c>
      <c r="AC2399" s="112" t="s">
        <v>31</v>
      </c>
    </row>
    <row r="2400" spans="1:29" ht="25.5" customHeight="1" x14ac:dyDescent="0.35">
      <c r="A2400" s="205"/>
      <c r="B2400" s="207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49"/>
        <v/>
      </c>
      <c r="G2400" s="106"/>
      <c r="H2400" s="96">
        <f t="shared" si="150"/>
        <v>0</v>
      </c>
      <c r="I2400" s="96" t="str">
        <f t="shared" si="151"/>
        <v/>
      </c>
      <c r="J2400" s="96" t="str">
        <f t="shared" si="152"/>
        <v/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V2400" s="110" t="s">
        <v>25</v>
      </c>
      <c r="W2400" s="110" t="s">
        <v>26</v>
      </c>
      <c r="X2400" s="110" t="s">
        <v>27</v>
      </c>
      <c r="Y2400" s="111" t="s">
        <v>28</v>
      </c>
      <c r="Z2400" s="111" t="s">
        <v>29</v>
      </c>
      <c r="AA2400" s="111" t="s">
        <v>25</v>
      </c>
      <c r="AB2400" s="111" t="s">
        <v>30</v>
      </c>
      <c r="AC2400" s="112" t="s">
        <v>31</v>
      </c>
    </row>
    <row r="2401" spans="1:29" ht="25.5" customHeight="1" x14ac:dyDescent="0.35">
      <c r="A2401" s="205"/>
      <c r="B2401" s="207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49"/>
        <v/>
      </c>
      <c r="G2401" s="106"/>
      <c r="H2401" s="96">
        <f t="shared" si="150"/>
        <v>0</v>
      </c>
      <c r="I2401" s="96" t="str">
        <f t="shared" si="151"/>
        <v/>
      </c>
      <c r="J2401" s="96" t="str">
        <f t="shared" si="152"/>
        <v/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V2401" s="110" t="s">
        <v>25</v>
      </c>
      <c r="W2401" s="110" t="s">
        <v>26</v>
      </c>
      <c r="X2401" s="110" t="s">
        <v>27</v>
      </c>
      <c r="Y2401" s="111" t="s">
        <v>28</v>
      </c>
      <c r="Z2401" s="111" t="s">
        <v>29</v>
      </c>
      <c r="AA2401" s="111" t="s">
        <v>25</v>
      </c>
      <c r="AB2401" s="111" t="s">
        <v>30</v>
      </c>
      <c r="AC2401" s="112" t="s">
        <v>31</v>
      </c>
    </row>
    <row r="2402" spans="1:29" ht="25.5" customHeight="1" x14ac:dyDescent="0.35">
      <c r="A2402" s="205"/>
      <c r="B2402" s="207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49"/>
        <v/>
      </c>
      <c r="G2402" s="106"/>
      <c r="H2402" s="96">
        <f t="shared" si="150"/>
        <v>0</v>
      </c>
      <c r="I2402" s="96" t="str">
        <f t="shared" si="151"/>
        <v/>
      </c>
      <c r="J2402" s="96" t="str">
        <f t="shared" si="152"/>
        <v/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V2402" s="110" t="s">
        <v>25</v>
      </c>
      <c r="W2402" s="110" t="s">
        <v>26</v>
      </c>
      <c r="X2402" s="110" t="s">
        <v>27</v>
      </c>
      <c r="Y2402" s="111" t="s">
        <v>28</v>
      </c>
      <c r="Z2402" s="111" t="s">
        <v>29</v>
      </c>
      <c r="AA2402" s="111" t="s">
        <v>25</v>
      </c>
      <c r="AB2402" s="111" t="s">
        <v>30</v>
      </c>
      <c r="AC2402" s="112" t="s">
        <v>31</v>
      </c>
    </row>
    <row r="2403" spans="1:29" ht="25.5" customHeight="1" x14ac:dyDescent="0.35">
      <c r="A2403" s="205"/>
      <c r="B2403" s="207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49"/>
        <v/>
      </c>
      <c r="G2403" s="106"/>
      <c r="H2403" s="96">
        <f t="shared" si="150"/>
        <v>0</v>
      </c>
      <c r="I2403" s="96" t="str">
        <f t="shared" si="151"/>
        <v/>
      </c>
      <c r="J2403" s="96" t="str">
        <f t="shared" si="152"/>
        <v/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V2403" s="110" t="s">
        <v>25</v>
      </c>
      <c r="W2403" s="110" t="s">
        <v>26</v>
      </c>
      <c r="X2403" s="110" t="s">
        <v>27</v>
      </c>
      <c r="Y2403" s="111" t="s">
        <v>28</v>
      </c>
      <c r="Z2403" s="111" t="s">
        <v>29</v>
      </c>
      <c r="AA2403" s="111" t="s">
        <v>25</v>
      </c>
      <c r="AB2403" s="111" t="s">
        <v>30</v>
      </c>
      <c r="AC2403" s="112" t="s">
        <v>31</v>
      </c>
    </row>
    <row r="2404" spans="1:29" ht="25.5" customHeight="1" x14ac:dyDescent="0.35">
      <c r="A2404" s="205"/>
      <c r="B2404" s="207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49"/>
        <v/>
      </c>
      <c r="G2404" s="106"/>
      <c r="H2404" s="96">
        <f t="shared" si="150"/>
        <v>0</v>
      </c>
      <c r="I2404" s="96" t="str">
        <f t="shared" si="151"/>
        <v/>
      </c>
      <c r="J2404" s="96" t="str">
        <f t="shared" si="152"/>
        <v/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V2404" s="110" t="s">
        <v>25</v>
      </c>
      <c r="W2404" s="110" t="s">
        <v>26</v>
      </c>
      <c r="X2404" s="110" t="s">
        <v>27</v>
      </c>
      <c r="Y2404" s="111" t="s">
        <v>28</v>
      </c>
      <c r="Z2404" s="111" t="s">
        <v>29</v>
      </c>
      <c r="AA2404" s="111" t="s">
        <v>25</v>
      </c>
      <c r="AB2404" s="111" t="s">
        <v>30</v>
      </c>
      <c r="AC2404" s="112" t="s">
        <v>31</v>
      </c>
    </row>
    <row r="2405" spans="1:29" ht="25.5" customHeight="1" x14ac:dyDescent="0.35">
      <c r="A2405" s="205"/>
      <c r="B2405" s="207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49"/>
        <v/>
      </c>
      <c r="G2405" s="106"/>
      <c r="H2405" s="96">
        <f t="shared" si="150"/>
        <v>0</v>
      </c>
      <c r="I2405" s="96" t="str">
        <f t="shared" si="151"/>
        <v/>
      </c>
      <c r="J2405" s="96" t="str">
        <f t="shared" si="152"/>
        <v/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V2405" s="110" t="s">
        <v>25</v>
      </c>
      <c r="W2405" s="110" t="s">
        <v>26</v>
      </c>
      <c r="X2405" s="110" t="s">
        <v>27</v>
      </c>
      <c r="Y2405" s="111" t="s">
        <v>28</v>
      </c>
      <c r="Z2405" s="111" t="s">
        <v>29</v>
      </c>
      <c r="AA2405" s="111" t="s">
        <v>25</v>
      </c>
      <c r="AB2405" s="111" t="s">
        <v>30</v>
      </c>
      <c r="AC2405" s="112" t="s">
        <v>31</v>
      </c>
    </row>
    <row r="2406" spans="1:29" ht="25.5" customHeight="1" x14ac:dyDescent="0.35">
      <c r="A2406" s="205"/>
      <c r="B2406" s="207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49"/>
        <v/>
      </c>
      <c r="G2406" s="106"/>
      <c r="H2406" s="96">
        <f t="shared" si="150"/>
        <v>0</v>
      </c>
      <c r="I2406" s="96" t="str">
        <f t="shared" si="151"/>
        <v/>
      </c>
      <c r="J2406" s="96" t="str">
        <f t="shared" si="152"/>
        <v/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V2406" s="110" t="s">
        <v>25</v>
      </c>
      <c r="W2406" s="110" t="s">
        <v>26</v>
      </c>
      <c r="X2406" s="110" t="s">
        <v>27</v>
      </c>
      <c r="Y2406" s="111" t="s">
        <v>28</v>
      </c>
      <c r="Z2406" s="111" t="s">
        <v>29</v>
      </c>
      <c r="AA2406" s="111" t="s">
        <v>25</v>
      </c>
      <c r="AB2406" s="111" t="s">
        <v>30</v>
      </c>
      <c r="AC2406" s="112" t="s">
        <v>31</v>
      </c>
    </row>
    <row r="2407" spans="1:29" ht="25.5" customHeight="1" x14ac:dyDescent="0.35">
      <c r="A2407" s="205"/>
      <c r="B2407" s="207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49"/>
        <v/>
      </c>
      <c r="G2407" s="106"/>
      <c r="H2407" s="96">
        <f t="shared" si="150"/>
        <v>0</v>
      </c>
      <c r="I2407" s="96" t="str">
        <f t="shared" si="151"/>
        <v/>
      </c>
      <c r="J2407" s="96" t="str">
        <f t="shared" si="152"/>
        <v/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V2407" s="110" t="s">
        <v>25</v>
      </c>
      <c r="W2407" s="110" t="s">
        <v>26</v>
      </c>
      <c r="X2407" s="110" t="s">
        <v>27</v>
      </c>
      <c r="Y2407" s="111" t="s">
        <v>28</v>
      </c>
      <c r="Z2407" s="111" t="s">
        <v>29</v>
      </c>
      <c r="AA2407" s="111" t="s">
        <v>25</v>
      </c>
      <c r="AB2407" s="111" t="s">
        <v>30</v>
      </c>
      <c r="AC2407" s="112" t="s">
        <v>31</v>
      </c>
    </row>
    <row r="2408" spans="1:29" ht="25.5" customHeight="1" x14ac:dyDescent="0.35">
      <c r="A2408" s="205"/>
      <c r="B2408" s="207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49"/>
        <v/>
      </c>
      <c r="G2408" s="106"/>
      <c r="H2408" s="96">
        <f t="shared" si="150"/>
        <v>0</v>
      </c>
      <c r="I2408" s="96" t="str">
        <f t="shared" si="151"/>
        <v/>
      </c>
      <c r="J2408" s="96" t="str">
        <f t="shared" si="152"/>
        <v/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V2408" s="110" t="s">
        <v>25</v>
      </c>
      <c r="W2408" s="110" t="s">
        <v>26</v>
      </c>
      <c r="X2408" s="110" t="s">
        <v>27</v>
      </c>
      <c r="Y2408" s="111" t="s">
        <v>28</v>
      </c>
      <c r="Z2408" s="111" t="s">
        <v>29</v>
      </c>
      <c r="AA2408" s="111" t="s">
        <v>25</v>
      </c>
      <c r="AB2408" s="111" t="s">
        <v>30</v>
      </c>
      <c r="AC2408" s="112" t="s">
        <v>31</v>
      </c>
    </row>
    <row r="2409" spans="1:29" ht="25.5" customHeight="1" x14ac:dyDescent="0.35">
      <c r="A2409" s="205"/>
      <c r="B2409" s="207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49"/>
        <v/>
      </c>
      <c r="G2409" s="106"/>
      <c r="H2409" s="96">
        <f t="shared" si="150"/>
        <v>0</v>
      </c>
      <c r="I2409" s="96" t="str">
        <f t="shared" si="151"/>
        <v/>
      </c>
      <c r="J2409" s="96" t="str">
        <f t="shared" si="152"/>
        <v/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V2409" s="110" t="s">
        <v>25</v>
      </c>
      <c r="W2409" s="110" t="s">
        <v>26</v>
      </c>
      <c r="X2409" s="110" t="s">
        <v>27</v>
      </c>
      <c r="Y2409" s="111" t="s">
        <v>28</v>
      </c>
      <c r="Z2409" s="111" t="s">
        <v>29</v>
      </c>
      <c r="AA2409" s="111" t="s">
        <v>25</v>
      </c>
      <c r="AB2409" s="111" t="s">
        <v>30</v>
      </c>
      <c r="AC2409" s="112" t="s">
        <v>31</v>
      </c>
    </row>
    <row r="2410" spans="1:29" ht="25.5" customHeight="1" x14ac:dyDescent="0.35">
      <c r="A2410" s="205"/>
      <c r="B2410" s="207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49"/>
        <v/>
      </c>
      <c r="G2410" s="106"/>
      <c r="H2410" s="96">
        <f t="shared" si="150"/>
        <v>0</v>
      </c>
      <c r="I2410" s="96" t="str">
        <f t="shared" si="151"/>
        <v/>
      </c>
      <c r="J2410" s="96" t="str">
        <f t="shared" si="152"/>
        <v/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V2410" s="110" t="s">
        <v>25</v>
      </c>
      <c r="W2410" s="110" t="s">
        <v>26</v>
      </c>
      <c r="X2410" s="110" t="s">
        <v>27</v>
      </c>
      <c r="Y2410" s="111" t="s">
        <v>28</v>
      </c>
      <c r="Z2410" s="111" t="s">
        <v>29</v>
      </c>
      <c r="AA2410" s="111" t="s">
        <v>25</v>
      </c>
      <c r="AB2410" s="111" t="s">
        <v>30</v>
      </c>
      <c r="AC2410" s="112" t="s">
        <v>31</v>
      </c>
    </row>
    <row r="2411" spans="1:29" ht="25.5" customHeight="1" x14ac:dyDescent="0.35">
      <c r="A2411" s="205"/>
      <c r="B2411" s="207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49"/>
        <v/>
      </c>
      <c r="G2411" s="106"/>
      <c r="H2411" s="96">
        <f t="shared" si="150"/>
        <v>0</v>
      </c>
      <c r="I2411" s="96" t="str">
        <f t="shared" si="151"/>
        <v/>
      </c>
      <c r="J2411" s="96" t="str">
        <f t="shared" si="152"/>
        <v/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V2411" s="110" t="s">
        <v>25</v>
      </c>
      <c r="W2411" s="110" t="s">
        <v>26</v>
      </c>
      <c r="X2411" s="110" t="s">
        <v>27</v>
      </c>
      <c r="Y2411" s="111" t="s">
        <v>28</v>
      </c>
      <c r="Z2411" s="111" t="s">
        <v>29</v>
      </c>
      <c r="AA2411" s="111" t="s">
        <v>25</v>
      </c>
      <c r="AB2411" s="111" t="s">
        <v>30</v>
      </c>
      <c r="AC2411" s="112" t="s">
        <v>31</v>
      </c>
    </row>
    <row r="2412" spans="1:29" ht="25.5" customHeight="1" x14ac:dyDescent="0.35">
      <c r="A2412" s="205"/>
      <c r="B2412" s="207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49"/>
        <v/>
      </c>
      <c r="G2412" s="106"/>
      <c r="H2412" s="96">
        <f t="shared" si="150"/>
        <v>0</v>
      </c>
      <c r="I2412" s="96" t="str">
        <f t="shared" si="151"/>
        <v/>
      </c>
      <c r="J2412" s="96" t="str">
        <f t="shared" si="152"/>
        <v/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V2412" s="110" t="s">
        <v>25</v>
      </c>
      <c r="W2412" s="110" t="s">
        <v>26</v>
      </c>
      <c r="X2412" s="110" t="s">
        <v>27</v>
      </c>
      <c r="Y2412" s="111" t="s">
        <v>28</v>
      </c>
      <c r="Z2412" s="111" t="s">
        <v>29</v>
      </c>
      <c r="AA2412" s="111" t="s">
        <v>25</v>
      </c>
      <c r="AB2412" s="111" t="s">
        <v>30</v>
      </c>
      <c r="AC2412" s="112" t="s">
        <v>31</v>
      </c>
    </row>
    <row r="2413" spans="1:29" ht="25.5" customHeight="1" x14ac:dyDescent="0.35">
      <c r="A2413" s="205"/>
      <c r="B2413" s="207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49"/>
        <v/>
      </c>
      <c r="G2413" s="106"/>
      <c r="H2413" s="96">
        <f t="shared" si="150"/>
        <v>0</v>
      </c>
      <c r="I2413" s="96" t="str">
        <f t="shared" si="151"/>
        <v/>
      </c>
      <c r="J2413" s="96" t="str">
        <f t="shared" si="152"/>
        <v/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V2413" s="110" t="s">
        <v>25</v>
      </c>
      <c r="W2413" s="110" t="s">
        <v>26</v>
      </c>
      <c r="X2413" s="110" t="s">
        <v>27</v>
      </c>
      <c r="Y2413" s="111" t="s">
        <v>28</v>
      </c>
      <c r="Z2413" s="111" t="s">
        <v>29</v>
      </c>
      <c r="AA2413" s="111" t="s">
        <v>25</v>
      </c>
      <c r="AB2413" s="111" t="s">
        <v>30</v>
      </c>
      <c r="AC2413" s="112" t="s">
        <v>31</v>
      </c>
    </row>
    <row r="2414" spans="1:29" ht="25.5" customHeight="1" x14ac:dyDescent="0.35">
      <c r="A2414" s="205"/>
      <c r="B2414" s="207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49"/>
        <v/>
      </c>
      <c r="G2414" s="106"/>
      <c r="H2414" s="96">
        <f t="shared" si="150"/>
        <v>0</v>
      </c>
      <c r="I2414" s="96" t="str">
        <f t="shared" si="151"/>
        <v/>
      </c>
      <c r="J2414" s="96" t="str">
        <f t="shared" si="152"/>
        <v/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V2414" s="110" t="s">
        <v>25</v>
      </c>
      <c r="W2414" s="110" t="s">
        <v>26</v>
      </c>
      <c r="X2414" s="110" t="s">
        <v>27</v>
      </c>
      <c r="Y2414" s="111" t="s">
        <v>28</v>
      </c>
      <c r="Z2414" s="111" t="s">
        <v>29</v>
      </c>
      <c r="AA2414" s="111" t="s">
        <v>25</v>
      </c>
      <c r="AB2414" s="111" t="s">
        <v>30</v>
      </c>
      <c r="AC2414" s="112" t="s">
        <v>31</v>
      </c>
    </row>
    <row r="2415" spans="1:29" ht="25.5" customHeight="1" x14ac:dyDescent="0.35">
      <c r="A2415" s="205"/>
      <c r="B2415" s="207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49"/>
        <v/>
      </c>
      <c r="G2415" s="106"/>
      <c r="H2415" s="96">
        <f t="shared" si="150"/>
        <v>0</v>
      </c>
      <c r="I2415" s="96" t="str">
        <f t="shared" si="151"/>
        <v/>
      </c>
      <c r="J2415" s="96" t="str">
        <f t="shared" si="152"/>
        <v/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V2415" s="110" t="s">
        <v>25</v>
      </c>
      <c r="W2415" s="110" t="s">
        <v>26</v>
      </c>
      <c r="X2415" s="110" t="s">
        <v>27</v>
      </c>
      <c r="Y2415" s="111" t="s">
        <v>28</v>
      </c>
      <c r="Z2415" s="111" t="s">
        <v>29</v>
      </c>
      <c r="AA2415" s="111" t="s">
        <v>25</v>
      </c>
      <c r="AB2415" s="111" t="s">
        <v>30</v>
      </c>
      <c r="AC2415" s="112" t="s">
        <v>31</v>
      </c>
    </row>
    <row r="2416" spans="1:29" ht="25.5" customHeight="1" x14ac:dyDescent="0.35">
      <c r="A2416" s="205"/>
      <c r="B2416" s="207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49"/>
        <v/>
      </c>
      <c r="G2416" s="106"/>
      <c r="H2416" s="96">
        <f t="shared" si="150"/>
        <v>0</v>
      </c>
      <c r="I2416" s="96" t="str">
        <f t="shared" si="151"/>
        <v/>
      </c>
      <c r="J2416" s="96" t="str">
        <f t="shared" si="152"/>
        <v/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V2416" s="110" t="s">
        <v>25</v>
      </c>
      <c r="W2416" s="110" t="s">
        <v>26</v>
      </c>
      <c r="X2416" s="110" t="s">
        <v>27</v>
      </c>
      <c r="Y2416" s="111" t="s">
        <v>28</v>
      </c>
      <c r="Z2416" s="111" t="s">
        <v>29</v>
      </c>
      <c r="AA2416" s="111" t="s">
        <v>25</v>
      </c>
      <c r="AB2416" s="111" t="s">
        <v>30</v>
      </c>
      <c r="AC2416" s="112" t="s">
        <v>31</v>
      </c>
    </row>
    <row r="2417" spans="1:29" ht="25.5" customHeight="1" x14ac:dyDescent="0.35">
      <c r="A2417" s="205"/>
      <c r="B2417" s="207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49"/>
        <v/>
      </c>
      <c r="G2417" s="106"/>
      <c r="H2417" s="96">
        <f t="shared" si="150"/>
        <v>0</v>
      </c>
      <c r="I2417" s="96" t="str">
        <f t="shared" si="151"/>
        <v/>
      </c>
      <c r="J2417" s="96" t="str">
        <f t="shared" si="152"/>
        <v/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V2417" s="110" t="s">
        <v>25</v>
      </c>
      <c r="W2417" s="110" t="s">
        <v>26</v>
      </c>
      <c r="X2417" s="110" t="s">
        <v>27</v>
      </c>
      <c r="Y2417" s="111" t="s">
        <v>28</v>
      </c>
      <c r="Z2417" s="111" t="s">
        <v>29</v>
      </c>
      <c r="AA2417" s="111" t="s">
        <v>25</v>
      </c>
      <c r="AB2417" s="111" t="s">
        <v>30</v>
      </c>
      <c r="AC2417" s="112" t="s">
        <v>31</v>
      </c>
    </row>
    <row r="2418" spans="1:29" ht="25.5" customHeight="1" x14ac:dyDescent="0.35">
      <c r="A2418" s="205"/>
      <c r="B2418" s="207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49"/>
        <v/>
      </c>
      <c r="G2418" s="106"/>
      <c r="H2418" s="96">
        <f t="shared" si="150"/>
        <v>0</v>
      </c>
      <c r="I2418" s="96" t="str">
        <f t="shared" si="151"/>
        <v/>
      </c>
      <c r="J2418" s="96" t="str">
        <f t="shared" si="152"/>
        <v/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V2418" s="110" t="s">
        <v>25</v>
      </c>
      <c r="W2418" s="110" t="s">
        <v>26</v>
      </c>
      <c r="X2418" s="110" t="s">
        <v>27</v>
      </c>
      <c r="Y2418" s="111" t="s">
        <v>28</v>
      </c>
      <c r="Z2418" s="111" t="s">
        <v>29</v>
      </c>
      <c r="AA2418" s="111" t="s">
        <v>25</v>
      </c>
      <c r="AB2418" s="111" t="s">
        <v>30</v>
      </c>
      <c r="AC2418" s="112" t="s">
        <v>31</v>
      </c>
    </row>
    <row r="2419" spans="1:29" ht="25.5" customHeight="1" x14ac:dyDescent="0.35">
      <c r="A2419" s="205"/>
      <c r="B2419" s="207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49"/>
        <v/>
      </c>
      <c r="G2419" s="106"/>
      <c r="H2419" s="96">
        <f t="shared" si="150"/>
        <v>0</v>
      </c>
      <c r="I2419" s="96" t="str">
        <f t="shared" si="151"/>
        <v/>
      </c>
      <c r="J2419" s="96" t="str">
        <f t="shared" si="152"/>
        <v/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V2419" s="110" t="s">
        <v>25</v>
      </c>
      <c r="W2419" s="110" t="s">
        <v>26</v>
      </c>
      <c r="X2419" s="110" t="s">
        <v>27</v>
      </c>
      <c r="Y2419" s="111" t="s">
        <v>28</v>
      </c>
      <c r="Z2419" s="111" t="s">
        <v>29</v>
      </c>
      <c r="AA2419" s="111" t="s">
        <v>25</v>
      </c>
      <c r="AB2419" s="111" t="s">
        <v>30</v>
      </c>
      <c r="AC2419" s="112" t="s">
        <v>31</v>
      </c>
    </row>
    <row r="2420" spans="1:29" ht="25.5" customHeight="1" x14ac:dyDescent="0.35">
      <c r="A2420" s="205"/>
      <c r="B2420" s="207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49"/>
        <v/>
      </c>
      <c r="G2420" s="106"/>
      <c r="H2420" s="96">
        <f t="shared" si="150"/>
        <v>0</v>
      </c>
      <c r="I2420" s="96" t="str">
        <f t="shared" si="151"/>
        <v/>
      </c>
      <c r="J2420" s="96" t="str">
        <f t="shared" si="152"/>
        <v/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V2420" s="110" t="s">
        <v>25</v>
      </c>
      <c r="W2420" s="110" t="s">
        <v>26</v>
      </c>
      <c r="X2420" s="110" t="s">
        <v>27</v>
      </c>
      <c r="Y2420" s="111" t="s">
        <v>28</v>
      </c>
      <c r="Z2420" s="111" t="s">
        <v>29</v>
      </c>
      <c r="AA2420" s="111" t="s">
        <v>25</v>
      </c>
      <c r="AB2420" s="111" t="s">
        <v>30</v>
      </c>
      <c r="AC2420" s="112" t="s">
        <v>31</v>
      </c>
    </row>
    <row r="2421" spans="1:29" ht="25.5" customHeight="1" x14ac:dyDescent="0.35">
      <c r="A2421" s="205"/>
      <c r="B2421" s="207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49"/>
        <v/>
      </c>
      <c r="G2421" s="106"/>
      <c r="H2421" s="96">
        <f t="shared" si="150"/>
        <v>0</v>
      </c>
      <c r="I2421" s="96" t="str">
        <f t="shared" si="151"/>
        <v/>
      </c>
      <c r="J2421" s="96" t="str">
        <f t="shared" si="152"/>
        <v/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V2421" s="110" t="s">
        <v>25</v>
      </c>
      <c r="W2421" s="110" t="s">
        <v>26</v>
      </c>
      <c r="X2421" s="110" t="s">
        <v>27</v>
      </c>
      <c r="Y2421" s="111" t="s">
        <v>28</v>
      </c>
      <c r="Z2421" s="111" t="s">
        <v>29</v>
      </c>
      <c r="AA2421" s="111" t="s">
        <v>25</v>
      </c>
      <c r="AB2421" s="111" t="s">
        <v>30</v>
      </c>
      <c r="AC2421" s="112" t="s">
        <v>31</v>
      </c>
    </row>
    <row r="2422" spans="1:29" ht="25.5" customHeight="1" x14ac:dyDescent="0.35">
      <c r="A2422" s="205"/>
      <c r="B2422" s="207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49"/>
        <v/>
      </c>
      <c r="G2422" s="106"/>
      <c r="H2422" s="96">
        <f t="shared" si="150"/>
        <v>0</v>
      </c>
      <c r="I2422" s="96" t="str">
        <f t="shared" si="151"/>
        <v/>
      </c>
      <c r="J2422" s="96" t="str">
        <f t="shared" si="152"/>
        <v/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V2422" s="110" t="s">
        <v>25</v>
      </c>
      <c r="W2422" s="110" t="s">
        <v>26</v>
      </c>
      <c r="X2422" s="110" t="s">
        <v>27</v>
      </c>
      <c r="Y2422" s="111" t="s">
        <v>28</v>
      </c>
      <c r="Z2422" s="111" t="s">
        <v>29</v>
      </c>
      <c r="AA2422" s="111" t="s">
        <v>25</v>
      </c>
      <c r="AB2422" s="111" t="s">
        <v>30</v>
      </c>
      <c r="AC2422" s="112" t="s">
        <v>31</v>
      </c>
    </row>
    <row r="2423" spans="1:29" ht="25.5" customHeight="1" x14ac:dyDescent="0.35">
      <c r="A2423" s="205"/>
      <c r="B2423" s="207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49"/>
        <v/>
      </c>
      <c r="G2423" s="106"/>
      <c r="H2423" s="96">
        <f t="shared" si="150"/>
        <v>0</v>
      </c>
      <c r="I2423" s="96" t="str">
        <f t="shared" si="151"/>
        <v/>
      </c>
      <c r="J2423" s="96" t="str">
        <f t="shared" si="152"/>
        <v/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V2423" s="110" t="s">
        <v>25</v>
      </c>
      <c r="W2423" s="110" t="s">
        <v>26</v>
      </c>
      <c r="X2423" s="110" t="s">
        <v>27</v>
      </c>
      <c r="Y2423" s="111" t="s">
        <v>28</v>
      </c>
      <c r="Z2423" s="111" t="s">
        <v>29</v>
      </c>
      <c r="AA2423" s="111" t="s">
        <v>25</v>
      </c>
      <c r="AB2423" s="111" t="s">
        <v>30</v>
      </c>
      <c r="AC2423" s="112" t="s">
        <v>31</v>
      </c>
    </row>
    <row r="2424" spans="1:29" ht="25.5" customHeight="1" x14ac:dyDescent="0.35">
      <c r="A2424" s="205"/>
      <c r="B2424" s="207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49"/>
        <v/>
      </c>
      <c r="G2424" s="106"/>
      <c r="H2424" s="96">
        <f t="shared" si="150"/>
        <v>0</v>
      </c>
      <c r="I2424" s="96" t="str">
        <f t="shared" si="151"/>
        <v/>
      </c>
      <c r="J2424" s="96" t="str">
        <f t="shared" si="152"/>
        <v/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V2424" s="110" t="s">
        <v>25</v>
      </c>
      <c r="W2424" s="110" t="s">
        <v>26</v>
      </c>
      <c r="X2424" s="110" t="s">
        <v>27</v>
      </c>
      <c r="Y2424" s="111" t="s">
        <v>28</v>
      </c>
      <c r="Z2424" s="111" t="s">
        <v>29</v>
      </c>
      <c r="AA2424" s="111" t="s">
        <v>25</v>
      </c>
      <c r="AB2424" s="111" t="s">
        <v>30</v>
      </c>
      <c r="AC2424" s="112" t="s">
        <v>31</v>
      </c>
    </row>
    <row r="2425" spans="1:29" ht="25.5" customHeight="1" x14ac:dyDescent="0.35">
      <c r="A2425" s="205"/>
      <c r="B2425" s="207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49"/>
        <v/>
      </c>
      <c r="G2425" s="106"/>
      <c r="H2425" s="96">
        <f t="shared" si="150"/>
        <v>0</v>
      </c>
      <c r="I2425" s="96" t="str">
        <f t="shared" si="151"/>
        <v/>
      </c>
      <c r="J2425" s="96" t="str">
        <f t="shared" si="152"/>
        <v/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V2425" s="110" t="s">
        <v>25</v>
      </c>
      <c r="W2425" s="110" t="s">
        <v>26</v>
      </c>
      <c r="X2425" s="110" t="s">
        <v>27</v>
      </c>
      <c r="Y2425" s="111" t="s">
        <v>28</v>
      </c>
      <c r="Z2425" s="111" t="s">
        <v>29</v>
      </c>
      <c r="AA2425" s="111" t="s">
        <v>25</v>
      </c>
      <c r="AB2425" s="111" t="s">
        <v>30</v>
      </c>
      <c r="AC2425" s="112" t="s">
        <v>31</v>
      </c>
    </row>
    <row r="2426" spans="1:29" ht="25.5" customHeight="1" x14ac:dyDescent="0.35">
      <c r="A2426" s="205"/>
      <c r="B2426" s="207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49"/>
        <v/>
      </c>
      <c r="G2426" s="106"/>
      <c r="H2426" s="96">
        <f t="shared" si="150"/>
        <v>0</v>
      </c>
      <c r="I2426" s="96" t="str">
        <f t="shared" si="151"/>
        <v/>
      </c>
      <c r="J2426" s="96" t="str">
        <f t="shared" si="152"/>
        <v/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V2426" s="110" t="s">
        <v>25</v>
      </c>
      <c r="W2426" s="110" t="s">
        <v>26</v>
      </c>
      <c r="X2426" s="110" t="s">
        <v>27</v>
      </c>
      <c r="Y2426" s="111" t="s">
        <v>28</v>
      </c>
      <c r="Z2426" s="111" t="s">
        <v>29</v>
      </c>
      <c r="AA2426" s="111" t="s">
        <v>25</v>
      </c>
      <c r="AB2426" s="111" t="s">
        <v>30</v>
      </c>
      <c r="AC2426" s="112" t="s">
        <v>31</v>
      </c>
    </row>
    <row r="2427" spans="1:29" ht="25.5" customHeight="1" x14ac:dyDescent="0.35">
      <c r="A2427" s="205"/>
      <c r="B2427" s="207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49"/>
        <v/>
      </c>
      <c r="G2427" s="106"/>
      <c r="H2427" s="96">
        <f t="shared" si="150"/>
        <v>0</v>
      </c>
      <c r="I2427" s="96" t="str">
        <f t="shared" si="151"/>
        <v/>
      </c>
      <c r="J2427" s="96" t="str">
        <f t="shared" si="152"/>
        <v/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V2427" s="110" t="s">
        <v>25</v>
      </c>
      <c r="W2427" s="110" t="s">
        <v>26</v>
      </c>
      <c r="X2427" s="110" t="s">
        <v>27</v>
      </c>
      <c r="Y2427" s="111" t="s">
        <v>28</v>
      </c>
      <c r="Z2427" s="111" t="s">
        <v>29</v>
      </c>
      <c r="AA2427" s="111" t="s">
        <v>25</v>
      </c>
      <c r="AB2427" s="111" t="s">
        <v>30</v>
      </c>
      <c r="AC2427" s="112" t="s">
        <v>31</v>
      </c>
    </row>
    <row r="2428" spans="1:29" ht="25.5" customHeight="1" x14ac:dyDescent="0.35">
      <c r="A2428" s="205"/>
      <c r="B2428" s="207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49"/>
        <v/>
      </c>
      <c r="G2428" s="106"/>
      <c r="H2428" s="96">
        <f t="shared" si="150"/>
        <v>0</v>
      </c>
      <c r="I2428" s="96" t="str">
        <f t="shared" si="151"/>
        <v/>
      </c>
      <c r="J2428" s="96" t="str">
        <f t="shared" si="152"/>
        <v/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V2428" s="110" t="s">
        <v>25</v>
      </c>
      <c r="W2428" s="110" t="s">
        <v>26</v>
      </c>
      <c r="X2428" s="110" t="s">
        <v>27</v>
      </c>
      <c r="Y2428" s="111" t="s">
        <v>28</v>
      </c>
      <c r="Z2428" s="111" t="s">
        <v>29</v>
      </c>
      <c r="AA2428" s="111" t="s">
        <v>25</v>
      </c>
      <c r="AB2428" s="111" t="s">
        <v>30</v>
      </c>
      <c r="AC2428" s="112" t="s">
        <v>31</v>
      </c>
    </row>
    <row r="2429" spans="1:29" ht="25.5" customHeight="1" x14ac:dyDescent="0.35">
      <c r="A2429" s="205"/>
      <c r="B2429" s="207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49"/>
        <v/>
      </c>
      <c r="G2429" s="106"/>
      <c r="H2429" s="96">
        <f t="shared" si="150"/>
        <v>0</v>
      </c>
      <c r="I2429" s="96" t="str">
        <f t="shared" si="151"/>
        <v/>
      </c>
      <c r="J2429" s="96" t="str">
        <f t="shared" si="152"/>
        <v/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V2429" s="110" t="s">
        <v>25</v>
      </c>
      <c r="W2429" s="110" t="s">
        <v>26</v>
      </c>
      <c r="X2429" s="110" t="s">
        <v>27</v>
      </c>
      <c r="Y2429" s="111" t="s">
        <v>28</v>
      </c>
      <c r="Z2429" s="111" t="s">
        <v>29</v>
      </c>
      <c r="AA2429" s="111" t="s">
        <v>25</v>
      </c>
      <c r="AB2429" s="111" t="s">
        <v>30</v>
      </c>
      <c r="AC2429" s="112" t="s">
        <v>31</v>
      </c>
    </row>
    <row r="2430" spans="1:29" ht="25.5" customHeight="1" x14ac:dyDescent="0.35">
      <c r="A2430" s="205"/>
      <c r="B2430" s="207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49"/>
        <v/>
      </c>
      <c r="G2430" s="106"/>
      <c r="H2430" s="96">
        <f t="shared" si="150"/>
        <v>0</v>
      </c>
      <c r="I2430" s="96" t="str">
        <f t="shared" si="151"/>
        <v/>
      </c>
      <c r="J2430" s="96" t="str">
        <f t="shared" si="152"/>
        <v/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V2430" s="110" t="s">
        <v>25</v>
      </c>
      <c r="W2430" s="110" t="s">
        <v>26</v>
      </c>
      <c r="X2430" s="110" t="s">
        <v>27</v>
      </c>
      <c r="Y2430" s="111" t="s">
        <v>28</v>
      </c>
      <c r="Z2430" s="111" t="s">
        <v>29</v>
      </c>
      <c r="AA2430" s="111" t="s">
        <v>25</v>
      </c>
      <c r="AB2430" s="111" t="s">
        <v>30</v>
      </c>
      <c r="AC2430" s="112" t="s">
        <v>31</v>
      </c>
    </row>
    <row r="2431" spans="1:29" ht="25.5" customHeight="1" x14ac:dyDescent="0.35">
      <c r="A2431" s="205"/>
      <c r="B2431" s="207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49"/>
        <v/>
      </c>
      <c r="G2431" s="106"/>
      <c r="H2431" s="96">
        <f t="shared" si="150"/>
        <v>0</v>
      </c>
      <c r="I2431" s="96" t="str">
        <f t="shared" si="151"/>
        <v/>
      </c>
      <c r="J2431" s="96" t="str">
        <f t="shared" si="152"/>
        <v/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V2431" s="110" t="s">
        <v>25</v>
      </c>
      <c r="W2431" s="110" t="s">
        <v>26</v>
      </c>
      <c r="X2431" s="110" t="s">
        <v>27</v>
      </c>
      <c r="Y2431" s="111" t="s">
        <v>28</v>
      </c>
      <c r="Z2431" s="111" t="s">
        <v>29</v>
      </c>
      <c r="AA2431" s="111" t="s">
        <v>25</v>
      </c>
      <c r="AB2431" s="111" t="s">
        <v>30</v>
      </c>
      <c r="AC2431" s="112" t="s">
        <v>31</v>
      </c>
    </row>
    <row r="2432" spans="1:29" ht="25.5" customHeight="1" x14ac:dyDescent="0.35">
      <c r="A2432" s="205"/>
      <c r="B2432" s="207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49"/>
        <v/>
      </c>
      <c r="G2432" s="106"/>
      <c r="H2432" s="96">
        <f t="shared" si="150"/>
        <v>0</v>
      </c>
      <c r="I2432" s="96" t="str">
        <f t="shared" si="151"/>
        <v/>
      </c>
      <c r="J2432" s="96" t="str">
        <f t="shared" si="152"/>
        <v/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V2432" s="110" t="s">
        <v>25</v>
      </c>
      <c r="W2432" s="110" t="s">
        <v>26</v>
      </c>
      <c r="X2432" s="110" t="s">
        <v>27</v>
      </c>
      <c r="Y2432" s="111" t="s">
        <v>28</v>
      </c>
      <c r="Z2432" s="111" t="s">
        <v>29</v>
      </c>
      <c r="AA2432" s="111" t="s">
        <v>25</v>
      </c>
      <c r="AB2432" s="111" t="s">
        <v>30</v>
      </c>
      <c r="AC2432" s="112" t="s">
        <v>31</v>
      </c>
    </row>
    <row r="2433" spans="1:29" ht="25.5" customHeight="1" x14ac:dyDescent="0.35">
      <c r="A2433" s="205"/>
      <c r="B2433" s="207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49"/>
        <v/>
      </c>
      <c r="G2433" s="106"/>
      <c r="H2433" s="96">
        <f t="shared" si="150"/>
        <v>0</v>
      </c>
      <c r="I2433" s="96" t="str">
        <f t="shared" si="151"/>
        <v/>
      </c>
      <c r="J2433" s="96" t="str">
        <f t="shared" si="152"/>
        <v/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V2433" s="110" t="s">
        <v>25</v>
      </c>
      <c r="W2433" s="110" t="s">
        <v>26</v>
      </c>
      <c r="X2433" s="110" t="s">
        <v>27</v>
      </c>
      <c r="Y2433" s="111" t="s">
        <v>28</v>
      </c>
      <c r="Z2433" s="111" t="s">
        <v>29</v>
      </c>
      <c r="AA2433" s="111" t="s">
        <v>25</v>
      </c>
      <c r="AB2433" s="111" t="s">
        <v>30</v>
      </c>
      <c r="AC2433" s="112" t="s">
        <v>31</v>
      </c>
    </row>
    <row r="2434" spans="1:29" ht="25.5" customHeight="1" x14ac:dyDescent="0.35">
      <c r="A2434" s="205"/>
      <c r="B2434" s="207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53">IF(OR(D2434="",E2434=""),"",ROUND(D2434*E2434,2))</f>
        <v/>
      </c>
      <c r="G2434" s="106"/>
      <c r="H2434" s="96">
        <f t="shared" ref="H2434:H2497" si="154">IF(G2434="Sim",IF(OR(F2434="",D2434="",L2434=""),"",IF(L2434="Sim",ROUND(F2434-D2434,2),0)),0)</f>
        <v>0</v>
      </c>
      <c r="I2434" s="96" t="str">
        <f t="shared" ref="I2434:I2497" si="155">IF(G2434="Sim",0,IF(OR(F2434="",L2434=""),"",F2434))</f>
        <v/>
      </c>
      <c r="J2434" s="96" t="str">
        <f t="shared" ref="J2434:J2497" si="156">IF(G2434="Sim",0,IF(OR(F2434="",D2434="",L2434=""),"",IF(L2434="Sim",ROUND(F2434-D2434,2),0)))</f>
        <v/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V2434" s="110" t="s">
        <v>25</v>
      </c>
      <c r="W2434" s="110" t="s">
        <v>26</v>
      </c>
      <c r="X2434" s="110" t="s">
        <v>27</v>
      </c>
      <c r="Y2434" s="111" t="s">
        <v>28</v>
      </c>
      <c r="Z2434" s="111" t="s">
        <v>29</v>
      </c>
      <c r="AA2434" s="111" t="s">
        <v>25</v>
      </c>
      <c r="AB2434" s="111" t="s">
        <v>30</v>
      </c>
      <c r="AC2434" s="112" t="s">
        <v>31</v>
      </c>
    </row>
    <row r="2435" spans="1:29" ht="25.5" customHeight="1" x14ac:dyDescent="0.35">
      <c r="A2435" s="205"/>
      <c r="B2435" s="207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53"/>
        <v/>
      </c>
      <c r="G2435" s="106"/>
      <c r="H2435" s="96">
        <f t="shared" si="154"/>
        <v>0</v>
      </c>
      <c r="I2435" s="96" t="str">
        <f t="shared" si="155"/>
        <v/>
      </c>
      <c r="J2435" s="96" t="str">
        <f t="shared" si="156"/>
        <v/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V2435" s="110" t="s">
        <v>25</v>
      </c>
      <c r="W2435" s="110" t="s">
        <v>26</v>
      </c>
      <c r="X2435" s="110" t="s">
        <v>27</v>
      </c>
      <c r="Y2435" s="111" t="s">
        <v>28</v>
      </c>
      <c r="Z2435" s="111" t="s">
        <v>29</v>
      </c>
      <c r="AA2435" s="111" t="s">
        <v>25</v>
      </c>
      <c r="AB2435" s="111" t="s">
        <v>30</v>
      </c>
      <c r="AC2435" s="112" t="s">
        <v>31</v>
      </c>
    </row>
    <row r="2436" spans="1:29" ht="25.5" customHeight="1" x14ac:dyDescent="0.35">
      <c r="A2436" s="205"/>
      <c r="B2436" s="207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53"/>
        <v/>
      </c>
      <c r="G2436" s="106"/>
      <c r="H2436" s="96">
        <f t="shared" si="154"/>
        <v>0</v>
      </c>
      <c r="I2436" s="96" t="str">
        <f t="shared" si="155"/>
        <v/>
      </c>
      <c r="J2436" s="96" t="str">
        <f t="shared" si="156"/>
        <v/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V2436" s="110" t="s">
        <v>25</v>
      </c>
      <c r="W2436" s="110" t="s">
        <v>26</v>
      </c>
      <c r="X2436" s="110" t="s">
        <v>27</v>
      </c>
      <c r="Y2436" s="111" t="s">
        <v>28</v>
      </c>
      <c r="Z2436" s="111" t="s">
        <v>29</v>
      </c>
      <c r="AA2436" s="111" t="s">
        <v>25</v>
      </c>
      <c r="AB2436" s="111" t="s">
        <v>30</v>
      </c>
      <c r="AC2436" s="112" t="s">
        <v>31</v>
      </c>
    </row>
    <row r="2437" spans="1:29" ht="25.5" customHeight="1" x14ac:dyDescent="0.35">
      <c r="A2437" s="205"/>
      <c r="B2437" s="207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53"/>
        <v/>
      </c>
      <c r="G2437" s="106"/>
      <c r="H2437" s="96">
        <f t="shared" si="154"/>
        <v>0</v>
      </c>
      <c r="I2437" s="96" t="str">
        <f t="shared" si="155"/>
        <v/>
      </c>
      <c r="J2437" s="96" t="str">
        <f t="shared" si="156"/>
        <v/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V2437" s="110" t="s">
        <v>25</v>
      </c>
      <c r="W2437" s="110" t="s">
        <v>26</v>
      </c>
      <c r="X2437" s="110" t="s">
        <v>27</v>
      </c>
      <c r="Y2437" s="111" t="s">
        <v>28</v>
      </c>
      <c r="Z2437" s="111" t="s">
        <v>29</v>
      </c>
      <c r="AA2437" s="111" t="s">
        <v>25</v>
      </c>
      <c r="AB2437" s="111" t="s">
        <v>30</v>
      </c>
      <c r="AC2437" s="112" t="s">
        <v>31</v>
      </c>
    </row>
    <row r="2438" spans="1:29" ht="25.5" customHeight="1" x14ac:dyDescent="0.35">
      <c r="A2438" s="205"/>
      <c r="B2438" s="207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53"/>
        <v/>
      </c>
      <c r="G2438" s="106"/>
      <c r="H2438" s="96">
        <f t="shared" si="154"/>
        <v>0</v>
      </c>
      <c r="I2438" s="96" t="str">
        <f t="shared" si="155"/>
        <v/>
      </c>
      <c r="J2438" s="96" t="str">
        <f t="shared" si="156"/>
        <v/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V2438" s="110" t="s">
        <v>25</v>
      </c>
      <c r="W2438" s="110" t="s">
        <v>26</v>
      </c>
      <c r="X2438" s="110" t="s">
        <v>27</v>
      </c>
      <c r="Y2438" s="111" t="s">
        <v>28</v>
      </c>
      <c r="Z2438" s="111" t="s">
        <v>29</v>
      </c>
      <c r="AA2438" s="111" t="s">
        <v>25</v>
      </c>
      <c r="AB2438" s="111" t="s">
        <v>30</v>
      </c>
      <c r="AC2438" s="112" t="s">
        <v>31</v>
      </c>
    </row>
    <row r="2439" spans="1:29" ht="25.5" customHeight="1" x14ac:dyDescent="0.35">
      <c r="A2439" s="205"/>
      <c r="B2439" s="207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53"/>
        <v/>
      </c>
      <c r="G2439" s="106"/>
      <c r="H2439" s="96">
        <f t="shared" si="154"/>
        <v>0</v>
      </c>
      <c r="I2439" s="96" t="str">
        <f t="shared" si="155"/>
        <v/>
      </c>
      <c r="J2439" s="96" t="str">
        <f t="shared" si="156"/>
        <v/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V2439" s="110" t="s">
        <v>25</v>
      </c>
      <c r="W2439" s="110" t="s">
        <v>26</v>
      </c>
      <c r="X2439" s="110" t="s">
        <v>27</v>
      </c>
      <c r="Y2439" s="111" t="s">
        <v>28</v>
      </c>
      <c r="Z2439" s="111" t="s">
        <v>29</v>
      </c>
      <c r="AA2439" s="111" t="s">
        <v>25</v>
      </c>
      <c r="AB2439" s="111" t="s">
        <v>30</v>
      </c>
      <c r="AC2439" s="112" t="s">
        <v>31</v>
      </c>
    </row>
    <row r="2440" spans="1:29" ht="25.5" customHeight="1" x14ac:dyDescent="0.35">
      <c r="A2440" s="205"/>
      <c r="B2440" s="207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53"/>
        <v/>
      </c>
      <c r="G2440" s="106"/>
      <c r="H2440" s="96">
        <f t="shared" si="154"/>
        <v>0</v>
      </c>
      <c r="I2440" s="96" t="str">
        <f t="shared" si="155"/>
        <v/>
      </c>
      <c r="J2440" s="96" t="str">
        <f t="shared" si="156"/>
        <v/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V2440" s="110" t="s">
        <v>25</v>
      </c>
      <c r="W2440" s="110" t="s">
        <v>26</v>
      </c>
      <c r="X2440" s="110" t="s">
        <v>27</v>
      </c>
      <c r="Y2440" s="111" t="s">
        <v>28</v>
      </c>
      <c r="Z2440" s="111" t="s">
        <v>29</v>
      </c>
      <c r="AA2440" s="111" t="s">
        <v>25</v>
      </c>
      <c r="AB2440" s="111" t="s">
        <v>30</v>
      </c>
      <c r="AC2440" s="112" t="s">
        <v>31</v>
      </c>
    </row>
    <row r="2441" spans="1:29" ht="25.5" customHeight="1" x14ac:dyDescent="0.35">
      <c r="A2441" s="205"/>
      <c r="B2441" s="207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53"/>
        <v/>
      </c>
      <c r="G2441" s="106"/>
      <c r="H2441" s="96">
        <f t="shared" si="154"/>
        <v>0</v>
      </c>
      <c r="I2441" s="96" t="str">
        <f t="shared" si="155"/>
        <v/>
      </c>
      <c r="J2441" s="96" t="str">
        <f t="shared" si="156"/>
        <v/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V2441" s="110" t="s">
        <v>25</v>
      </c>
      <c r="W2441" s="110" t="s">
        <v>26</v>
      </c>
      <c r="X2441" s="110" t="s">
        <v>27</v>
      </c>
      <c r="Y2441" s="111" t="s">
        <v>28</v>
      </c>
      <c r="Z2441" s="111" t="s">
        <v>29</v>
      </c>
      <c r="AA2441" s="111" t="s">
        <v>25</v>
      </c>
      <c r="AB2441" s="111" t="s">
        <v>30</v>
      </c>
      <c r="AC2441" s="112" t="s">
        <v>31</v>
      </c>
    </row>
    <row r="2442" spans="1:29" ht="25.5" customHeight="1" x14ac:dyDescent="0.35">
      <c r="A2442" s="205"/>
      <c r="B2442" s="207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53"/>
        <v/>
      </c>
      <c r="G2442" s="106"/>
      <c r="H2442" s="96">
        <f t="shared" si="154"/>
        <v>0</v>
      </c>
      <c r="I2442" s="96" t="str">
        <f t="shared" si="155"/>
        <v/>
      </c>
      <c r="J2442" s="96" t="str">
        <f t="shared" si="156"/>
        <v/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V2442" s="110" t="s">
        <v>25</v>
      </c>
      <c r="W2442" s="110" t="s">
        <v>26</v>
      </c>
      <c r="X2442" s="110" t="s">
        <v>27</v>
      </c>
      <c r="Y2442" s="111" t="s">
        <v>28</v>
      </c>
      <c r="Z2442" s="111" t="s">
        <v>29</v>
      </c>
      <c r="AA2442" s="111" t="s">
        <v>25</v>
      </c>
      <c r="AB2442" s="111" t="s">
        <v>30</v>
      </c>
      <c r="AC2442" s="112" t="s">
        <v>31</v>
      </c>
    </row>
    <row r="2443" spans="1:29" ht="25.5" customHeight="1" x14ac:dyDescent="0.35">
      <c r="A2443" s="205"/>
      <c r="B2443" s="207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53"/>
        <v/>
      </c>
      <c r="G2443" s="106"/>
      <c r="H2443" s="96">
        <f t="shared" si="154"/>
        <v>0</v>
      </c>
      <c r="I2443" s="96" t="str">
        <f t="shared" si="155"/>
        <v/>
      </c>
      <c r="J2443" s="96" t="str">
        <f t="shared" si="156"/>
        <v/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V2443" s="110" t="s">
        <v>25</v>
      </c>
      <c r="W2443" s="110" t="s">
        <v>26</v>
      </c>
      <c r="X2443" s="110" t="s">
        <v>27</v>
      </c>
      <c r="Y2443" s="111" t="s">
        <v>28</v>
      </c>
      <c r="Z2443" s="111" t="s">
        <v>29</v>
      </c>
      <c r="AA2443" s="111" t="s">
        <v>25</v>
      </c>
      <c r="AB2443" s="111" t="s">
        <v>30</v>
      </c>
      <c r="AC2443" s="112" t="s">
        <v>31</v>
      </c>
    </row>
    <row r="2444" spans="1:29" ht="25.5" customHeight="1" x14ac:dyDescent="0.35">
      <c r="A2444" s="205"/>
      <c r="B2444" s="207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53"/>
        <v/>
      </c>
      <c r="G2444" s="106"/>
      <c r="H2444" s="96">
        <f t="shared" si="154"/>
        <v>0</v>
      </c>
      <c r="I2444" s="96" t="str">
        <f t="shared" si="155"/>
        <v/>
      </c>
      <c r="J2444" s="96" t="str">
        <f t="shared" si="156"/>
        <v/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V2444" s="110" t="s">
        <v>25</v>
      </c>
      <c r="W2444" s="110" t="s">
        <v>26</v>
      </c>
      <c r="X2444" s="110" t="s">
        <v>27</v>
      </c>
      <c r="Y2444" s="111" t="s">
        <v>28</v>
      </c>
      <c r="Z2444" s="111" t="s">
        <v>29</v>
      </c>
      <c r="AA2444" s="111" t="s">
        <v>25</v>
      </c>
      <c r="AB2444" s="111" t="s">
        <v>30</v>
      </c>
      <c r="AC2444" s="112" t="s">
        <v>31</v>
      </c>
    </row>
    <row r="2445" spans="1:29" ht="25.5" customHeight="1" x14ac:dyDescent="0.35">
      <c r="A2445" s="205"/>
      <c r="B2445" s="207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53"/>
        <v/>
      </c>
      <c r="G2445" s="106"/>
      <c r="H2445" s="96">
        <f t="shared" si="154"/>
        <v>0</v>
      </c>
      <c r="I2445" s="96" t="str">
        <f t="shared" si="155"/>
        <v/>
      </c>
      <c r="J2445" s="96" t="str">
        <f t="shared" si="156"/>
        <v/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V2445" s="110" t="s">
        <v>25</v>
      </c>
      <c r="W2445" s="110" t="s">
        <v>26</v>
      </c>
      <c r="X2445" s="110" t="s">
        <v>27</v>
      </c>
      <c r="Y2445" s="111" t="s">
        <v>28</v>
      </c>
      <c r="Z2445" s="111" t="s">
        <v>29</v>
      </c>
      <c r="AA2445" s="111" t="s">
        <v>25</v>
      </c>
      <c r="AB2445" s="111" t="s">
        <v>30</v>
      </c>
      <c r="AC2445" s="112" t="s">
        <v>31</v>
      </c>
    </row>
    <row r="2446" spans="1:29" ht="25.5" customHeight="1" x14ac:dyDescent="0.35">
      <c r="A2446" s="205"/>
      <c r="B2446" s="207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53"/>
        <v/>
      </c>
      <c r="G2446" s="106"/>
      <c r="H2446" s="96">
        <f t="shared" si="154"/>
        <v>0</v>
      </c>
      <c r="I2446" s="96" t="str">
        <f t="shared" si="155"/>
        <v/>
      </c>
      <c r="J2446" s="96" t="str">
        <f t="shared" si="156"/>
        <v/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V2446" s="110" t="s">
        <v>25</v>
      </c>
      <c r="W2446" s="110" t="s">
        <v>26</v>
      </c>
      <c r="X2446" s="110" t="s">
        <v>27</v>
      </c>
      <c r="Y2446" s="111" t="s">
        <v>28</v>
      </c>
      <c r="Z2446" s="111" t="s">
        <v>29</v>
      </c>
      <c r="AA2446" s="111" t="s">
        <v>25</v>
      </c>
      <c r="AB2446" s="111" t="s">
        <v>30</v>
      </c>
      <c r="AC2446" s="112" t="s">
        <v>31</v>
      </c>
    </row>
    <row r="2447" spans="1:29" ht="25.5" customHeight="1" x14ac:dyDescent="0.35">
      <c r="A2447" s="205"/>
      <c r="B2447" s="207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53"/>
        <v/>
      </c>
      <c r="G2447" s="106"/>
      <c r="H2447" s="96">
        <f t="shared" si="154"/>
        <v>0</v>
      </c>
      <c r="I2447" s="96" t="str">
        <f t="shared" si="155"/>
        <v/>
      </c>
      <c r="J2447" s="96" t="str">
        <f t="shared" si="156"/>
        <v/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V2447" s="110" t="s">
        <v>25</v>
      </c>
      <c r="W2447" s="110" t="s">
        <v>26</v>
      </c>
      <c r="X2447" s="110" t="s">
        <v>27</v>
      </c>
      <c r="Y2447" s="111" t="s">
        <v>28</v>
      </c>
      <c r="Z2447" s="111" t="s">
        <v>29</v>
      </c>
      <c r="AA2447" s="111" t="s">
        <v>25</v>
      </c>
      <c r="AB2447" s="111" t="s">
        <v>30</v>
      </c>
      <c r="AC2447" s="112" t="s">
        <v>31</v>
      </c>
    </row>
    <row r="2448" spans="1:29" ht="25.5" customHeight="1" x14ac:dyDescent="0.35">
      <c r="A2448" s="205"/>
      <c r="B2448" s="207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53"/>
        <v/>
      </c>
      <c r="G2448" s="106"/>
      <c r="H2448" s="96">
        <f t="shared" si="154"/>
        <v>0</v>
      </c>
      <c r="I2448" s="96" t="str">
        <f t="shared" si="155"/>
        <v/>
      </c>
      <c r="J2448" s="96" t="str">
        <f t="shared" si="156"/>
        <v/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V2448" s="110" t="s">
        <v>25</v>
      </c>
      <c r="W2448" s="110" t="s">
        <v>26</v>
      </c>
      <c r="X2448" s="110" t="s">
        <v>27</v>
      </c>
      <c r="Y2448" s="111" t="s">
        <v>28</v>
      </c>
      <c r="Z2448" s="111" t="s">
        <v>29</v>
      </c>
      <c r="AA2448" s="111" t="s">
        <v>25</v>
      </c>
      <c r="AB2448" s="111" t="s">
        <v>30</v>
      </c>
      <c r="AC2448" s="112" t="s">
        <v>31</v>
      </c>
    </row>
    <row r="2449" spans="1:29" ht="25.5" customHeight="1" x14ac:dyDescent="0.35">
      <c r="A2449" s="205"/>
      <c r="B2449" s="207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53"/>
        <v/>
      </c>
      <c r="G2449" s="106"/>
      <c r="H2449" s="96">
        <f t="shared" si="154"/>
        <v>0</v>
      </c>
      <c r="I2449" s="96" t="str">
        <f t="shared" si="155"/>
        <v/>
      </c>
      <c r="J2449" s="96" t="str">
        <f t="shared" si="156"/>
        <v/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V2449" s="110" t="s">
        <v>25</v>
      </c>
      <c r="W2449" s="110" t="s">
        <v>26</v>
      </c>
      <c r="X2449" s="110" t="s">
        <v>27</v>
      </c>
      <c r="Y2449" s="111" t="s">
        <v>28</v>
      </c>
      <c r="Z2449" s="111" t="s">
        <v>29</v>
      </c>
      <c r="AA2449" s="111" t="s">
        <v>25</v>
      </c>
      <c r="AB2449" s="111" t="s">
        <v>30</v>
      </c>
      <c r="AC2449" s="112" t="s">
        <v>31</v>
      </c>
    </row>
    <row r="2450" spans="1:29" ht="25.5" customHeight="1" x14ac:dyDescent="0.35">
      <c r="A2450" s="205"/>
      <c r="B2450" s="207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53"/>
        <v/>
      </c>
      <c r="G2450" s="106"/>
      <c r="H2450" s="96">
        <f t="shared" si="154"/>
        <v>0</v>
      </c>
      <c r="I2450" s="96" t="str">
        <f t="shared" si="155"/>
        <v/>
      </c>
      <c r="J2450" s="96" t="str">
        <f t="shared" si="156"/>
        <v/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V2450" s="110" t="s">
        <v>25</v>
      </c>
      <c r="W2450" s="110" t="s">
        <v>26</v>
      </c>
      <c r="X2450" s="110" t="s">
        <v>27</v>
      </c>
      <c r="Y2450" s="111" t="s">
        <v>28</v>
      </c>
      <c r="Z2450" s="111" t="s">
        <v>29</v>
      </c>
      <c r="AA2450" s="111" t="s">
        <v>25</v>
      </c>
      <c r="AB2450" s="111" t="s">
        <v>30</v>
      </c>
      <c r="AC2450" s="112" t="s">
        <v>31</v>
      </c>
    </row>
    <row r="2451" spans="1:29" ht="25.5" customHeight="1" x14ac:dyDescent="0.35">
      <c r="A2451" s="205"/>
      <c r="B2451" s="207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53"/>
        <v/>
      </c>
      <c r="G2451" s="106"/>
      <c r="H2451" s="96">
        <f t="shared" si="154"/>
        <v>0</v>
      </c>
      <c r="I2451" s="96" t="str">
        <f t="shared" si="155"/>
        <v/>
      </c>
      <c r="J2451" s="96" t="str">
        <f t="shared" si="156"/>
        <v/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V2451" s="110" t="s">
        <v>25</v>
      </c>
      <c r="W2451" s="110" t="s">
        <v>26</v>
      </c>
      <c r="X2451" s="110" t="s">
        <v>27</v>
      </c>
      <c r="Y2451" s="111" t="s">
        <v>28</v>
      </c>
      <c r="Z2451" s="111" t="s">
        <v>29</v>
      </c>
      <c r="AA2451" s="111" t="s">
        <v>25</v>
      </c>
      <c r="AB2451" s="111" t="s">
        <v>30</v>
      </c>
      <c r="AC2451" s="112" t="s">
        <v>31</v>
      </c>
    </row>
    <row r="2452" spans="1:29" ht="25.5" customHeight="1" x14ac:dyDescent="0.35">
      <c r="A2452" s="205"/>
      <c r="B2452" s="207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53"/>
        <v/>
      </c>
      <c r="G2452" s="106"/>
      <c r="H2452" s="96">
        <f t="shared" si="154"/>
        <v>0</v>
      </c>
      <c r="I2452" s="96" t="str">
        <f t="shared" si="155"/>
        <v/>
      </c>
      <c r="J2452" s="96" t="str">
        <f t="shared" si="156"/>
        <v/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V2452" s="110" t="s">
        <v>25</v>
      </c>
      <c r="W2452" s="110" t="s">
        <v>26</v>
      </c>
      <c r="X2452" s="110" t="s">
        <v>27</v>
      </c>
      <c r="Y2452" s="111" t="s">
        <v>28</v>
      </c>
      <c r="Z2452" s="111" t="s">
        <v>29</v>
      </c>
      <c r="AA2452" s="111" t="s">
        <v>25</v>
      </c>
      <c r="AB2452" s="111" t="s">
        <v>30</v>
      </c>
      <c r="AC2452" s="112" t="s">
        <v>31</v>
      </c>
    </row>
    <row r="2453" spans="1:29" ht="25.5" customHeight="1" x14ac:dyDescent="0.35">
      <c r="A2453" s="205"/>
      <c r="B2453" s="207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53"/>
        <v/>
      </c>
      <c r="G2453" s="106"/>
      <c r="H2453" s="96">
        <f t="shared" si="154"/>
        <v>0</v>
      </c>
      <c r="I2453" s="96" t="str">
        <f t="shared" si="155"/>
        <v/>
      </c>
      <c r="J2453" s="96" t="str">
        <f t="shared" si="156"/>
        <v/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V2453" s="110" t="s">
        <v>25</v>
      </c>
      <c r="W2453" s="110" t="s">
        <v>26</v>
      </c>
      <c r="X2453" s="110" t="s">
        <v>27</v>
      </c>
      <c r="Y2453" s="111" t="s">
        <v>28</v>
      </c>
      <c r="Z2453" s="111" t="s">
        <v>29</v>
      </c>
      <c r="AA2453" s="111" t="s">
        <v>25</v>
      </c>
      <c r="AB2453" s="111" t="s">
        <v>30</v>
      </c>
      <c r="AC2453" s="112" t="s">
        <v>31</v>
      </c>
    </row>
    <row r="2454" spans="1:29" ht="25.5" customHeight="1" x14ac:dyDescent="0.35">
      <c r="A2454" s="205"/>
      <c r="B2454" s="207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53"/>
        <v/>
      </c>
      <c r="G2454" s="106"/>
      <c r="H2454" s="96">
        <f t="shared" si="154"/>
        <v>0</v>
      </c>
      <c r="I2454" s="96" t="str">
        <f t="shared" si="155"/>
        <v/>
      </c>
      <c r="J2454" s="96" t="str">
        <f t="shared" si="156"/>
        <v/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V2454" s="110" t="s">
        <v>25</v>
      </c>
      <c r="W2454" s="110" t="s">
        <v>26</v>
      </c>
      <c r="X2454" s="110" t="s">
        <v>27</v>
      </c>
      <c r="Y2454" s="111" t="s">
        <v>28</v>
      </c>
      <c r="Z2454" s="111" t="s">
        <v>29</v>
      </c>
      <c r="AA2454" s="111" t="s">
        <v>25</v>
      </c>
      <c r="AB2454" s="111" t="s">
        <v>30</v>
      </c>
      <c r="AC2454" s="112" t="s">
        <v>31</v>
      </c>
    </row>
    <row r="2455" spans="1:29" ht="25.5" customHeight="1" x14ac:dyDescent="0.35">
      <c r="A2455" s="205"/>
      <c r="B2455" s="207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53"/>
        <v/>
      </c>
      <c r="G2455" s="106"/>
      <c r="H2455" s="96">
        <f t="shared" si="154"/>
        <v>0</v>
      </c>
      <c r="I2455" s="96" t="str">
        <f t="shared" si="155"/>
        <v/>
      </c>
      <c r="J2455" s="96" t="str">
        <f t="shared" si="156"/>
        <v/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V2455" s="110" t="s">
        <v>25</v>
      </c>
      <c r="W2455" s="110" t="s">
        <v>26</v>
      </c>
      <c r="X2455" s="110" t="s">
        <v>27</v>
      </c>
      <c r="Y2455" s="111" t="s">
        <v>28</v>
      </c>
      <c r="Z2455" s="111" t="s">
        <v>29</v>
      </c>
      <c r="AA2455" s="111" t="s">
        <v>25</v>
      </c>
      <c r="AB2455" s="111" t="s">
        <v>30</v>
      </c>
      <c r="AC2455" s="112" t="s">
        <v>31</v>
      </c>
    </row>
    <row r="2456" spans="1:29" ht="25.5" customHeight="1" x14ac:dyDescent="0.35">
      <c r="A2456" s="205"/>
      <c r="B2456" s="207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53"/>
        <v/>
      </c>
      <c r="G2456" s="106"/>
      <c r="H2456" s="96">
        <f t="shared" si="154"/>
        <v>0</v>
      </c>
      <c r="I2456" s="96" t="str">
        <f t="shared" si="155"/>
        <v/>
      </c>
      <c r="J2456" s="96" t="str">
        <f t="shared" si="156"/>
        <v/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V2456" s="110" t="s">
        <v>25</v>
      </c>
      <c r="W2456" s="110" t="s">
        <v>26</v>
      </c>
      <c r="X2456" s="110" t="s">
        <v>27</v>
      </c>
      <c r="Y2456" s="111" t="s">
        <v>28</v>
      </c>
      <c r="Z2456" s="111" t="s">
        <v>29</v>
      </c>
      <c r="AA2456" s="111" t="s">
        <v>25</v>
      </c>
      <c r="AB2456" s="111" t="s">
        <v>30</v>
      </c>
      <c r="AC2456" s="112" t="s">
        <v>31</v>
      </c>
    </row>
    <row r="2457" spans="1:29" ht="25.5" customHeight="1" x14ac:dyDescent="0.35">
      <c r="A2457" s="205"/>
      <c r="B2457" s="207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53"/>
        <v/>
      </c>
      <c r="G2457" s="106"/>
      <c r="H2457" s="96">
        <f t="shared" si="154"/>
        <v>0</v>
      </c>
      <c r="I2457" s="96" t="str">
        <f t="shared" si="155"/>
        <v/>
      </c>
      <c r="J2457" s="96" t="str">
        <f t="shared" si="156"/>
        <v/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V2457" s="110" t="s">
        <v>25</v>
      </c>
      <c r="W2457" s="110" t="s">
        <v>26</v>
      </c>
      <c r="X2457" s="110" t="s">
        <v>27</v>
      </c>
      <c r="Y2457" s="111" t="s">
        <v>28</v>
      </c>
      <c r="Z2457" s="111" t="s">
        <v>29</v>
      </c>
      <c r="AA2457" s="111" t="s">
        <v>25</v>
      </c>
      <c r="AB2457" s="111" t="s">
        <v>30</v>
      </c>
      <c r="AC2457" s="112" t="s">
        <v>31</v>
      </c>
    </row>
    <row r="2458" spans="1:29" ht="25.5" customHeight="1" x14ac:dyDescent="0.35">
      <c r="A2458" s="205"/>
      <c r="B2458" s="207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53"/>
        <v/>
      </c>
      <c r="G2458" s="106"/>
      <c r="H2458" s="96">
        <f t="shared" si="154"/>
        <v>0</v>
      </c>
      <c r="I2458" s="96" t="str">
        <f t="shared" si="155"/>
        <v/>
      </c>
      <c r="J2458" s="96" t="str">
        <f t="shared" si="156"/>
        <v/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V2458" s="110" t="s">
        <v>25</v>
      </c>
      <c r="W2458" s="110" t="s">
        <v>26</v>
      </c>
      <c r="X2458" s="110" t="s">
        <v>27</v>
      </c>
      <c r="Y2458" s="111" t="s">
        <v>28</v>
      </c>
      <c r="Z2458" s="111" t="s">
        <v>29</v>
      </c>
      <c r="AA2458" s="111" t="s">
        <v>25</v>
      </c>
      <c r="AB2458" s="111" t="s">
        <v>30</v>
      </c>
      <c r="AC2458" s="112" t="s">
        <v>31</v>
      </c>
    </row>
    <row r="2459" spans="1:29" ht="25.5" customHeight="1" x14ac:dyDescent="0.35">
      <c r="A2459" s="205"/>
      <c r="B2459" s="207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53"/>
        <v/>
      </c>
      <c r="G2459" s="106"/>
      <c r="H2459" s="96">
        <f t="shared" si="154"/>
        <v>0</v>
      </c>
      <c r="I2459" s="96" t="str">
        <f t="shared" si="155"/>
        <v/>
      </c>
      <c r="J2459" s="96" t="str">
        <f t="shared" si="156"/>
        <v/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V2459" s="110" t="s">
        <v>25</v>
      </c>
      <c r="W2459" s="110" t="s">
        <v>26</v>
      </c>
      <c r="X2459" s="110" t="s">
        <v>27</v>
      </c>
      <c r="Y2459" s="111" t="s">
        <v>28</v>
      </c>
      <c r="Z2459" s="111" t="s">
        <v>29</v>
      </c>
      <c r="AA2459" s="111" t="s">
        <v>25</v>
      </c>
      <c r="AB2459" s="111" t="s">
        <v>30</v>
      </c>
      <c r="AC2459" s="112" t="s">
        <v>31</v>
      </c>
    </row>
    <row r="2460" spans="1:29" ht="25.5" customHeight="1" x14ac:dyDescent="0.35">
      <c r="A2460" s="205"/>
      <c r="B2460" s="207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53"/>
        <v/>
      </c>
      <c r="G2460" s="106"/>
      <c r="H2460" s="96">
        <f t="shared" si="154"/>
        <v>0</v>
      </c>
      <c r="I2460" s="96" t="str">
        <f t="shared" si="155"/>
        <v/>
      </c>
      <c r="J2460" s="96" t="str">
        <f t="shared" si="156"/>
        <v/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V2460" s="110" t="s">
        <v>25</v>
      </c>
      <c r="W2460" s="110" t="s">
        <v>26</v>
      </c>
      <c r="X2460" s="110" t="s">
        <v>27</v>
      </c>
      <c r="Y2460" s="111" t="s">
        <v>28</v>
      </c>
      <c r="Z2460" s="111" t="s">
        <v>29</v>
      </c>
      <c r="AA2460" s="111" t="s">
        <v>25</v>
      </c>
      <c r="AB2460" s="111" t="s">
        <v>30</v>
      </c>
      <c r="AC2460" s="112" t="s">
        <v>31</v>
      </c>
    </row>
    <row r="2461" spans="1:29" ht="25.5" customHeight="1" x14ac:dyDescent="0.35">
      <c r="A2461" s="205"/>
      <c r="B2461" s="207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53"/>
        <v/>
      </c>
      <c r="G2461" s="106"/>
      <c r="H2461" s="96">
        <f t="shared" si="154"/>
        <v>0</v>
      </c>
      <c r="I2461" s="96" t="str">
        <f t="shared" si="155"/>
        <v/>
      </c>
      <c r="J2461" s="96" t="str">
        <f t="shared" si="156"/>
        <v/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V2461" s="110" t="s">
        <v>25</v>
      </c>
      <c r="W2461" s="110" t="s">
        <v>26</v>
      </c>
      <c r="X2461" s="110" t="s">
        <v>27</v>
      </c>
      <c r="Y2461" s="111" t="s">
        <v>28</v>
      </c>
      <c r="Z2461" s="111" t="s">
        <v>29</v>
      </c>
      <c r="AA2461" s="111" t="s">
        <v>25</v>
      </c>
      <c r="AB2461" s="111" t="s">
        <v>30</v>
      </c>
      <c r="AC2461" s="112" t="s">
        <v>31</v>
      </c>
    </row>
    <row r="2462" spans="1:29" ht="25.5" customHeight="1" x14ac:dyDescent="0.35">
      <c r="A2462" s="205"/>
      <c r="B2462" s="207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53"/>
        <v/>
      </c>
      <c r="G2462" s="106"/>
      <c r="H2462" s="96">
        <f t="shared" si="154"/>
        <v>0</v>
      </c>
      <c r="I2462" s="96" t="str">
        <f t="shared" si="155"/>
        <v/>
      </c>
      <c r="J2462" s="96" t="str">
        <f t="shared" si="156"/>
        <v/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V2462" s="110" t="s">
        <v>25</v>
      </c>
      <c r="W2462" s="110" t="s">
        <v>26</v>
      </c>
      <c r="X2462" s="110" t="s">
        <v>27</v>
      </c>
      <c r="Y2462" s="111" t="s">
        <v>28</v>
      </c>
      <c r="Z2462" s="111" t="s">
        <v>29</v>
      </c>
      <c r="AA2462" s="111" t="s">
        <v>25</v>
      </c>
      <c r="AB2462" s="111" t="s">
        <v>30</v>
      </c>
      <c r="AC2462" s="112" t="s">
        <v>31</v>
      </c>
    </row>
    <row r="2463" spans="1:29" ht="25.5" customHeight="1" x14ac:dyDescent="0.35">
      <c r="A2463" s="205"/>
      <c r="B2463" s="207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53"/>
        <v/>
      </c>
      <c r="G2463" s="106"/>
      <c r="H2463" s="96">
        <f t="shared" si="154"/>
        <v>0</v>
      </c>
      <c r="I2463" s="96" t="str">
        <f t="shared" si="155"/>
        <v/>
      </c>
      <c r="J2463" s="96" t="str">
        <f t="shared" si="156"/>
        <v/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V2463" s="110" t="s">
        <v>25</v>
      </c>
      <c r="W2463" s="110" t="s">
        <v>26</v>
      </c>
      <c r="X2463" s="110" t="s">
        <v>27</v>
      </c>
      <c r="Y2463" s="111" t="s">
        <v>28</v>
      </c>
      <c r="Z2463" s="111" t="s">
        <v>29</v>
      </c>
      <c r="AA2463" s="111" t="s">
        <v>25</v>
      </c>
      <c r="AB2463" s="111" t="s">
        <v>30</v>
      </c>
      <c r="AC2463" s="112" t="s">
        <v>31</v>
      </c>
    </row>
    <row r="2464" spans="1:29" ht="25.5" customHeight="1" x14ac:dyDescent="0.35">
      <c r="A2464" s="205"/>
      <c r="B2464" s="207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53"/>
        <v/>
      </c>
      <c r="G2464" s="106"/>
      <c r="H2464" s="96">
        <f t="shared" si="154"/>
        <v>0</v>
      </c>
      <c r="I2464" s="96" t="str">
        <f t="shared" si="155"/>
        <v/>
      </c>
      <c r="J2464" s="96" t="str">
        <f t="shared" si="156"/>
        <v/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V2464" s="110" t="s">
        <v>25</v>
      </c>
      <c r="W2464" s="110" t="s">
        <v>26</v>
      </c>
      <c r="X2464" s="110" t="s">
        <v>27</v>
      </c>
      <c r="Y2464" s="111" t="s">
        <v>28</v>
      </c>
      <c r="Z2464" s="111" t="s">
        <v>29</v>
      </c>
      <c r="AA2464" s="111" t="s">
        <v>25</v>
      </c>
      <c r="AB2464" s="111" t="s">
        <v>30</v>
      </c>
      <c r="AC2464" s="112" t="s">
        <v>31</v>
      </c>
    </row>
    <row r="2465" spans="1:29" ht="25.5" customHeight="1" x14ac:dyDescent="0.35">
      <c r="A2465" s="205"/>
      <c r="B2465" s="207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53"/>
        <v/>
      </c>
      <c r="G2465" s="106"/>
      <c r="H2465" s="96">
        <f t="shared" si="154"/>
        <v>0</v>
      </c>
      <c r="I2465" s="96" t="str">
        <f t="shared" si="155"/>
        <v/>
      </c>
      <c r="J2465" s="96" t="str">
        <f t="shared" si="156"/>
        <v/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V2465" s="110" t="s">
        <v>25</v>
      </c>
      <c r="W2465" s="110" t="s">
        <v>26</v>
      </c>
      <c r="X2465" s="110" t="s">
        <v>27</v>
      </c>
      <c r="Y2465" s="111" t="s">
        <v>28</v>
      </c>
      <c r="Z2465" s="111" t="s">
        <v>29</v>
      </c>
      <c r="AA2465" s="111" t="s">
        <v>25</v>
      </c>
      <c r="AB2465" s="111" t="s">
        <v>30</v>
      </c>
      <c r="AC2465" s="112" t="s">
        <v>31</v>
      </c>
    </row>
    <row r="2466" spans="1:29" ht="25.5" customHeight="1" x14ac:dyDescent="0.35">
      <c r="A2466" s="205"/>
      <c r="B2466" s="207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53"/>
        <v/>
      </c>
      <c r="G2466" s="106"/>
      <c r="H2466" s="96">
        <f t="shared" si="154"/>
        <v>0</v>
      </c>
      <c r="I2466" s="96" t="str">
        <f t="shared" si="155"/>
        <v/>
      </c>
      <c r="J2466" s="96" t="str">
        <f t="shared" si="156"/>
        <v/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V2466" s="110" t="s">
        <v>25</v>
      </c>
      <c r="W2466" s="110" t="s">
        <v>26</v>
      </c>
      <c r="X2466" s="110" t="s">
        <v>27</v>
      </c>
      <c r="Y2466" s="111" t="s">
        <v>28</v>
      </c>
      <c r="Z2466" s="111" t="s">
        <v>29</v>
      </c>
      <c r="AA2466" s="111" t="s">
        <v>25</v>
      </c>
      <c r="AB2466" s="111" t="s">
        <v>30</v>
      </c>
      <c r="AC2466" s="112" t="s">
        <v>31</v>
      </c>
    </row>
    <row r="2467" spans="1:29" ht="25.5" customHeight="1" x14ac:dyDescent="0.35">
      <c r="A2467" s="205"/>
      <c r="B2467" s="207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53"/>
        <v/>
      </c>
      <c r="G2467" s="106"/>
      <c r="H2467" s="96">
        <f t="shared" si="154"/>
        <v>0</v>
      </c>
      <c r="I2467" s="96" t="str">
        <f t="shared" si="155"/>
        <v/>
      </c>
      <c r="J2467" s="96" t="str">
        <f t="shared" si="156"/>
        <v/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V2467" s="110" t="s">
        <v>25</v>
      </c>
      <c r="W2467" s="110" t="s">
        <v>26</v>
      </c>
      <c r="X2467" s="110" t="s">
        <v>27</v>
      </c>
      <c r="Y2467" s="111" t="s">
        <v>28</v>
      </c>
      <c r="Z2467" s="111" t="s">
        <v>29</v>
      </c>
      <c r="AA2467" s="111" t="s">
        <v>25</v>
      </c>
      <c r="AB2467" s="111" t="s">
        <v>30</v>
      </c>
      <c r="AC2467" s="112" t="s">
        <v>31</v>
      </c>
    </row>
    <row r="2468" spans="1:29" ht="25.5" customHeight="1" x14ac:dyDescent="0.35">
      <c r="A2468" s="205"/>
      <c r="B2468" s="207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53"/>
        <v/>
      </c>
      <c r="G2468" s="106"/>
      <c r="H2468" s="96">
        <f t="shared" si="154"/>
        <v>0</v>
      </c>
      <c r="I2468" s="96" t="str">
        <f t="shared" si="155"/>
        <v/>
      </c>
      <c r="J2468" s="96" t="str">
        <f t="shared" si="156"/>
        <v/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V2468" s="110" t="s">
        <v>25</v>
      </c>
      <c r="W2468" s="110" t="s">
        <v>26</v>
      </c>
      <c r="X2468" s="110" t="s">
        <v>27</v>
      </c>
      <c r="Y2468" s="111" t="s">
        <v>28</v>
      </c>
      <c r="Z2468" s="111" t="s">
        <v>29</v>
      </c>
      <c r="AA2468" s="111" t="s">
        <v>25</v>
      </c>
      <c r="AB2468" s="111" t="s">
        <v>30</v>
      </c>
      <c r="AC2468" s="112" t="s">
        <v>31</v>
      </c>
    </row>
    <row r="2469" spans="1:29" ht="25.5" customHeight="1" x14ac:dyDescent="0.35">
      <c r="A2469" s="205"/>
      <c r="B2469" s="207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53"/>
        <v/>
      </c>
      <c r="G2469" s="106"/>
      <c r="H2469" s="96">
        <f t="shared" si="154"/>
        <v>0</v>
      </c>
      <c r="I2469" s="96" t="str">
        <f t="shared" si="155"/>
        <v/>
      </c>
      <c r="J2469" s="96" t="str">
        <f t="shared" si="156"/>
        <v/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V2469" s="110" t="s">
        <v>25</v>
      </c>
      <c r="W2469" s="110" t="s">
        <v>26</v>
      </c>
      <c r="X2469" s="110" t="s">
        <v>27</v>
      </c>
      <c r="Y2469" s="111" t="s">
        <v>28</v>
      </c>
      <c r="Z2469" s="111" t="s">
        <v>29</v>
      </c>
      <c r="AA2469" s="111" t="s">
        <v>25</v>
      </c>
      <c r="AB2469" s="111" t="s">
        <v>30</v>
      </c>
      <c r="AC2469" s="112" t="s">
        <v>31</v>
      </c>
    </row>
    <row r="2470" spans="1:29" ht="25.5" customHeight="1" x14ac:dyDescent="0.35">
      <c r="A2470" s="205"/>
      <c r="B2470" s="207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53"/>
        <v/>
      </c>
      <c r="G2470" s="106"/>
      <c r="H2470" s="96">
        <f t="shared" si="154"/>
        <v>0</v>
      </c>
      <c r="I2470" s="96" t="str">
        <f t="shared" si="155"/>
        <v/>
      </c>
      <c r="J2470" s="96" t="str">
        <f t="shared" si="156"/>
        <v/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V2470" s="110" t="s">
        <v>25</v>
      </c>
      <c r="W2470" s="110" t="s">
        <v>26</v>
      </c>
      <c r="X2470" s="110" t="s">
        <v>27</v>
      </c>
      <c r="Y2470" s="111" t="s">
        <v>28</v>
      </c>
      <c r="Z2470" s="111" t="s">
        <v>29</v>
      </c>
      <c r="AA2470" s="111" t="s">
        <v>25</v>
      </c>
      <c r="AB2470" s="111" t="s">
        <v>30</v>
      </c>
      <c r="AC2470" s="112" t="s">
        <v>31</v>
      </c>
    </row>
    <row r="2471" spans="1:29" ht="25.5" customHeight="1" x14ac:dyDescent="0.35">
      <c r="A2471" s="205"/>
      <c r="B2471" s="207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53"/>
        <v/>
      </c>
      <c r="G2471" s="106"/>
      <c r="H2471" s="96">
        <f t="shared" si="154"/>
        <v>0</v>
      </c>
      <c r="I2471" s="96" t="str">
        <f t="shared" si="155"/>
        <v/>
      </c>
      <c r="J2471" s="96" t="str">
        <f t="shared" si="156"/>
        <v/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V2471" s="110" t="s">
        <v>25</v>
      </c>
      <c r="W2471" s="110" t="s">
        <v>26</v>
      </c>
      <c r="X2471" s="110" t="s">
        <v>27</v>
      </c>
      <c r="Y2471" s="111" t="s">
        <v>28</v>
      </c>
      <c r="Z2471" s="111" t="s">
        <v>29</v>
      </c>
      <c r="AA2471" s="111" t="s">
        <v>25</v>
      </c>
      <c r="AB2471" s="111" t="s">
        <v>30</v>
      </c>
      <c r="AC2471" s="112" t="s">
        <v>31</v>
      </c>
    </row>
    <row r="2472" spans="1:29" ht="25.5" customHeight="1" x14ac:dyDescent="0.35">
      <c r="A2472" s="205"/>
      <c r="B2472" s="207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53"/>
        <v/>
      </c>
      <c r="G2472" s="106"/>
      <c r="H2472" s="96">
        <f t="shared" si="154"/>
        <v>0</v>
      </c>
      <c r="I2472" s="96" t="str">
        <f t="shared" si="155"/>
        <v/>
      </c>
      <c r="J2472" s="96" t="str">
        <f t="shared" si="156"/>
        <v/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V2472" s="110" t="s">
        <v>25</v>
      </c>
      <c r="W2472" s="110" t="s">
        <v>26</v>
      </c>
      <c r="X2472" s="110" t="s">
        <v>27</v>
      </c>
      <c r="Y2472" s="111" t="s">
        <v>28</v>
      </c>
      <c r="Z2472" s="111" t="s">
        <v>29</v>
      </c>
      <c r="AA2472" s="111" t="s">
        <v>25</v>
      </c>
      <c r="AB2472" s="111" t="s">
        <v>30</v>
      </c>
      <c r="AC2472" s="112" t="s">
        <v>31</v>
      </c>
    </row>
    <row r="2473" spans="1:29" ht="25.5" customHeight="1" x14ac:dyDescent="0.35">
      <c r="A2473" s="205"/>
      <c r="B2473" s="207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53"/>
        <v/>
      </c>
      <c r="G2473" s="106"/>
      <c r="H2473" s="96">
        <f t="shared" si="154"/>
        <v>0</v>
      </c>
      <c r="I2473" s="96" t="str">
        <f t="shared" si="155"/>
        <v/>
      </c>
      <c r="J2473" s="96" t="str">
        <f t="shared" si="156"/>
        <v/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V2473" s="110" t="s">
        <v>25</v>
      </c>
      <c r="W2473" s="110" t="s">
        <v>26</v>
      </c>
      <c r="X2473" s="110" t="s">
        <v>27</v>
      </c>
      <c r="Y2473" s="111" t="s">
        <v>28</v>
      </c>
      <c r="Z2473" s="111" t="s">
        <v>29</v>
      </c>
      <c r="AA2473" s="111" t="s">
        <v>25</v>
      </c>
      <c r="AB2473" s="111" t="s">
        <v>30</v>
      </c>
      <c r="AC2473" s="112" t="s">
        <v>31</v>
      </c>
    </row>
    <row r="2474" spans="1:29" ht="25.5" customHeight="1" x14ac:dyDescent="0.35">
      <c r="A2474" s="205"/>
      <c r="B2474" s="207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53"/>
        <v/>
      </c>
      <c r="G2474" s="106"/>
      <c r="H2474" s="96">
        <f t="shared" si="154"/>
        <v>0</v>
      </c>
      <c r="I2474" s="96" t="str">
        <f t="shared" si="155"/>
        <v/>
      </c>
      <c r="J2474" s="96" t="str">
        <f t="shared" si="156"/>
        <v/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V2474" s="110" t="s">
        <v>25</v>
      </c>
      <c r="W2474" s="110" t="s">
        <v>26</v>
      </c>
      <c r="X2474" s="110" t="s">
        <v>27</v>
      </c>
      <c r="Y2474" s="111" t="s">
        <v>28</v>
      </c>
      <c r="Z2474" s="111" t="s">
        <v>29</v>
      </c>
      <c r="AA2474" s="111" t="s">
        <v>25</v>
      </c>
      <c r="AB2474" s="111" t="s">
        <v>30</v>
      </c>
      <c r="AC2474" s="112" t="s">
        <v>31</v>
      </c>
    </row>
    <row r="2475" spans="1:29" ht="25.5" customHeight="1" x14ac:dyDescent="0.35">
      <c r="A2475" s="205"/>
      <c r="B2475" s="207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53"/>
        <v/>
      </c>
      <c r="G2475" s="106"/>
      <c r="H2475" s="96">
        <f t="shared" si="154"/>
        <v>0</v>
      </c>
      <c r="I2475" s="96" t="str">
        <f t="shared" si="155"/>
        <v/>
      </c>
      <c r="J2475" s="96" t="str">
        <f t="shared" si="156"/>
        <v/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V2475" s="110" t="s">
        <v>25</v>
      </c>
      <c r="W2475" s="110" t="s">
        <v>26</v>
      </c>
      <c r="X2475" s="110" t="s">
        <v>27</v>
      </c>
      <c r="Y2475" s="111" t="s">
        <v>28</v>
      </c>
      <c r="Z2475" s="111" t="s">
        <v>29</v>
      </c>
      <c r="AA2475" s="111" t="s">
        <v>25</v>
      </c>
      <c r="AB2475" s="111" t="s">
        <v>30</v>
      </c>
      <c r="AC2475" s="112" t="s">
        <v>31</v>
      </c>
    </row>
    <row r="2476" spans="1:29" ht="25.5" customHeight="1" x14ac:dyDescent="0.35">
      <c r="A2476" s="205"/>
      <c r="B2476" s="207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53"/>
        <v/>
      </c>
      <c r="G2476" s="106"/>
      <c r="H2476" s="96">
        <f t="shared" si="154"/>
        <v>0</v>
      </c>
      <c r="I2476" s="96" t="str">
        <f t="shared" si="155"/>
        <v/>
      </c>
      <c r="J2476" s="96" t="str">
        <f t="shared" si="156"/>
        <v/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V2476" s="110" t="s">
        <v>25</v>
      </c>
      <c r="W2476" s="110" t="s">
        <v>26</v>
      </c>
      <c r="X2476" s="110" t="s">
        <v>27</v>
      </c>
      <c r="Y2476" s="111" t="s">
        <v>28</v>
      </c>
      <c r="Z2476" s="111" t="s">
        <v>29</v>
      </c>
      <c r="AA2476" s="111" t="s">
        <v>25</v>
      </c>
      <c r="AB2476" s="111" t="s">
        <v>30</v>
      </c>
      <c r="AC2476" s="112" t="s">
        <v>31</v>
      </c>
    </row>
    <row r="2477" spans="1:29" ht="25.5" customHeight="1" x14ac:dyDescent="0.35">
      <c r="A2477" s="205"/>
      <c r="B2477" s="207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53"/>
        <v/>
      </c>
      <c r="G2477" s="106"/>
      <c r="H2477" s="96">
        <f t="shared" si="154"/>
        <v>0</v>
      </c>
      <c r="I2477" s="96" t="str">
        <f t="shared" si="155"/>
        <v/>
      </c>
      <c r="J2477" s="96" t="str">
        <f t="shared" si="156"/>
        <v/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V2477" s="110" t="s">
        <v>25</v>
      </c>
      <c r="W2477" s="110" t="s">
        <v>26</v>
      </c>
      <c r="X2477" s="110" t="s">
        <v>27</v>
      </c>
      <c r="Y2477" s="111" t="s">
        <v>28</v>
      </c>
      <c r="Z2477" s="111" t="s">
        <v>29</v>
      </c>
      <c r="AA2477" s="111" t="s">
        <v>25</v>
      </c>
      <c r="AB2477" s="111" t="s">
        <v>30</v>
      </c>
      <c r="AC2477" s="112" t="s">
        <v>31</v>
      </c>
    </row>
    <row r="2478" spans="1:29" ht="25.5" customHeight="1" x14ac:dyDescent="0.35">
      <c r="A2478" s="205"/>
      <c r="B2478" s="207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53"/>
        <v/>
      </c>
      <c r="G2478" s="106"/>
      <c r="H2478" s="96">
        <f t="shared" si="154"/>
        <v>0</v>
      </c>
      <c r="I2478" s="96" t="str">
        <f t="shared" si="155"/>
        <v/>
      </c>
      <c r="J2478" s="96" t="str">
        <f t="shared" si="156"/>
        <v/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V2478" s="110" t="s">
        <v>25</v>
      </c>
      <c r="W2478" s="110" t="s">
        <v>26</v>
      </c>
      <c r="X2478" s="110" t="s">
        <v>27</v>
      </c>
      <c r="Y2478" s="111" t="s">
        <v>28</v>
      </c>
      <c r="Z2478" s="111" t="s">
        <v>29</v>
      </c>
      <c r="AA2478" s="111" t="s">
        <v>25</v>
      </c>
      <c r="AB2478" s="111" t="s">
        <v>30</v>
      </c>
      <c r="AC2478" s="112" t="s">
        <v>31</v>
      </c>
    </row>
    <row r="2479" spans="1:29" ht="25.5" customHeight="1" x14ac:dyDescent="0.35">
      <c r="A2479" s="205"/>
      <c r="B2479" s="207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53"/>
        <v/>
      </c>
      <c r="G2479" s="106"/>
      <c r="H2479" s="96">
        <f t="shared" si="154"/>
        <v>0</v>
      </c>
      <c r="I2479" s="96" t="str">
        <f t="shared" si="155"/>
        <v/>
      </c>
      <c r="J2479" s="96" t="str">
        <f t="shared" si="156"/>
        <v/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V2479" s="110" t="s">
        <v>25</v>
      </c>
      <c r="W2479" s="110" t="s">
        <v>26</v>
      </c>
      <c r="X2479" s="110" t="s">
        <v>27</v>
      </c>
      <c r="Y2479" s="111" t="s">
        <v>28</v>
      </c>
      <c r="Z2479" s="111" t="s">
        <v>29</v>
      </c>
      <c r="AA2479" s="111" t="s">
        <v>25</v>
      </c>
      <c r="AB2479" s="111" t="s">
        <v>30</v>
      </c>
      <c r="AC2479" s="112" t="s">
        <v>31</v>
      </c>
    </row>
    <row r="2480" spans="1:29" ht="25.5" customHeight="1" x14ac:dyDescent="0.35">
      <c r="A2480" s="205"/>
      <c r="B2480" s="207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53"/>
        <v/>
      </c>
      <c r="G2480" s="106"/>
      <c r="H2480" s="96">
        <f t="shared" si="154"/>
        <v>0</v>
      </c>
      <c r="I2480" s="96" t="str">
        <f t="shared" si="155"/>
        <v/>
      </c>
      <c r="J2480" s="96" t="str">
        <f t="shared" si="156"/>
        <v/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V2480" s="110" t="s">
        <v>25</v>
      </c>
      <c r="W2480" s="110" t="s">
        <v>26</v>
      </c>
      <c r="X2480" s="110" t="s">
        <v>27</v>
      </c>
      <c r="Y2480" s="111" t="s">
        <v>28</v>
      </c>
      <c r="Z2480" s="111" t="s">
        <v>29</v>
      </c>
      <c r="AA2480" s="111" t="s">
        <v>25</v>
      </c>
      <c r="AB2480" s="111" t="s">
        <v>30</v>
      </c>
      <c r="AC2480" s="112" t="s">
        <v>31</v>
      </c>
    </row>
    <row r="2481" spans="1:29" ht="25.5" customHeight="1" x14ac:dyDescent="0.35">
      <c r="A2481" s="205"/>
      <c r="B2481" s="207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53"/>
        <v/>
      </c>
      <c r="G2481" s="106"/>
      <c r="H2481" s="96">
        <f t="shared" si="154"/>
        <v>0</v>
      </c>
      <c r="I2481" s="96" t="str">
        <f t="shared" si="155"/>
        <v/>
      </c>
      <c r="J2481" s="96" t="str">
        <f t="shared" si="156"/>
        <v/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V2481" s="110" t="s">
        <v>25</v>
      </c>
      <c r="W2481" s="110" t="s">
        <v>26</v>
      </c>
      <c r="X2481" s="110" t="s">
        <v>27</v>
      </c>
      <c r="Y2481" s="111" t="s">
        <v>28</v>
      </c>
      <c r="Z2481" s="111" t="s">
        <v>29</v>
      </c>
      <c r="AA2481" s="111" t="s">
        <v>25</v>
      </c>
      <c r="AB2481" s="111" t="s">
        <v>30</v>
      </c>
      <c r="AC2481" s="112" t="s">
        <v>31</v>
      </c>
    </row>
    <row r="2482" spans="1:29" ht="25.5" customHeight="1" x14ac:dyDescent="0.35">
      <c r="A2482" s="205"/>
      <c r="B2482" s="207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53"/>
        <v/>
      </c>
      <c r="G2482" s="106"/>
      <c r="H2482" s="96">
        <f t="shared" si="154"/>
        <v>0</v>
      </c>
      <c r="I2482" s="96" t="str">
        <f t="shared" si="155"/>
        <v/>
      </c>
      <c r="J2482" s="96" t="str">
        <f t="shared" si="156"/>
        <v/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V2482" s="110" t="s">
        <v>25</v>
      </c>
      <c r="W2482" s="110" t="s">
        <v>26</v>
      </c>
      <c r="X2482" s="110" t="s">
        <v>27</v>
      </c>
      <c r="Y2482" s="111" t="s">
        <v>28</v>
      </c>
      <c r="Z2482" s="111" t="s">
        <v>29</v>
      </c>
      <c r="AA2482" s="111" t="s">
        <v>25</v>
      </c>
      <c r="AB2482" s="111" t="s">
        <v>30</v>
      </c>
      <c r="AC2482" s="112" t="s">
        <v>31</v>
      </c>
    </row>
    <row r="2483" spans="1:29" ht="25.5" customHeight="1" x14ac:dyDescent="0.35">
      <c r="A2483" s="205"/>
      <c r="B2483" s="207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53"/>
        <v/>
      </c>
      <c r="G2483" s="106"/>
      <c r="H2483" s="96">
        <f t="shared" si="154"/>
        <v>0</v>
      </c>
      <c r="I2483" s="96" t="str">
        <f t="shared" si="155"/>
        <v/>
      </c>
      <c r="J2483" s="96" t="str">
        <f t="shared" si="156"/>
        <v/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V2483" s="110" t="s">
        <v>25</v>
      </c>
      <c r="W2483" s="110" t="s">
        <v>26</v>
      </c>
      <c r="X2483" s="110" t="s">
        <v>27</v>
      </c>
      <c r="Y2483" s="111" t="s">
        <v>28</v>
      </c>
      <c r="Z2483" s="111" t="s">
        <v>29</v>
      </c>
      <c r="AA2483" s="111" t="s">
        <v>25</v>
      </c>
      <c r="AB2483" s="111" t="s">
        <v>30</v>
      </c>
      <c r="AC2483" s="112" t="s">
        <v>31</v>
      </c>
    </row>
    <row r="2484" spans="1:29" ht="25.5" customHeight="1" x14ac:dyDescent="0.35">
      <c r="A2484" s="205"/>
      <c r="B2484" s="207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53"/>
        <v/>
      </c>
      <c r="G2484" s="106"/>
      <c r="H2484" s="96">
        <f t="shared" si="154"/>
        <v>0</v>
      </c>
      <c r="I2484" s="96" t="str">
        <f t="shared" si="155"/>
        <v/>
      </c>
      <c r="J2484" s="96" t="str">
        <f t="shared" si="156"/>
        <v/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V2484" s="110" t="s">
        <v>25</v>
      </c>
      <c r="W2484" s="110" t="s">
        <v>26</v>
      </c>
      <c r="X2484" s="110" t="s">
        <v>27</v>
      </c>
      <c r="Y2484" s="111" t="s">
        <v>28</v>
      </c>
      <c r="Z2484" s="111" t="s">
        <v>29</v>
      </c>
      <c r="AA2484" s="111" t="s">
        <v>25</v>
      </c>
      <c r="AB2484" s="111" t="s">
        <v>30</v>
      </c>
      <c r="AC2484" s="112" t="s">
        <v>31</v>
      </c>
    </row>
    <row r="2485" spans="1:29" ht="25.5" customHeight="1" x14ac:dyDescent="0.35">
      <c r="A2485" s="205"/>
      <c r="B2485" s="207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53"/>
        <v/>
      </c>
      <c r="G2485" s="106"/>
      <c r="H2485" s="96">
        <f t="shared" si="154"/>
        <v>0</v>
      </c>
      <c r="I2485" s="96" t="str">
        <f t="shared" si="155"/>
        <v/>
      </c>
      <c r="J2485" s="96" t="str">
        <f t="shared" si="156"/>
        <v/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V2485" s="110" t="s">
        <v>25</v>
      </c>
      <c r="W2485" s="110" t="s">
        <v>26</v>
      </c>
      <c r="X2485" s="110" t="s">
        <v>27</v>
      </c>
      <c r="Y2485" s="111" t="s">
        <v>28</v>
      </c>
      <c r="Z2485" s="111" t="s">
        <v>29</v>
      </c>
      <c r="AA2485" s="111" t="s">
        <v>25</v>
      </c>
      <c r="AB2485" s="111" t="s">
        <v>30</v>
      </c>
      <c r="AC2485" s="112" t="s">
        <v>31</v>
      </c>
    </row>
    <row r="2486" spans="1:29" ht="25.5" customHeight="1" x14ac:dyDescent="0.35">
      <c r="A2486" s="205"/>
      <c r="B2486" s="207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53"/>
        <v/>
      </c>
      <c r="G2486" s="106"/>
      <c r="H2486" s="96">
        <f t="shared" si="154"/>
        <v>0</v>
      </c>
      <c r="I2486" s="96" t="str">
        <f t="shared" si="155"/>
        <v/>
      </c>
      <c r="J2486" s="96" t="str">
        <f t="shared" si="156"/>
        <v/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V2486" s="110" t="s">
        <v>25</v>
      </c>
      <c r="W2486" s="110" t="s">
        <v>26</v>
      </c>
      <c r="X2486" s="110" t="s">
        <v>27</v>
      </c>
      <c r="Y2486" s="111" t="s">
        <v>28</v>
      </c>
      <c r="Z2486" s="111" t="s">
        <v>29</v>
      </c>
      <c r="AA2486" s="111" t="s">
        <v>25</v>
      </c>
      <c r="AB2486" s="111" t="s">
        <v>30</v>
      </c>
      <c r="AC2486" s="112" t="s">
        <v>31</v>
      </c>
    </row>
    <row r="2487" spans="1:29" ht="25.5" customHeight="1" x14ac:dyDescent="0.35">
      <c r="A2487" s="205"/>
      <c r="B2487" s="207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53"/>
        <v/>
      </c>
      <c r="G2487" s="106"/>
      <c r="H2487" s="96">
        <f t="shared" si="154"/>
        <v>0</v>
      </c>
      <c r="I2487" s="96" t="str">
        <f t="shared" si="155"/>
        <v/>
      </c>
      <c r="J2487" s="96" t="str">
        <f t="shared" si="156"/>
        <v/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V2487" s="110" t="s">
        <v>25</v>
      </c>
      <c r="W2487" s="110" t="s">
        <v>26</v>
      </c>
      <c r="X2487" s="110" t="s">
        <v>27</v>
      </c>
      <c r="Y2487" s="111" t="s">
        <v>28</v>
      </c>
      <c r="Z2487" s="111" t="s">
        <v>29</v>
      </c>
      <c r="AA2487" s="111" t="s">
        <v>25</v>
      </c>
      <c r="AB2487" s="111" t="s">
        <v>30</v>
      </c>
      <c r="AC2487" s="112" t="s">
        <v>31</v>
      </c>
    </row>
    <row r="2488" spans="1:29" ht="25.5" customHeight="1" x14ac:dyDescent="0.35">
      <c r="A2488" s="205"/>
      <c r="B2488" s="207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53"/>
        <v/>
      </c>
      <c r="G2488" s="106"/>
      <c r="H2488" s="96">
        <f t="shared" si="154"/>
        <v>0</v>
      </c>
      <c r="I2488" s="96" t="str">
        <f t="shared" si="155"/>
        <v/>
      </c>
      <c r="J2488" s="96" t="str">
        <f t="shared" si="156"/>
        <v/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V2488" s="110" t="s">
        <v>25</v>
      </c>
      <c r="W2488" s="110" t="s">
        <v>26</v>
      </c>
      <c r="X2488" s="110" t="s">
        <v>27</v>
      </c>
      <c r="Y2488" s="111" t="s">
        <v>28</v>
      </c>
      <c r="Z2488" s="111" t="s">
        <v>29</v>
      </c>
      <c r="AA2488" s="111" t="s">
        <v>25</v>
      </c>
      <c r="AB2488" s="111" t="s">
        <v>30</v>
      </c>
      <c r="AC2488" s="112" t="s">
        <v>31</v>
      </c>
    </row>
    <row r="2489" spans="1:29" ht="25.5" customHeight="1" x14ac:dyDescent="0.35">
      <c r="A2489" s="205"/>
      <c r="B2489" s="207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53"/>
        <v/>
      </c>
      <c r="G2489" s="106"/>
      <c r="H2489" s="96">
        <f t="shared" si="154"/>
        <v>0</v>
      </c>
      <c r="I2489" s="96" t="str">
        <f t="shared" si="155"/>
        <v/>
      </c>
      <c r="J2489" s="96" t="str">
        <f t="shared" si="156"/>
        <v/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V2489" s="110" t="s">
        <v>25</v>
      </c>
      <c r="W2489" s="110" t="s">
        <v>26</v>
      </c>
      <c r="X2489" s="110" t="s">
        <v>27</v>
      </c>
      <c r="Y2489" s="111" t="s">
        <v>28</v>
      </c>
      <c r="Z2489" s="111" t="s">
        <v>29</v>
      </c>
      <c r="AA2489" s="111" t="s">
        <v>25</v>
      </c>
      <c r="AB2489" s="111" t="s">
        <v>30</v>
      </c>
      <c r="AC2489" s="112" t="s">
        <v>31</v>
      </c>
    </row>
    <row r="2490" spans="1:29" ht="25.5" customHeight="1" x14ac:dyDescent="0.35">
      <c r="A2490" s="205"/>
      <c r="B2490" s="207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53"/>
        <v/>
      </c>
      <c r="G2490" s="106"/>
      <c r="H2490" s="96">
        <f t="shared" si="154"/>
        <v>0</v>
      </c>
      <c r="I2490" s="96" t="str">
        <f t="shared" si="155"/>
        <v/>
      </c>
      <c r="J2490" s="96" t="str">
        <f t="shared" si="156"/>
        <v/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V2490" s="110" t="s">
        <v>25</v>
      </c>
      <c r="W2490" s="110" t="s">
        <v>26</v>
      </c>
      <c r="X2490" s="110" t="s">
        <v>27</v>
      </c>
      <c r="Y2490" s="111" t="s">
        <v>28</v>
      </c>
      <c r="Z2490" s="111" t="s">
        <v>29</v>
      </c>
      <c r="AA2490" s="111" t="s">
        <v>25</v>
      </c>
      <c r="AB2490" s="111" t="s">
        <v>30</v>
      </c>
      <c r="AC2490" s="112" t="s">
        <v>31</v>
      </c>
    </row>
    <row r="2491" spans="1:29" ht="25.5" customHeight="1" x14ac:dyDescent="0.35">
      <c r="A2491" s="205"/>
      <c r="B2491" s="207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53"/>
        <v/>
      </c>
      <c r="G2491" s="106"/>
      <c r="H2491" s="96">
        <f t="shared" si="154"/>
        <v>0</v>
      </c>
      <c r="I2491" s="96" t="str">
        <f t="shared" si="155"/>
        <v/>
      </c>
      <c r="J2491" s="96" t="str">
        <f t="shared" si="156"/>
        <v/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V2491" s="110" t="s">
        <v>25</v>
      </c>
      <c r="W2491" s="110" t="s">
        <v>26</v>
      </c>
      <c r="X2491" s="110" t="s">
        <v>27</v>
      </c>
      <c r="Y2491" s="111" t="s">
        <v>28</v>
      </c>
      <c r="Z2491" s="111" t="s">
        <v>29</v>
      </c>
      <c r="AA2491" s="111" t="s">
        <v>25</v>
      </c>
      <c r="AB2491" s="111" t="s">
        <v>30</v>
      </c>
      <c r="AC2491" s="112" t="s">
        <v>31</v>
      </c>
    </row>
    <row r="2492" spans="1:29" ht="25.5" customHeight="1" x14ac:dyDescent="0.35">
      <c r="A2492" s="205"/>
      <c r="B2492" s="207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53"/>
        <v/>
      </c>
      <c r="G2492" s="106"/>
      <c r="H2492" s="96">
        <f t="shared" si="154"/>
        <v>0</v>
      </c>
      <c r="I2492" s="96" t="str">
        <f t="shared" si="155"/>
        <v/>
      </c>
      <c r="J2492" s="96" t="str">
        <f t="shared" si="156"/>
        <v/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V2492" s="110" t="s">
        <v>25</v>
      </c>
      <c r="W2492" s="110" t="s">
        <v>26</v>
      </c>
      <c r="X2492" s="110" t="s">
        <v>27</v>
      </c>
      <c r="Y2492" s="111" t="s">
        <v>28</v>
      </c>
      <c r="Z2492" s="111" t="s">
        <v>29</v>
      </c>
      <c r="AA2492" s="111" t="s">
        <v>25</v>
      </c>
      <c r="AB2492" s="111" t="s">
        <v>30</v>
      </c>
      <c r="AC2492" s="112" t="s">
        <v>31</v>
      </c>
    </row>
    <row r="2493" spans="1:29" ht="25.5" customHeight="1" x14ac:dyDescent="0.35">
      <c r="A2493" s="205"/>
      <c r="B2493" s="207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53"/>
        <v/>
      </c>
      <c r="G2493" s="106"/>
      <c r="H2493" s="96">
        <f t="shared" si="154"/>
        <v>0</v>
      </c>
      <c r="I2493" s="96" t="str">
        <f t="shared" si="155"/>
        <v/>
      </c>
      <c r="J2493" s="96" t="str">
        <f t="shared" si="156"/>
        <v/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V2493" s="110" t="s">
        <v>25</v>
      </c>
      <c r="W2493" s="110" t="s">
        <v>26</v>
      </c>
      <c r="X2493" s="110" t="s">
        <v>27</v>
      </c>
      <c r="Y2493" s="111" t="s">
        <v>28</v>
      </c>
      <c r="Z2493" s="111" t="s">
        <v>29</v>
      </c>
      <c r="AA2493" s="111" t="s">
        <v>25</v>
      </c>
      <c r="AB2493" s="111" t="s">
        <v>30</v>
      </c>
      <c r="AC2493" s="112" t="s">
        <v>31</v>
      </c>
    </row>
    <row r="2494" spans="1:29" ht="25.5" customHeight="1" x14ac:dyDescent="0.35">
      <c r="A2494" s="205"/>
      <c r="B2494" s="207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53"/>
        <v/>
      </c>
      <c r="G2494" s="106"/>
      <c r="H2494" s="96">
        <f t="shared" si="154"/>
        <v>0</v>
      </c>
      <c r="I2494" s="96" t="str">
        <f t="shared" si="155"/>
        <v/>
      </c>
      <c r="J2494" s="96" t="str">
        <f t="shared" si="156"/>
        <v/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V2494" s="110" t="s">
        <v>25</v>
      </c>
      <c r="W2494" s="110" t="s">
        <v>26</v>
      </c>
      <c r="X2494" s="110" t="s">
        <v>27</v>
      </c>
      <c r="Y2494" s="111" t="s">
        <v>28</v>
      </c>
      <c r="Z2494" s="111" t="s">
        <v>29</v>
      </c>
      <c r="AA2494" s="111" t="s">
        <v>25</v>
      </c>
      <c r="AB2494" s="111" t="s">
        <v>30</v>
      </c>
      <c r="AC2494" s="112" t="s">
        <v>31</v>
      </c>
    </row>
    <row r="2495" spans="1:29" ht="25.5" customHeight="1" x14ac:dyDescent="0.35">
      <c r="A2495" s="205"/>
      <c r="B2495" s="207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53"/>
        <v/>
      </c>
      <c r="G2495" s="106"/>
      <c r="H2495" s="96">
        <f t="shared" si="154"/>
        <v>0</v>
      </c>
      <c r="I2495" s="96" t="str">
        <f t="shared" si="155"/>
        <v/>
      </c>
      <c r="J2495" s="96" t="str">
        <f t="shared" si="156"/>
        <v/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V2495" s="110" t="s">
        <v>25</v>
      </c>
      <c r="W2495" s="110" t="s">
        <v>26</v>
      </c>
      <c r="X2495" s="110" t="s">
        <v>27</v>
      </c>
      <c r="Y2495" s="111" t="s">
        <v>28</v>
      </c>
      <c r="Z2495" s="111" t="s">
        <v>29</v>
      </c>
      <c r="AA2495" s="111" t="s">
        <v>25</v>
      </c>
      <c r="AB2495" s="111" t="s">
        <v>30</v>
      </c>
      <c r="AC2495" s="112" t="s">
        <v>31</v>
      </c>
    </row>
    <row r="2496" spans="1:29" ht="25.5" customHeight="1" x14ac:dyDescent="0.35">
      <c r="A2496" s="205"/>
      <c r="B2496" s="207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53"/>
        <v/>
      </c>
      <c r="G2496" s="106"/>
      <c r="H2496" s="96">
        <f t="shared" si="154"/>
        <v>0</v>
      </c>
      <c r="I2496" s="96" t="str">
        <f t="shared" si="155"/>
        <v/>
      </c>
      <c r="J2496" s="96" t="str">
        <f t="shared" si="156"/>
        <v/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V2496" s="110" t="s">
        <v>25</v>
      </c>
      <c r="W2496" s="110" t="s">
        <v>26</v>
      </c>
      <c r="X2496" s="110" t="s">
        <v>27</v>
      </c>
      <c r="Y2496" s="111" t="s">
        <v>28</v>
      </c>
      <c r="Z2496" s="111" t="s">
        <v>29</v>
      </c>
      <c r="AA2496" s="111" t="s">
        <v>25</v>
      </c>
      <c r="AB2496" s="111" t="s">
        <v>30</v>
      </c>
      <c r="AC2496" s="112" t="s">
        <v>31</v>
      </c>
    </row>
    <row r="2497" spans="1:29" ht="25.5" customHeight="1" x14ac:dyDescent="0.35">
      <c r="A2497" s="205"/>
      <c r="B2497" s="207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53"/>
        <v/>
      </c>
      <c r="G2497" s="106"/>
      <c r="H2497" s="96">
        <f t="shared" si="154"/>
        <v>0</v>
      </c>
      <c r="I2497" s="96" t="str">
        <f t="shared" si="155"/>
        <v/>
      </c>
      <c r="J2497" s="96" t="str">
        <f t="shared" si="156"/>
        <v/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V2497" s="110" t="s">
        <v>25</v>
      </c>
      <c r="W2497" s="110" t="s">
        <v>26</v>
      </c>
      <c r="X2497" s="110" t="s">
        <v>27</v>
      </c>
      <c r="Y2497" s="111" t="s">
        <v>28</v>
      </c>
      <c r="Z2497" s="111" t="s">
        <v>29</v>
      </c>
      <c r="AA2497" s="111" t="s">
        <v>25</v>
      </c>
      <c r="AB2497" s="111" t="s">
        <v>30</v>
      </c>
      <c r="AC2497" s="112" t="s">
        <v>31</v>
      </c>
    </row>
    <row r="2498" spans="1:29" ht="25.5" customHeight="1" x14ac:dyDescent="0.35">
      <c r="A2498" s="205"/>
      <c r="B2498" s="207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57">IF(OR(D2498="",E2498=""),"",ROUND(D2498*E2498,2))</f>
        <v/>
      </c>
      <c r="G2498" s="106"/>
      <c r="H2498" s="96">
        <f t="shared" ref="H2498:H2561" si="158">IF(G2498="Sim",IF(OR(F2498="",D2498="",L2498=""),"",IF(L2498="Sim",ROUND(F2498-D2498,2),0)),0)</f>
        <v>0</v>
      </c>
      <c r="I2498" s="96" t="str">
        <f t="shared" ref="I2498:I2561" si="159">IF(G2498="Sim",0,IF(OR(F2498="",L2498=""),"",F2498))</f>
        <v/>
      </c>
      <c r="J2498" s="96" t="str">
        <f t="shared" ref="J2498:J2561" si="160">IF(G2498="Sim",0,IF(OR(F2498="",D2498="",L2498=""),"",IF(L2498="Sim",ROUND(F2498-D2498,2),0)))</f>
        <v/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V2498" s="110" t="s">
        <v>25</v>
      </c>
      <c r="W2498" s="110" t="s">
        <v>26</v>
      </c>
      <c r="X2498" s="110" t="s">
        <v>27</v>
      </c>
      <c r="Y2498" s="111" t="s">
        <v>28</v>
      </c>
      <c r="Z2498" s="111" t="s">
        <v>29</v>
      </c>
      <c r="AA2498" s="111" t="s">
        <v>25</v>
      </c>
      <c r="AB2498" s="111" t="s">
        <v>30</v>
      </c>
      <c r="AC2498" s="112" t="s">
        <v>31</v>
      </c>
    </row>
    <row r="2499" spans="1:29" ht="25.5" customHeight="1" x14ac:dyDescent="0.35">
      <c r="A2499" s="205"/>
      <c r="B2499" s="207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57"/>
        <v/>
      </c>
      <c r="G2499" s="106"/>
      <c r="H2499" s="96">
        <f t="shared" si="158"/>
        <v>0</v>
      </c>
      <c r="I2499" s="96" t="str">
        <f t="shared" si="159"/>
        <v/>
      </c>
      <c r="J2499" s="96" t="str">
        <f t="shared" si="160"/>
        <v/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V2499" s="110" t="s">
        <v>25</v>
      </c>
      <c r="W2499" s="110" t="s">
        <v>26</v>
      </c>
      <c r="X2499" s="110" t="s">
        <v>27</v>
      </c>
      <c r="Y2499" s="111" t="s">
        <v>28</v>
      </c>
      <c r="Z2499" s="111" t="s">
        <v>29</v>
      </c>
      <c r="AA2499" s="111" t="s">
        <v>25</v>
      </c>
      <c r="AB2499" s="111" t="s">
        <v>30</v>
      </c>
      <c r="AC2499" s="112" t="s">
        <v>31</v>
      </c>
    </row>
    <row r="2500" spans="1:29" ht="25.5" customHeight="1" x14ac:dyDescent="0.35">
      <c r="A2500" s="205"/>
      <c r="B2500" s="207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57"/>
        <v/>
      </c>
      <c r="G2500" s="106"/>
      <c r="H2500" s="96">
        <f t="shared" si="158"/>
        <v>0</v>
      </c>
      <c r="I2500" s="96" t="str">
        <f t="shared" si="159"/>
        <v/>
      </c>
      <c r="J2500" s="96" t="str">
        <f t="shared" si="160"/>
        <v/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V2500" s="110" t="s">
        <v>25</v>
      </c>
      <c r="W2500" s="110" t="s">
        <v>26</v>
      </c>
      <c r="X2500" s="110" t="s">
        <v>27</v>
      </c>
      <c r="Y2500" s="111" t="s">
        <v>28</v>
      </c>
      <c r="Z2500" s="111" t="s">
        <v>29</v>
      </c>
      <c r="AA2500" s="111" t="s">
        <v>25</v>
      </c>
      <c r="AB2500" s="111" t="s">
        <v>30</v>
      </c>
      <c r="AC2500" s="112" t="s">
        <v>31</v>
      </c>
    </row>
    <row r="2501" spans="1:29" ht="25.5" customHeight="1" x14ac:dyDescent="0.35">
      <c r="A2501" s="205"/>
      <c r="B2501" s="207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57"/>
        <v/>
      </c>
      <c r="G2501" s="106"/>
      <c r="H2501" s="96">
        <f t="shared" si="158"/>
        <v>0</v>
      </c>
      <c r="I2501" s="96" t="str">
        <f t="shared" si="159"/>
        <v/>
      </c>
      <c r="J2501" s="96" t="str">
        <f t="shared" si="160"/>
        <v/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V2501" s="110" t="s">
        <v>25</v>
      </c>
      <c r="W2501" s="110" t="s">
        <v>26</v>
      </c>
      <c r="X2501" s="110" t="s">
        <v>27</v>
      </c>
      <c r="Y2501" s="111" t="s">
        <v>28</v>
      </c>
      <c r="Z2501" s="111" t="s">
        <v>29</v>
      </c>
      <c r="AA2501" s="111" t="s">
        <v>25</v>
      </c>
      <c r="AB2501" s="111" t="s">
        <v>30</v>
      </c>
      <c r="AC2501" s="112" t="s">
        <v>31</v>
      </c>
    </row>
    <row r="2502" spans="1:29" ht="25.5" customHeight="1" x14ac:dyDescent="0.35">
      <c r="A2502" s="205"/>
      <c r="B2502" s="207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57"/>
        <v/>
      </c>
      <c r="G2502" s="106"/>
      <c r="H2502" s="96">
        <f t="shared" si="158"/>
        <v>0</v>
      </c>
      <c r="I2502" s="96" t="str">
        <f t="shared" si="159"/>
        <v/>
      </c>
      <c r="J2502" s="96" t="str">
        <f t="shared" si="160"/>
        <v/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V2502" s="110" t="s">
        <v>25</v>
      </c>
      <c r="W2502" s="110" t="s">
        <v>26</v>
      </c>
      <c r="X2502" s="110" t="s">
        <v>27</v>
      </c>
      <c r="Y2502" s="111" t="s">
        <v>28</v>
      </c>
      <c r="Z2502" s="111" t="s">
        <v>29</v>
      </c>
      <c r="AA2502" s="111" t="s">
        <v>25</v>
      </c>
      <c r="AB2502" s="111" t="s">
        <v>30</v>
      </c>
      <c r="AC2502" s="112" t="s">
        <v>31</v>
      </c>
    </row>
    <row r="2503" spans="1:29" ht="25.5" customHeight="1" x14ac:dyDescent="0.35">
      <c r="A2503" s="205"/>
      <c r="B2503" s="207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57"/>
        <v/>
      </c>
      <c r="G2503" s="106"/>
      <c r="H2503" s="96">
        <f t="shared" si="158"/>
        <v>0</v>
      </c>
      <c r="I2503" s="96" t="str">
        <f t="shared" si="159"/>
        <v/>
      </c>
      <c r="J2503" s="96" t="str">
        <f t="shared" si="160"/>
        <v/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V2503" s="110" t="s">
        <v>25</v>
      </c>
      <c r="W2503" s="110" t="s">
        <v>26</v>
      </c>
      <c r="X2503" s="110" t="s">
        <v>27</v>
      </c>
      <c r="Y2503" s="111" t="s">
        <v>28</v>
      </c>
      <c r="Z2503" s="111" t="s">
        <v>29</v>
      </c>
      <c r="AA2503" s="111" t="s">
        <v>25</v>
      </c>
      <c r="AB2503" s="111" t="s">
        <v>30</v>
      </c>
      <c r="AC2503" s="112" t="s">
        <v>31</v>
      </c>
    </row>
    <row r="2504" spans="1:29" ht="25.5" customHeight="1" x14ac:dyDescent="0.35">
      <c r="A2504" s="205"/>
      <c r="B2504" s="207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57"/>
        <v/>
      </c>
      <c r="G2504" s="106"/>
      <c r="H2504" s="96">
        <f t="shared" si="158"/>
        <v>0</v>
      </c>
      <c r="I2504" s="96" t="str">
        <f t="shared" si="159"/>
        <v/>
      </c>
      <c r="J2504" s="96" t="str">
        <f t="shared" si="160"/>
        <v/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V2504" s="110" t="s">
        <v>25</v>
      </c>
      <c r="W2504" s="110" t="s">
        <v>26</v>
      </c>
      <c r="X2504" s="110" t="s">
        <v>27</v>
      </c>
      <c r="Y2504" s="111" t="s">
        <v>28</v>
      </c>
      <c r="Z2504" s="111" t="s">
        <v>29</v>
      </c>
      <c r="AA2504" s="111" t="s">
        <v>25</v>
      </c>
      <c r="AB2504" s="111" t="s">
        <v>30</v>
      </c>
      <c r="AC2504" s="112" t="s">
        <v>31</v>
      </c>
    </row>
    <row r="2505" spans="1:29" ht="25.5" customHeight="1" x14ac:dyDescent="0.35">
      <c r="A2505" s="205"/>
      <c r="B2505" s="207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57"/>
        <v/>
      </c>
      <c r="G2505" s="106"/>
      <c r="H2505" s="96">
        <f t="shared" si="158"/>
        <v>0</v>
      </c>
      <c r="I2505" s="96" t="str">
        <f t="shared" si="159"/>
        <v/>
      </c>
      <c r="J2505" s="96" t="str">
        <f t="shared" si="160"/>
        <v/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V2505" s="110" t="s">
        <v>25</v>
      </c>
      <c r="W2505" s="110" t="s">
        <v>26</v>
      </c>
      <c r="X2505" s="110" t="s">
        <v>27</v>
      </c>
      <c r="Y2505" s="111" t="s">
        <v>28</v>
      </c>
      <c r="Z2505" s="111" t="s">
        <v>29</v>
      </c>
      <c r="AA2505" s="111" t="s">
        <v>25</v>
      </c>
      <c r="AB2505" s="111" t="s">
        <v>30</v>
      </c>
      <c r="AC2505" s="112" t="s">
        <v>31</v>
      </c>
    </row>
    <row r="2506" spans="1:29" ht="25.5" customHeight="1" x14ac:dyDescent="0.35">
      <c r="A2506" s="205"/>
      <c r="B2506" s="207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57"/>
        <v/>
      </c>
      <c r="G2506" s="106"/>
      <c r="H2506" s="96">
        <f t="shared" si="158"/>
        <v>0</v>
      </c>
      <c r="I2506" s="96" t="str">
        <f t="shared" si="159"/>
        <v/>
      </c>
      <c r="J2506" s="96" t="str">
        <f t="shared" si="160"/>
        <v/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V2506" s="110" t="s">
        <v>25</v>
      </c>
      <c r="W2506" s="110" t="s">
        <v>26</v>
      </c>
      <c r="X2506" s="110" t="s">
        <v>27</v>
      </c>
      <c r="Y2506" s="111" t="s">
        <v>28</v>
      </c>
      <c r="Z2506" s="111" t="s">
        <v>29</v>
      </c>
      <c r="AA2506" s="111" t="s">
        <v>25</v>
      </c>
      <c r="AB2506" s="111" t="s">
        <v>30</v>
      </c>
      <c r="AC2506" s="112" t="s">
        <v>31</v>
      </c>
    </row>
    <row r="2507" spans="1:29" ht="25.5" customHeight="1" x14ac:dyDescent="0.35">
      <c r="A2507" s="205"/>
      <c r="B2507" s="207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57"/>
        <v/>
      </c>
      <c r="G2507" s="106"/>
      <c r="H2507" s="96">
        <f t="shared" si="158"/>
        <v>0</v>
      </c>
      <c r="I2507" s="96" t="str">
        <f t="shared" si="159"/>
        <v/>
      </c>
      <c r="J2507" s="96" t="str">
        <f t="shared" si="160"/>
        <v/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V2507" s="110" t="s">
        <v>25</v>
      </c>
      <c r="W2507" s="110" t="s">
        <v>26</v>
      </c>
      <c r="X2507" s="110" t="s">
        <v>27</v>
      </c>
      <c r="Y2507" s="111" t="s">
        <v>28</v>
      </c>
      <c r="Z2507" s="111" t="s">
        <v>29</v>
      </c>
      <c r="AA2507" s="111" t="s">
        <v>25</v>
      </c>
      <c r="AB2507" s="111" t="s">
        <v>30</v>
      </c>
      <c r="AC2507" s="112" t="s">
        <v>31</v>
      </c>
    </row>
    <row r="2508" spans="1:29" ht="25.5" customHeight="1" x14ac:dyDescent="0.35">
      <c r="A2508" s="205"/>
      <c r="B2508" s="207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57"/>
        <v/>
      </c>
      <c r="G2508" s="106"/>
      <c r="H2508" s="96">
        <f t="shared" si="158"/>
        <v>0</v>
      </c>
      <c r="I2508" s="96" t="str">
        <f t="shared" si="159"/>
        <v/>
      </c>
      <c r="J2508" s="96" t="str">
        <f t="shared" si="160"/>
        <v/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V2508" s="110" t="s">
        <v>25</v>
      </c>
      <c r="W2508" s="110" t="s">
        <v>26</v>
      </c>
      <c r="X2508" s="110" t="s">
        <v>27</v>
      </c>
      <c r="Y2508" s="111" t="s">
        <v>28</v>
      </c>
      <c r="Z2508" s="111" t="s">
        <v>29</v>
      </c>
      <c r="AA2508" s="111" t="s">
        <v>25</v>
      </c>
      <c r="AB2508" s="111" t="s">
        <v>30</v>
      </c>
      <c r="AC2508" s="112" t="s">
        <v>31</v>
      </c>
    </row>
    <row r="2509" spans="1:29" ht="25.5" customHeight="1" x14ac:dyDescent="0.35">
      <c r="A2509" s="205"/>
      <c r="B2509" s="207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57"/>
        <v/>
      </c>
      <c r="G2509" s="106"/>
      <c r="H2509" s="96">
        <f t="shared" si="158"/>
        <v>0</v>
      </c>
      <c r="I2509" s="96" t="str">
        <f t="shared" si="159"/>
        <v/>
      </c>
      <c r="J2509" s="96" t="str">
        <f t="shared" si="160"/>
        <v/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V2509" s="110" t="s">
        <v>25</v>
      </c>
      <c r="W2509" s="110" t="s">
        <v>26</v>
      </c>
      <c r="X2509" s="110" t="s">
        <v>27</v>
      </c>
      <c r="Y2509" s="111" t="s">
        <v>28</v>
      </c>
      <c r="Z2509" s="111" t="s">
        <v>29</v>
      </c>
      <c r="AA2509" s="111" t="s">
        <v>25</v>
      </c>
      <c r="AB2509" s="111" t="s">
        <v>30</v>
      </c>
      <c r="AC2509" s="112" t="s">
        <v>31</v>
      </c>
    </row>
    <row r="2510" spans="1:29" ht="25.5" customHeight="1" x14ac:dyDescent="0.35">
      <c r="A2510" s="205"/>
      <c r="B2510" s="207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57"/>
        <v/>
      </c>
      <c r="G2510" s="106"/>
      <c r="H2510" s="96">
        <f t="shared" si="158"/>
        <v>0</v>
      </c>
      <c r="I2510" s="96" t="str">
        <f t="shared" si="159"/>
        <v/>
      </c>
      <c r="J2510" s="96" t="str">
        <f t="shared" si="160"/>
        <v/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V2510" s="110" t="s">
        <v>25</v>
      </c>
      <c r="W2510" s="110" t="s">
        <v>26</v>
      </c>
      <c r="X2510" s="110" t="s">
        <v>27</v>
      </c>
      <c r="Y2510" s="111" t="s">
        <v>28</v>
      </c>
      <c r="Z2510" s="111" t="s">
        <v>29</v>
      </c>
      <c r="AA2510" s="111" t="s">
        <v>25</v>
      </c>
      <c r="AB2510" s="111" t="s">
        <v>30</v>
      </c>
      <c r="AC2510" s="112" t="s">
        <v>31</v>
      </c>
    </row>
    <row r="2511" spans="1:29" ht="25.5" customHeight="1" x14ac:dyDescent="0.35">
      <c r="A2511" s="205"/>
      <c r="B2511" s="207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57"/>
        <v/>
      </c>
      <c r="G2511" s="106"/>
      <c r="H2511" s="96">
        <f t="shared" si="158"/>
        <v>0</v>
      </c>
      <c r="I2511" s="96" t="str">
        <f t="shared" si="159"/>
        <v/>
      </c>
      <c r="J2511" s="96" t="str">
        <f t="shared" si="160"/>
        <v/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V2511" s="110" t="s">
        <v>25</v>
      </c>
      <c r="W2511" s="110" t="s">
        <v>26</v>
      </c>
      <c r="X2511" s="110" t="s">
        <v>27</v>
      </c>
      <c r="Y2511" s="111" t="s">
        <v>28</v>
      </c>
      <c r="Z2511" s="111" t="s">
        <v>29</v>
      </c>
      <c r="AA2511" s="111" t="s">
        <v>25</v>
      </c>
      <c r="AB2511" s="111" t="s">
        <v>30</v>
      </c>
      <c r="AC2511" s="112" t="s">
        <v>31</v>
      </c>
    </row>
    <row r="2512" spans="1:29" ht="25.5" customHeight="1" x14ac:dyDescent="0.35">
      <c r="A2512" s="205"/>
      <c r="B2512" s="207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57"/>
        <v/>
      </c>
      <c r="G2512" s="106"/>
      <c r="H2512" s="96">
        <f t="shared" si="158"/>
        <v>0</v>
      </c>
      <c r="I2512" s="96" t="str">
        <f t="shared" si="159"/>
        <v/>
      </c>
      <c r="J2512" s="96" t="str">
        <f t="shared" si="160"/>
        <v/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V2512" s="110" t="s">
        <v>25</v>
      </c>
      <c r="W2512" s="110" t="s">
        <v>26</v>
      </c>
      <c r="X2512" s="110" t="s">
        <v>27</v>
      </c>
      <c r="Y2512" s="111" t="s">
        <v>28</v>
      </c>
      <c r="Z2512" s="111" t="s">
        <v>29</v>
      </c>
      <c r="AA2512" s="111" t="s">
        <v>25</v>
      </c>
      <c r="AB2512" s="111" t="s">
        <v>30</v>
      </c>
      <c r="AC2512" s="112" t="s">
        <v>31</v>
      </c>
    </row>
    <row r="2513" spans="1:29" ht="25.5" customHeight="1" x14ac:dyDescent="0.35">
      <c r="A2513" s="205"/>
      <c r="B2513" s="207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57"/>
        <v/>
      </c>
      <c r="G2513" s="106"/>
      <c r="H2513" s="96">
        <f t="shared" si="158"/>
        <v>0</v>
      </c>
      <c r="I2513" s="96" t="str">
        <f t="shared" si="159"/>
        <v/>
      </c>
      <c r="J2513" s="96" t="str">
        <f t="shared" si="160"/>
        <v/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V2513" s="110" t="s">
        <v>25</v>
      </c>
      <c r="W2513" s="110" t="s">
        <v>26</v>
      </c>
      <c r="X2513" s="110" t="s">
        <v>27</v>
      </c>
      <c r="Y2513" s="111" t="s">
        <v>28</v>
      </c>
      <c r="Z2513" s="111" t="s">
        <v>29</v>
      </c>
      <c r="AA2513" s="111" t="s">
        <v>25</v>
      </c>
      <c r="AB2513" s="111" t="s">
        <v>30</v>
      </c>
      <c r="AC2513" s="112" t="s">
        <v>31</v>
      </c>
    </row>
    <row r="2514" spans="1:29" ht="25.5" customHeight="1" x14ac:dyDescent="0.35">
      <c r="A2514" s="205"/>
      <c r="B2514" s="207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57"/>
        <v/>
      </c>
      <c r="G2514" s="106"/>
      <c r="H2514" s="96">
        <f t="shared" si="158"/>
        <v>0</v>
      </c>
      <c r="I2514" s="96" t="str">
        <f t="shared" si="159"/>
        <v/>
      </c>
      <c r="J2514" s="96" t="str">
        <f t="shared" si="160"/>
        <v/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V2514" s="110" t="s">
        <v>25</v>
      </c>
      <c r="W2514" s="110" t="s">
        <v>26</v>
      </c>
      <c r="X2514" s="110" t="s">
        <v>27</v>
      </c>
      <c r="Y2514" s="111" t="s">
        <v>28</v>
      </c>
      <c r="Z2514" s="111" t="s">
        <v>29</v>
      </c>
      <c r="AA2514" s="111" t="s">
        <v>25</v>
      </c>
      <c r="AB2514" s="111" t="s">
        <v>30</v>
      </c>
      <c r="AC2514" s="112" t="s">
        <v>31</v>
      </c>
    </row>
    <row r="2515" spans="1:29" ht="25.5" customHeight="1" x14ac:dyDescent="0.35">
      <c r="A2515" s="205"/>
      <c r="B2515" s="207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57"/>
        <v/>
      </c>
      <c r="G2515" s="106"/>
      <c r="H2515" s="96">
        <f t="shared" si="158"/>
        <v>0</v>
      </c>
      <c r="I2515" s="96" t="str">
        <f t="shared" si="159"/>
        <v/>
      </c>
      <c r="J2515" s="96" t="str">
        <f t="shared" si="160"/>
        <v/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V2515" s="110" t="s">
        <v>25</v>
      </c>
      <c r="W2515" s="110" t="s">
        <v>26</v>
      </c>
      <c r="X2515" s="110" t="s">
        <v>27</v>
      </c>
      <c r="Y2515" s="111" t="s">
        <v>28</v>
      </c>
      <c r="Z2515" s="111" t="s">
        <v>29</v>
      </c>
      <c r="AA2515" s="111" t="s">
        <v>25</v>
      </c>
      <c r="AB2515" s="111" t="s">
        <v>30</v>
      </c>
      <c r="AC2515" s="112" t="s">
        <v>31</v>
      </c>
    </row>
    <row r="2516" spans="1:29" ht="25.5" customHeight="1" x14ac:dyDescent="0.35">
      <c r="A2516" s="205"/>
      <c r="B2516" s="207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57"/>
        <v/>
      </c>
      <c r="G2516" s="106"/>
      <c r="H2516" s="96">
        <f t="shared" si="158"/>
        <v>0</v>
      </c>
      <c r="I2516" s="96" t="str">
        <f t="shared" si="159"/>
        <v/>
      </c>
      <c r="J2516" s="96" t="str">
        <f t="shared" si="160"/>
        <v/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V2516" s="110" t="s">
        <v>25</v>
      </c>
      <c r="W2516" s="110" t="s">
        <v>26</v>
      </c>
      <c r="X2516" s="110" t="s">
        <v>27</v>
      </c>
      <c r="Y2516" s="111" t="s">
        <v>28</v>
      </c>
      <c r="Z2516" s="111" t="s">
        <v>29</v>
      </c>
      <c r="AA2516" s="111" t="s">
        <v>25</v>
      </c>
      <c r="AB2516" s="111" t="s">
        <v>30</v>
      </c>
      <c r="AC2516" s="112" t="s">
        <v>31</v>
      </c>
    </row>
    <row r="2517" spans="1:29" ht="25.5" customHeight="1" x14ac:dyDescent="0.35">
      <c r="A2517" s="205"/>
      <c r="B2517" s="207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57"/>
        <v/>
      </c>
      <c r="G2517" s="106"/>
      <c r="H2517" s="96">
        <f t="shared" si="158"/>
        <v>0</v>
      </c>
      <c r="I2517" s="96" t="str">
        <f t="shared" si="159"/>
        <v/>
      </c>
      <c r="J2517" s="96" t="str">
        <f t="shared" si="160"/>
        <v/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V2517" s="110" t="s">
        <v>25</v>
      </c>
      <c r="W2517" s="110" t="s">
        <v>26</v>
      </c>
      <c r="X2517" s="110" t="s">
        <v>27</v>
      </c>
      <c r="Y2517" s="111" t="s">
        <v>28</v>
      </c>
      <c r="Z2517" s="111" t="s">
        <v>29</v>
      </c>
      <c r="AA2517" s="111" t="s">
        <v>25</v>
      </c>
      <c r="AB2517" s="111" t="s">
        <v>30</v>
      </c>
      <c r="AC2517" s="112" t="s">
        <v>31</v>
      </c>
    </row>
    <row r="2518" spans="1:29" ht="25.5" customHeight="1" x14ac:dyDescent="0.35">
      <c r="A2518" s="205"/>
      <c r="B2518" s="207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57"/>
        <v/>
      </c>
      <c r="G2518" s="106"/>
      <c r="H2518" s="96">
        <f t="shared" si="158"/>
        <v>0</v>
      </c>
      <c r="I2518" s="96" t="str">
        <f t="shared" si="159"/>
        <v/>
      </c>
      <c r="J2518" s="96" t="str">
        <f t="shared" si="160"/>
        <v/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V2518" s="110" t="s">
        <v>25</v>
      </c>
      <c r="W2518" s="110" t="s">
        <v>26</v>
      </c>
      <c r="X2518" s="110" t="s">
        <v>27</v>
      </c>
      <c r="Y2518" s="111" t="s">
        <v>28</v>
      </c>
      <c r="Z2518" s="111" t="s">
        <v>29</v>
      </c>
      <c r="AA2518" s="111" t="s">
        <v>25</v>
      </c>
      <c r="AB2518" s="111" t="s">
        <v>30</v>
      </c>
      <c r="AC2518" s="112" t="s">
        <v>31</v>
      </c>
    </row>
    <row r="2519" spans="1:29" ht="25.5" customHeight="1" x14ac:dyDescent="0.35">
      <c r="A2519" s="205"/>
      <c r="B2519" s="207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57"/>
        <v/>
      </c>
      <c r="G2519" s="106"/>
      <c r="H2519" s="96">
        <f t="shared" si="158"/>
        <v>0</v>
      </c>
      <c r="I2519" s="96" t="str">
        <f t="shared" si="159"/>
        <v/>
      </c>
      <c r="J2519" s="96" t="str">
        <f t="shared" si="160"/>
        <v/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V2519" s="110" t="s">
        <v>25</v>
      </c>
      <c r="W2519" s="110" t="s">
        <v>26</v>
      </c>
      <c r="X2519" s="110" t="s">
        <v>27</v>
      </c>
      <c r="Y2519" s="111" t="s">
        <v>28</v>
      </c>
      <c r="Z2519" s="111" t="s">
        <v>29</v>
      </c>
      <c r="AA2519" s="111" t="s">
        <v>25</v>
      </c>
      <c r="AB2519" s="111" t="s">
        <v>30</v>
      </c>
      <c r="AC2519" s="112" t="s">
        <v>31</v>
      </c>
    </row>
    <row r="2520" spans="1:29" ht="25.5" customHeight="1" x14ac:dyDescent="0.35">
      <c r="A2520" s="205"/>
      <c r="B2520" s="207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57"/>
        <v/>
      </c>
      <c r="G2520" s="106"/>
      <c r="H2520" s="96">
        <f t="shared" si="158"/>
        <v>0</v>
      </c>
      <c r="I2520" s="96" t="str">
        <f t="shared" si="159"/>
        <v/>
      </c>
      <c r="J2520" s="96" t="str">
        <f t="shared" si="160"/>
        <v/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V2520" s="110" t="s">
        <v>25</v>
      </c>
      <c r="W2520" s="110" t="s">
        <v>26</v>
      </c>
      <c r="X2520" s="110" t="s">
        <v>27</v>
      </c>
      <c r="Y2520" s="111" t="s">
        <v>28</v>
      </c>
      <c r="Z2520" s="111" t="s">
        <v>29</v>
      </c>
      <c r="AA2520" s="111" t="s">
        <v>25</v>
      </c>
      <c r="AB2520" s="111" t="s">
        <v>30</v>
      </c>
      <c r="AC2520" s="112" t="s">
        <v>31</v>
      </c>
    </row>
    <row r="2521" spans="1:29" ht="25.5" customHeight="1" x14ac:dyDescent="0.35">
      <c r="A2521" s="205"/>
      <c r="B2521" s="207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57"/>
        <v/>
      </c>
      <c r="G2521" s="106"/>
      <c r="H2521" s="96">
        <f t="shared" si="158"/>
        <v>0</v>
      </c>
      <c r="I2521" s="96" t="str">
        <f t="shared" si="159"/>
        <v/>
      </c>
      <c r="J2521" s="96" t="str">
        <f t="shared" si="160"/>
        <v/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V2521" s="110" t="s">
        <v>25</v>
      </c>
      <c r="W2521" s="110" t="s">
        <v>26</v>
      </c>
      <c r="X2521" s="110" t="s">
        <v>27</v>
      </c>
      <c r="Y2521" s="111" t="s">
        <v>28</v>
      </c>
      <c r="Z2521" s="111" t="s">
        <v>29</v>
      </c>
      <c r="AA2521" s="111" t="s">
        <v>25</v>
      </c>
      <c r="AB2521" s="111" t="s">
        <v>30</v>
      </c>
      <c r="AC2521" s="112" t="s">
        <v>31</v>
      </c>
    </row>
    <row r="2522" spans="1:29" ht="25.5" customHeight="1" x14ac:dyDescent="0.35">
      <c r="A2522" s="205"/>
      <c r="B2522" s="207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57"/>
        <v/>
      </c>
      <c r="G2522" s="106"/>
      <c r="H2522" s="96">
        <f t="shared" si="158"/>
        <v>0</v>
      </c>
      <c r="I2522" s="96" t="str">
        <f t="shared" si="159"/>
        <v/>
      </c>
      <c r="J2522" s="96" t="str">
        <f t="shared" si="160"/>
        <v/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V2522" s="110" t="s">
        <v>25</v>
      </c>
      <c r="W2522" s="110" t="s">
        <v>26</v>
      </c>
      <c r="X2522" s="110" t="s">
        <v>27</v>
      </c>
      <c r="Y2522" s="111" t="s">
        <v>28</v>
      </c>
      <c r="Z2522" s="111" t="s">
        <v>29</v>
      </c>
      <c r="AA2522" s="111" t="s">
        <v>25</v>
      </c>
      <c r="AB2522" s="111" t="s">
        <v>30</v>
      </c>
      <c r="AC2522" s="112" t="s">
        <v>31</v>
      </c>
    </row>
    <row r="2523" spans="1:29" ht="25.5" customHeight="1" x14ac:dyDescent="0.35">
      <c r="A2523" s="205"/>
      <c r="B2523" s="207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57"/>
        <v/>
      </c>
      <c r="G2523" s="106"/>
      <c r="H2523" s="96">
        <f t="shared" si="158"/>
        <v>0</v>
      </c>
      <c r="I2523" s="96" t="str">
        <f t="shared" si="159"/>
        <v/>
      </c>
      <c r="J2523" s="96" t="str">
        <f t="shared" si="160"/>
        <v/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V2523" s="110" t="s">
        <v>25</v>
      </c>
      <c r="W2523" s="110" t="s">
        <v>26</v>
      </c>
      <c r="X2523" s="110" t="s">
        <v>27</v>
      </c>
      <c r="Y2523" s="111" t="s">
        <v>28</v>
      </c>
      <c r="Z2523" s="111" t="s">
        <v>29</v>
      </c>
      <c r="AA2523" s="111" t="s">
        <v>25</v>
      </c>
      <c r="AB2523" s="111" t="s">
        <v>30</v>
      </c>
      <c r="AC2523" s="112" t="s">
        <v>31</v>
      </c>
    </row>
    <row r="2524" spans="1:29" ht="25.5" customHeight="1" x14ac:dyDescent="0.35">
      <c r="A2524" s="205"/>
      <c r="B2524" s="207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57"/>
        <v/>
      </c>
      <c r="G2524" s="106"/>
      <c r="H2524" s="96">
        <f t="shared" si="158"/>
        <v>0</v>
      </c>
      <c r="I2524" s="96" t="str">
        <f t="shared" si="159"/>
        <v/>
      </c>
      <c r="J2524" s="96" t="str">
        <f t="shared" si="160"/>
        <v/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V2524" s="110" t="s">
        <v>25</v>
      </c>
      <c r="W2524" s="110" t="s">
        <v>26</v>
      </c>
      <c r="X2524" s="110" t="s">
        <v>27</v>
      </c>
      <c r="Y2524" s="111" t="s">
        <v>28</v>
      </c>
      <c r="Z2524" s="111" t="s">
        <v>29</v>
      </c>
      <c r="AA2524" s="111" t="s">
        <v>25</v>
      </c>
      <c r="AB2524" s="111" t="s">
        <v>30</v>
      </c>
      <c r="AC2524" s="112" t="s">
        <v>31</v>
      </c>
    </row>
    <row r="2525" spans="1:29" ht="25.5" customHeight="1" x14ac:dyDescent="0.35">
      <c r="A2525" s="205"/>
      <c r="B2525" s="207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57"/>
        <v/>
      </c>
      <c r="G2525" s="106"/>
      <c r="H2525" s="96">
        <f t="shared" si="158"/>
        <v>0</v>
      </c>
      <c r="I2525" s="96" t="str">
        <f t="shared" si="159"/>
        <v/>
      </c>
      <c r="J2525" s="96" t="str">
        <f t="shared" si="160"/>
        <v/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V2525" s="110" t="s">
        <v>25</v>
      </c>
      <c r="W2525" s="110" t="s">
        <v>26</v>
      </c>
      <c r="X2525" s="110" t="s">
        <v>27</v>
      </c>
      <c r="Y2525" s="111" t="s">
        <v>28</v>
      </c>
      <c r="Z2525" s="111" t="s">
        <v>29</v>
      </c>
      <c r="AA2525" s="111" t="s">
        <v>25</v>
      </c>
      <c r="AB2525" s="111" t="s">
        <v>30</v>
      </c>
      <c r="AC2525" s="112" t="s">
        <v>31</v>
      </c>
    </row>
    <row r="2526" spans="1:29" ht="25.5" customHeight="1" x14ac:dyDescent="0.35">
      <c r="A2526" s="205"/>
      <c r="B2526" s="207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57"/>
        <v/>
      </c>
      <c r="G2526" s="106"/>
      <c r="H2526" s="96">
        <f t="shared" si="158"/>
        <v>0</v>
      </c>
      <c r="I2526" s="96" t="str">
        <f t="shared" si="159"/>
        <v/>
      </c>
      <c r="J2526" s="96" t="str">
        <f t="shared" si="160"/>
        <v/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V2526" s="110" t="s">
        <v>25</v>
      </c>
      <c r="W2526" s="110" t="s">
        <v>26</v>
      </c>
      <c r="X2526" s="110" t="s">
        <v>27</v>
      </c>
      <c r="Y2526" s="111" t="s">
        <v>28</v>
      </c>
      <c r="Z2526" s="111" t="s">
        <v>29</v>
      </c>
      <c r="AA2526" s="111" t="s">
        <v>25</v>
      </c>
      <c r="AB2526" s="111" t="s">
        <v>30</v>
      </c>
      <c r="AC2526" s="112" t="s">
        <v>31</v>
      </c>
    </row>
    <row r="2527" spans="1:29" ht="25.5" customHeight="1" x14ac:dyDescent="0.35">
      <c r="A2527" s="205"/>
      <c r="B2527" s="207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57"/>
        <v/>
      </c>
      <c r="G2527" s="106"/>
      <c r="H2527" s="96">
        <f t="shared" si="158"/>
        <v>0</v>
      </c>
      <c r="I2527" s="96" t="str">
        <f t="shared" si="159"/>
        <v/>
      </c>
      <c r="J2527" s="96" t="str">
        <f t="shared" si="160"/>
        <v/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V2527" s="110" t="s">
        <v>25</v>
      </c>
      <c r="W2527" s="110" t="s">
        <v>26</v>
      </c>
      <c r="X2527" s="110" t="s">
        <v>27</v>
      </c>
      <c r="Y2527" s="111" t="s">
        <v>28</v>
      </c>
      <c r="Z2527" s="111" t="s">
        <v>29</v>
      </c>
      <c r="AA2527" s="111" t="s">
        <v>25</v>
      </c>
      <c r="AB2527" s="111" t="s">
        <v>30</v>
      </c>
      <c r="AC2527" s="112" t="s">
        <v>31</v>
      </c>
    </row>
    <row r="2528" spans="1:29" ht="25.5" customHeight="1" x14ac:dyDescent="0.35">
      <c r="A2528" s="205"/>
      <c r="B2528" s="207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57"/>
        <v/>
      </c>
      <c r="G2528" s="106"/>
      <c r="H2528" s="96">
        <f t="shared" si="158"/>
        <v>0</v>
      </c>
      <c r="I2528" s="96" t="str">
        <f t="shared" si="159"/>
        <v/>
      </c>
      <c r="J2528" s="96" t="str">
        <f t="shared" si="160"/>
        <v/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V2528" s="110" t="s">
        <v>25</v>
      </c>
      <c r="W2528" s="110" t="s">
        <v>26</v>
      </c>
      <c r="X2528" s="110" t="s">
        <v>27</v>
      </c>
      <c r="Y2528" s="111" t="s">
        <v>28</v>
      </c>
      <c r="Z2528" s="111" t="s">
        <v>29</v>
      </c>
      <c r="AA2528" s="111" t="s">
        <v>25</v>
      </c>
      <c r="AB2528" s="111" t="s">
        <v>30</v>
      </c>
      <c r="AC2528" s="112" t="s">
        <v>31</v>
      </c>
    </row>
    <row r="2529" spans="1:29" ht="25.5" customHeight="1" x14ac:dyDescent="0.35">
      <c r="A2529" s="205"/>
      <c r="B2529" s="207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57"/>
        <v/>
      </c>
      <c r="G2529" s="106"/>
      <c r="H2529" s="96">
        <f t="shared" si="158"/>
        <v>0</v>
      </c>
      <c r="I2529" s="96" t="str">
        <f t="shared" si="159"/>
        <v/>
      </c>
      <c r="J2529" s="96" t="str">
        <f t="shared" si="160"/>
        <v/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V2529" s="110" t="s">
        <v>25</v>
      </c>
      <c r="W2529" s="110" t="s">
        <v>26</v>
      </c>
      <c r="X2529" s="110" t="s">
        <v>27</v>
      </c>
      <c r="Y2529" s="111" t="s">
        <v>28</v>
      </c>
      <c r="Z2529" s="111" t="s">
        <v>29</v>
      </c>
      <c r="AA2529" s="111" t="s">
        <v>25</v>
      </c>
      <c r="AB2529" s="111" t="s">
        <v>30</v>
      </c>
      <c r="AC2529" s="112" t="s">
        <v>31</v>
      </c>
    </row>
    <row r="2530" spans="1:29" ht="25.5" customHeight="1" x14ac:dyDescent="0.35">
      <c r="A2530" s="205"/>
      <c r="B2530" s="207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57"/>
        <v/>
      </c>
      <c r="G2530" s="106"/>
      <c r="H2530" s="96">
        <f t="shared" si="158"/>
        <v>0</v>
      </c>
      <c r="I2530" s="96" t="str">
        <f t="shared" si="159"/>
        <v/>
      </c>
      <c r="J2530" s="96" t="str">
        <f t="shared" si="160"/>
        <v/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V2530" s="110" t="s">
        <v>25</v>
      </c>
      <c r="W2530" s="110" t="s">
        <v>26</v>
      </c>
      <c r="X2530" s="110" t="s">
        <v>27</v>
      </c>
      <c r="Y2530" s="111" t="s">
        <v>28</v>
      </c>
      <c r="Z2530" s="111" t="s">
        <v>29</v>
      </c>
      <c r="AA2530" s="111" t="s">
        <v>25</v>
      </c>
      <c r="AB2530" s="111" t="s">
        <v>30</v>
      </c>
      <c r="AC2530" s="112" t="s">
        <v>31</v>
      </c>
    </row>
    <row r="2531" spans="1:29" ht="25.5" customHeight="1" x14ac:dyDescent="0.35">
      <c r="A2531" s="205"/>
      <c r="B2531" s="207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57"/>
        <v/>
      </c>
      <c r="G2531" s="106"/>
      <c r="H2531" s="96">
        <f t="shared" si="158"/>
        <v>0</v>
      </c>
      <c r="I2531" s="96" t="str">
        <f t="shared" si="159"/>
        <v/>
      </c>
      <c r="J2531" s="96" t="str">
        <f t="shared" si="160"/>
        <v/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V2531" s="110" t="s">
        <v>25</v>
      </c>
      <c r="W2531" s="110" t="s">
        <v>26</v>
      </c>
      <c r="X2531" s="110" t="s">
        <v>27</v>
      </c>
      <c r="Y2531" s="111" t="s">
        <v>28</v>
      </c>
      <c r="Z2531" s="111" t="s">
        <v>29</v>
      </c>
      <c r="AA2531" s="111" t="s">
        <v>25</v>
      </c>
      <c r="AB2531" s="111" t="s">
        <v>30</v>
      </c>
      <c r="AC2531" s="112" t="s">
        <v>31</v>
      </c>
    </row>
    <row r="2532" spans="1:29" ht="25.5" customHeight="1" x14ac:dyDescent="0.35">
      <c r="A2532" s="205"/>
      <c r="B2532" s="207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57"/>
        <v/>
      </c>
      <c r="G2532" s="106"/>
      <c r="H2532" s="96">
        <f t="shared" si="158"/>
        <v>0</v>
      </c>
      <c r="I2532" s="96" t="str">
        <f t="shared" si="159"/>
        <v/>
      </c>
      <c r="J2532" s="96" t="str">
        <f t="shared" si="160"/>
        <v/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V2532" s="110" t="s">
        <v>25</v>
      </c>
      <c r="W2532" s="110" t="s">
        <v>26</v>
      </c>
      <c r="X2532" s="110" t="s">
        <v>27</v>
      </c>
      <c r="Y2532" s="111" t="s">
        <v>28</v>
      </c>
      <c r="Z2532" s="111" t="s">
        <v>29</v>
      </c>
      <c r="AA2532" s="111" t="s">
        <v>25</v>
      </c>
      <c r="AB2532" s="111" t="s">
        <v>30</v>
      </c>
      <c r="AC2532" s="112" t="s">
        <v>31</v>
      </c>
    </row>
    <row r="2533" spans="1:29" ht="25.5" customHeight="1" x14ac:dyDescent="0.35">
      <c r="A2533" s="205"/>
      <c r="B2533" s="207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57"/>
        <v/>
      </c>
      <c r="G2533" s="106"/>
      <c r="H2533" s="96">
        <f t="shared" si="158"/>
        <v>0</v>
      </c>
      <c r="I2533" s="96" t="str">
        <f t="shared" si="159"/>
        <v/>
      </c>
      <c r="J2533" s="96" t="str">
        <f t="shared" si="160"/>
        <v/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V2533" s="110" t="s">
        <v>25</v>
      </c>
      <c r="W2533" s="110" t="s">
        <v>26</v>
      </c>
      <c r="X2533" s="110" t="s">
        <v>27</v>
      </c>
      <c r="Y2533" s="111" t="s">
        <v>28</v>
      </c>
      <c r="Z2533" s="111" t="s">
        <v>29</v>
      </c>
      <c r="AA2533" s="111" t="s">
        <v>25</v>
      </c>
      <c r="AB2533" s="111" t="s">
        <v>30</v>
      </c>
      <c r="AC2533" s="112" t="s">
        <v>31</v>
      </c>
    </row>
    <row r="2534" spans="1:29" ht="25.5" customHeight="1" x14ac:dyDescent="0.35">
      <c r="A2534" s="205"/>
      <c r="B2534" s="207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57"/>
        <v/>
      </c>
      <c r="G2534" s="106"/>
      <c r="H2534" s="96">
        <f t="shared" si="158"/>
        <v>0</v>
      </c>
      <c r="I2534" s="96" t="str">
        <f t="shared" si="159"/>
        <v/>
      </c>
      <c r="J2534" s="96" t="str">
        <f t="shared" si="160"/>
        <v/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V2534" s="110" t="s">
        <v>25</v>
      </c>
      <c r="W2534" s="110" t="s">
        <v>26</v>
      </c>
      <c r="X2534" s="110" t="s">
        <v>27</v>
      </c>
      <c r="Y2534" s="111" t="s">
        <v>28</v>
      </c>
      <c r="Z2534" s="111" t="s">
        <v>29</v>
      </c>
      <c r="AA2534" s="111" t="s">
        <v>25</v>
      </c>
      <c r="AB2534" s="111" t="s">
        <v>30</v>
      </c>
      <c r="AC2534" s="112" t="s">
        <v>31</v>
      </c>
    </row>
    <row r="2535" spans="1:29" ht="25.5" customHeight="1" x14ac:dyDescent="0.35">
      <c r="A2535" s="205"/>
      <c r="B2535" s="207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57"/>
        <v/>
      </c>
      <c r="G2535" s="106"/>
      <c r="H2535" s="96">
        <f t="shared" si="158"/>
        <v>0</v>
      </c>
      <c r="I2535" s="96" t="str">
        <f t="shared" si="159"/>
        <v/>
      </c>
      <c r="J2535" s="96" t="str">
        <f t="shared" si="160"/>
        <v/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V2535" s="110" t="s">
        <v>25</v>
      </c>
      <c r="W2535" s="110" t="s">
        <v>26</v>
      </c>
      <c r="X2535" s="110" t="s">
        <v>27</v>
      </c>
      <c r="Y2535" s="111" t="s">
        <v>28</v>
      </c>
      <c r="Z2535" s="111" t="s">
        <v>29</v>
      </c>
      <c r="AA2535" s="111" t="s">
        <v>25</v>
      </c>
      <c r="AB2535" s="111" t="s">
        <v>30</v>
      </c>
      <c r="AC2535" s="112" t="s">
        <v>31</v>
      </c>
    </row>
    <row r="2536" spans="1:29" ht="25.5" customHeight="1" x14ac:dyDescent="0.35">
      <c r="A2536" s="205"/>
      <c r="B2536" s="207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57"/>
        <v/>
      </c>
      <c r="G2536" s="106"/>
      <c r="H2536" s="96">
        <f t="shared" si="158"/>
        <v>0</v>
      </c>
      <c r="I2536" s="96" t="str">
        <f t="shared" si="159"/>
        <v/>
      </c>
      <c r="J2536" s="96" t="str">
        <f t="shared" si="160"/>
        <v/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V2536" s="110" t="s">
        <v>25</v>
      </c>
      <c r="W2536" s="110" t="s">
        <v>26</v>
      </c>
      <c r="X2536" s="110" t="s">
        <v>27</v>
      </c>
      <c r="Y2536" s="111" t="s">
        <v>28</v>
      </c>
      <c r="Z2536" s="111" t="s">
        <v>29</v>
      </c>
      <c r="AA2536" s="111" t="s">
        <v>25</v>
      </c>
      <c r="AB2536" s="111" t="s">
        <v>30</v>
      </c>
      <c r="AC2536" s="112" t="s">
        <v>31</v>
      </c>
    </row>
    <row r="2537" spans="1:29" ht="25.5" customHeight="1" x14ac:dyDescent="0.35">
      <c r="A2537" s="205"/>
      <c r="B2537" s="207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57"/>
        <v/>
      </c>
      <c r="G2537" s="106"/>
      <c r="H2537" s="96">
        <f t="shared" si="158"/>
        <v>0</v>
      </c>
      <c r="I2537" s="96" t="str">
        <f t="shared" si="159"/>
        <v/>
      </c>
      <c r="J2537" s="96" t="str">
        <f t="shared" si="160"/>
        <v/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V2537" s="110" t="s">
        <v>25</v>
      </c>
      <c r="W2537" s="110" t="s">
        <v>26</v>
      </c>
      <c r="X2537" s="110" t="s">
        <v>27</v>
      </c>
      <c r="Y2537" s="111" t="s">
        <v>28</v>
      </c>
      <c r="Z2537" s="111" t="s">
        <v>29</v>
      </c>
      <c r="AA2537" s="111" t="s">
        <v>25</v>
      </c>
      <c r="AB2537" s="111" t="s">
        <v>30</v>
      </c>
      <c r="AC2537" s="112" t="s">
        <v>31</v>
      </c>
    </row>
    <row r="2538" spans="1:29" ht="25.5" customHeight="1" x14ac:dyDescent="0.35">
      <c r="A2538" s="205"/>
      <c r="B2538" s="207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57"/>
        <v/>
      </c>
      <c r="G2538" s="106"/>
      <c r="H2538" s="96">
        <f t="shared" si="158"/>
        <v>0</v>
      </c>
      <c r="I2538" s="96" t="str">
        <f t="shared" si="159"/>
        <v/>
      </c>
      <c r="J2538" s="96" t="str">
        <f t="shared" si="160"/>
        <v/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V2538" s="110" t="s">
        <v>25</v>
      </c>
      <c r="W2538" s="110" t="s">
        <v>26</v>
      </c>
      <c r="X2538" s="110" t="s">
        <v>27</v>
      </c>
      <c r="Y2538" s="111" t="s">
        <v>28</v>
      </c>
      <c r="Z2538" s="111" t="s">
        <v>29</v>
      </c>
      <c r="AA2538" s="111" t="s">
        <v>25</v>
      </c>
      <c r="AB2538" s="111" t="s">
        <v>30</v>
      </c>
      <c r="AC2538" s="112" t="s">
        <v>31</v>
      </c>
    </row>
    <row r="2539" spans="1:29" ht="25.5" customHeight="1" x14ac:dyDescent="0.35">
      <c r="A2539" s="205"/>
      <c r="B2539" s="207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57"/>
        <v/>
      </c>
      <c r="G2539" s="106"/>
      <c r="H2539" s="96">
        <f t="shared" si="158"/>
        <v>0</v>
      </c>
      <c r="I2539" s="96" t="str">
        <f t="shared" si="159"/>
        <v/>
      </c>
      <c r="J2539" s="96" t="str">
        <f t="shared" si="160"/>
        <v/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V2539" s="110" t="s">
        <v>25</v>
      </c>
      <c r="W2539" s="110" t="s">
        <v>26</v>
      </c>
      <c r="X2539" s="110" t="s">
        <v>27</v>
      </c>
      <c r="Y2539" s="111" t="s">
        <v>28</v>
      </c>
      <c r="Z2539" s="111" t="s">
        <v>29</v>
      </c>
      <c r="AA2539" s="111" t="s">
        <v>25</v>
      </c>
      <c r="AB2539" s="111" t="s">
        <v>30</v>
      </c>
      <c r="AC2539" s="112" t="s">
        <v>31</v>
      </c>
    </row>
    <row r="2540" spans="1:29" ht="25.5" customHeight="1" x14ac:dyDescent="0.35">
      <c r="A2540" s="205"/>
      <c r="B2540" s="207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57"/>
        <v/>
      </c>
      <c r="G2540" s="106"/>
      <c r="H2540" s="96">
        <f t="shared" si="158"/>
        <v>0</v>
      </c>
      <c r="I2540" s="96" t="str">
        <f t="shared" si="159"/>
        <v/>
      </c>
      <c r="J2540" s="96" t="str">
        <f t="shared" si="160"/>
        <v/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V2540" s="110" t="s">
        <v>25</v>
      </c>
      <c r="W2540" s="110" t="s">
        <v>26</v>
      </c>
      <c r="X2540" s="110" t="s">
        <v>27</v>
      </c>
      <c r="Y2540" s="111" t="s">
        <v>28</v>
      </c>
      <c r="Z2540" s="111" t="s">
        <v>29</v>
      </c>
      <c r="AA2540" s="111" t="s">
        <v>25</v>
      </c>
      <c r="AB2540" s="111" t="s">
        <v>30</v>
      </c>
      <c r="AC2540" s="112" t="s">
        <v>31</v>
      </c>
    </row>
    <row r="2541" spans="1:29" ht="25.5" customHeight="1" x14ac:dyDescent="0.35">
      <c r="A2541" s="205"/>
      <c r="B2541" s="207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57"/>
        <v/>
      </c>
      <c r="G2541" s="106"/>
      <c r="H2541" s="96">
        <f t="shared" si="158"/>
        <v>0</v>
      </c>
      <c r="I2541" s="96" t="str">
        <f t="shared" si="159"/>
        <v/>
      </c>
      <c r="J2541" s="96" t="str">
        <f t="shared" si="160"/>
        <v/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V2541" s="110" t="s">
        <v>25</v>
      </c>
      <c r="W2541" s="110" t="s">
        <v>26</v>
      </c>
      <c r="X2541" s="110" t="s">
        <v>27</v>
      </c>
      <c r="Y2541" s="111" t="s">
        <v>28</v>
      </c>
      <c r="Z2541" s="111" t="s">
        <v>29</v>
      </c>
      <c r="AA2541" s="111" t="s">
        <v>25</v>
      </c>
      <c r="AB2541" s="111" t="s">
        <v>30</v>
      </c>
      <c r="AC2541" s="112" t="s">
        <v>31</v>
      </c>
    </row>
    <row r="2542" spans="1:29" ht="25.5" customHeight="1" x14ac:dyDescent="0.35">
      <c r="A2542" s="205"/>
      <c r="B2542" s="207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57"/>
        <v/>
      </c>
      <c r="G2542" s="106"/>
      <c r="H2542" s="96">
        <f t="shared" si="158"/>
        <v>0</v>
      </c>
      <c r="I2542" s="96" t="str">
        <f t="shared" si="159"/>
        <v/>
      </c>
      <c r="J2542" s="96" t="str">
        <f t="shared" si="160"/>
        <v/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V2542" s="110" t="s">
        <v>25</v>
      </c>
      <c r="W2542" s="110" t="s">
        <v>26</v>
      </c>
      <c r="X2542" s="110" t="s">
        <v>27</v>
      </c>
      <c r="Y2542" s="111" t="s">
        <v>28</v>
      </c>
      <c r="Z2542" s="111" t="s">
        <v>29</v>
      </c>
      <c r="AA2542" s="111" t="s">
        <v>25</v>
      </c>
      <c r="AB2542" s="111" t="s">
        <v>30</v>
      </c>
      <c r="AC2542" s="112" t="s">
        <v>31</v>
      </c>
    </row>
    <row r="2543" spans="1:29" ht="25.5" customHeight="1" x14ac:dyDescent="0.35">
      <c r="A2543" s="205"/>
      <c r="B2543" s="207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57"/>
        <v/>
      </c>
      <c r="G2543" s="106"/>
      <c r="H2543" s="96">
        <f t="shared" si="158"/>
        <v>0</v>
      </c>
      <c r="I2543" s="96" t="str">
        <f t="shared" si="159"/>
        <v/>
      </c>
      <c r="J2543" s="96" t="str">
        <f t="shared" si="160"/>
        <v/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V2543" s="110" t="s">
        <v>25</v>
      </c>
      <c r="W2543" s="110" t="s">
        <v>26</v>
      </c>
      <c r="X2543" s="110" t="s">
        <v>27</v>
      </c>
      <c r="Y2543" s="111" t="s">
        <v>28</v>
      </c>
      <c r="Z2543" s="111" t="s">
        <v>29</v>
      </c>
      <c r="AA2543" s="111" t="s">
        <v>25</v>
      </c>
      <c r="AB2543" s="111" t="s">
        <v>30</v>
      </c>
      <c r="AC2543" s="112" t="s">
        <v>31</v>
      </c>
    </row>
    <row r="2544" spans="1:29" ht="25.5" customHeight="1" x14ac:dyDescent="0.35">
      <c r="A2544" s="205"/>
      <c r="B2544" s="207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57"/>
        <v/>
      </c>
      <c r="G2544" s="106"/>
      <c r="H2544" s="96">
        <f t="shared" si="158"/>
        <v>0</v>
      </c>
      <c r="I2544" s="96" t="str">
        <f t="shared" si="159"/>
        <v/>
      </c>
      <c r="J2544" s="96" t="str">
        <f t="shared" si="160"/>
        <v/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V2544" s="110" t="s">
        <v>25</v>
      </c>
      <c r="W2544" s="110" t="s">
        <v>26</v>
      </c>
      <c r="X2544" s="110" t="s">
        <v>27</v>
      </c>
      <c r="Y2544" s="111" t="s">
        <v>28</v>
      </c>
      <c r="Z2544" s="111" t="s">
        <v>29</v>
      </c>
      <c r="AA2544" s="111" t="s">
        <v>25</v>
      </c>
      <c r="AB2544" s="111" t="s">
        <v>30</v>
      </c>
      <c r="AC2544" s="112" t="s">
        <v>31</v>
      </c>
    </row>
    <row r="2545" spans="1:29" ht="25.5" customHeight="1" x14ac:dyDescent="0.35">
      <c r="A2545" s="205"/>
      <c r="B2545" s="207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57"/>
        <v/>
      </c>
      <c r="G2545" s="106"/>
      <c r="H2545" s="96">
        <f t="shared" si="158"/>
        <v>0</v>
      </c>
      <c r="I2545" s="96" t="str">
        <f t="shared" si="159"/>
        <v/>
      </c>
      <c r="J2545" s="96" t="str">
        <f t="shared" si="160"/>
        <v/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V2545" s="110" t="s">
        <v>25</v>
      </c>
      <c r="W2545" s="110" t="s">
        <v>26</v>
      </c>
      <c r="X2545" s="110" t="s">
        <v>27</v>
      </c>
      <c r="Y2545" s="111" t="s">
        <v>28</v>
      </c>
      <c r="Z2545" s="111" t="s">
        <v>29</v>
      </c>
      <c r="AA2545" s="111" t="s">
        <v>25</v>
      </c>
      <c r="AB2545" s="111" t="s">
        <v>30</v>
      </c>
      <c r="AC2545" s="112" t="s">
        <v>31</v>
      </c>
    </row>
    <row r="2546" spans="1:29" ht="25.5" customHeight="1" x14ac:dyDescent="0.35">
      <c r="A2546" s="205"/>
      <c r="B2546" s="207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57"/>
        <v/>
      </c>
      <c r="G2546" s="106"/>
      <c r="H2546" s="96">
        <f t="shared" si="158"/>
        <v>0</v>
      </c>
      <c r="I2546" s="96" t="str">
        <f t="shared" si="159"/>
        <v/>
      </c>
      <c r="J2546" s="96" t="str">
        <f t="shared" si="160"/>
        <v/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V2546" s="110" t="s">
        <v>25</v>
      </c>
      <c r="W2546" s="110" t="s">
        <v>26</v>
      </c>
      <c r="X2546" s="110" t="s">
        <v>27</v>
      </c>
      <c r="Y2546" s="111" t="s">
        <v>28</v>
      </c>
      <c r="Z2546" s="111" t="s">
        <v>29</v>
      </c>
      <c r="AA2546" s="111" t="s">
        <v>25</v>
      </c>
      <c r="AB2546" s="111" t="s">
        <v>30</v>
      </c>
      <c r="AC2546" s="112" t="s">
        <v>31</v>
      </c>
    </row>
    <row r="2547" spans="1:29" ht="25.5" customHeight="1" x14ac:dyDescent="0.35">
      <c r="A2547" s="205"/>
      <c r="B2547" s="207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57"/>
        <v/>
      </c>
      <c r="G2547" s="106"/>
      <c r="H2547" s="96">
        <f t="shared" si="158"/>
        <v>0</v>
      </c>
      <c r="I2547" s="96" t="str">
        <f t="shared" si="159"/>
        <v/>
      </c>
      <c r="J2547" s="96" t="str">
        <f t="shared" si="160"/>
        <v/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V2547" s="110" t="s">
        <v>25</v>
      </c>
      <c r="W2547" s="110" t="s">
        <v>26</v>
      </c>
      <c r="X2547" s="110" t="s">
        <v>27</v>
      </c>
      <c r="Y2547" s="111" t="s">
        <v>28</v>
      </c>
      <c r="Z2547" s="111" t="s">
        <v>29</v>
      </c>
      <c r="AA2547" s="111" t="s">
        <v>25</v>
      </c>
      <c r="AB2547" s="111" t="s">
        <v>30</v>
      </c>
      <c r="AC2547" s="112" t="s">
        <v>31</v>
      </c>
    </row>
    <row r="2548" spans="1:29" ht="25.5" customHeight="1" x14ac:dyDescent="0.35">
      <c r="A2548" s="205"/>
      <c r="B2548" s="207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57"/>
        <v/>
      </c>
      <c r="G2548" s="106"/>
      <c r="H2548" s="96">
        <f t="shared" si="158"/>
        <v>0</v>
      </c>
      <c r="I2548" s="96" t="str">
        <f t="shared" si="159"/>
        <v/>
      </c>
      <c r="J2548" s="96" t="str">
        <f t="shared" si="160"/>
        <v/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V2548" s="110" t="s">
        <v>25</v>
      </c>
      <c r="W2548" s="110" t="s">
        <v>26</v>
      </c>
      <c r="X2548" s="110" t="s">
        <v>27</v>
      </c>
      <c r="Y2548" s="111" t="s">
        <v>28</v>
      </c>
      <c r="Z2548" s="111" t="s">
        <v>29</v>
      </c>
      <c r="AA2548" s="111" t="s">
        <v>25</v>
      </c>
      <c r="AB2548" s="111" t="s">
        <v>30</v>
      </c>
      <c r="AC2548" s="112" t="s">
        <v>31</v>
      </c>
    </row>
    <row r="2549" spans="1:29" ht="25.5" customHeight="1" x14ac:dyDescent="0.35">
      <c r="A2549" s="205"/>
      <c r="B2549" s="207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57"/>
        <v/>
      </c>
      <c r="G2549" s="106"/>
      <c r="H2549" s="96">
        <f t="shared" si="158"/>
        <v>0</v>
      </c>
      <c r="I2549" s="96" t="str">
        <f t="shared" si="159"/>
        <v/>
      </c>
      <c r="J2549" s="96" t="str">
        <f t="shared" si="160"/>
        <v/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V2549" s="110" t="s">
        <v>25</v>
      </c>
      <c r="W2549" s="110" t="s">
        <v>26</v>
      </c>
      <c r="X2549" s="110" t="s">
        <v>27</v>
      </c>
      <c r="Y2549" s="111" t="s">
        <v>28</v>
      </c>
      <c r="Z2549" s="111" t="s">
        <v>29</v>
      </c>
      <c r="AA2549" s="111" t="s">
        <v>25</v>
      </c>
      <c r="AB2549" s="111" t="s">
        <v>30</v>
      </c>
      <c r="AC2549" s="112" t="s">
        <v>31</v>
      </c>
    </row>
    <row r="2550" spans="1:29" ht="25.5" customHeight="1" x14ac:dyDescent="0.35">
      <c r="A2550" s="205"/>
      <c r="B2550" s="207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57"/>
        <v/>
      </c>
      <c r="G2550" s="106"/>
      <c r="H2550" s="96">
        <f t="shared" si="158"/>
        <v>0</v>
      </c>
      <c r="I2550" s="96" t="str">
        <f t="shared" si="159"/>
        <v/>
      </c>
      <c r="J2550" s="96" t="str">
        <f t="shared" si="160"/>
        <v/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V2550" s="110" t="s">
        <v>25</v>
      </c>
      <c r="W2550" s="110" t="s">
        <v>26</v>
      </c>
      <c r="X2550" s="110" t="s">
        <v>27</v>
      </c>
      <c r="Y2550" s="111" t="s">
        <v>28</v>
      </c>
      <c r="Z2550" s="111" t="s">
        <v>29</v>
      </c>
      <c r="AA2550" s="111" t="s">
        <v>25</v>
      </c>
      <c r="AB2550" s="111" t="s">
        <v>30</v>
      </c>
      <c r="AC2550" s="112" t="s">
        <v>31</v>
      </c>
    </row>
    <row r="2551" spans="1:29" ht="25.5" customHeight="1" x14ac:dyDescent="0.35">
      <c r="A2551" s="205"/>
      <c r="B2551" s="207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57"/>
        <v/>
      </c>
      <c r="G2551" s="106"/>
      <c r="H2551" s="96">
        <f t="shared" si="158"/>
        <v>0</v>
      </c>
      <c r="I2551" s="96" t="str">
        <f t="shared" si="159"/>
        <v/>
      </c>
      <c r="J2551" s="96" t="str">
        <f t="shared" si="160"/>
        <v/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V2551" s="110" t="s">
        <v>25</v>
      </c>
      <c r="W2551" s="110" t="s">
        <v>26</v>
      </c>
      <c r="X2551" s="110" t="s">
        <v>27</v>
      </c>
      <c r="Y2551" s="111" t="s">
        <v>28</v>
      </c>
      <c r="Z2551" s="111" t="s">
        <v>29</v>
      </c>
      <c r="AA2551" s="111" t="s">
        <v>25</v>
      </c>
      <c r="AB2551" s="111" t="s">
        <v>30</v>
      </c>
      <c r="AC2551" s="112" t="s">
        <v>31</v>
      </c>
    </row>
    <row r="2552" spans="1:29" ht="25.5" customHeight="1" x14ac:dyDescent="0.35">
      <c r="A2552" s="205"/>
      <c r="B2552" s="207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57"/>
        <v/>
      </c>
      <c r="G2552" s="106"/>
      <c r="H2552" s="96">
        <f t="shared" si="158"/>
        <v>0</v>
      </c>
      <c r="I2552" s="96" t="str">
        <f t="shared" si="159"/>
        <v/>
      </c>
      <c r="J2552" s="96" t="str">
        <f t="shared" si="160"/>
        <v/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V2552" s="110" t="s">
        <v>25</v>
      </c>
      <c r="W2552" s="110" t="s">
        <v>26</v>
      </c>
      <c r="X2552" s="110" t="s">
        <v>27</v>
      </c>
      <c r="Y2552" s="111" t="s">
        <v>28</v>
      </c>
      <c r="Z2552" s="111" t="s">
        <v>29</v>
      </c>
      <c r="AA2552" s="111" t="s">
        <v>25</v>
      </c>
      <c r="AB2552" s="111" t="s">
        <v>30</v>
      </c>
      <c r="AC2552" s="112" t="s">
        <v>31</v>
      </c>
    </row>
    <row r="2553" spans="1:29" ht="25.5" customHeight="1" x14ac:dyDescent="0.35">
      <c r="A2553" s="205"/>
      <c r="B2553" s="207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57"/>
        <v/>
      </c>
      <c r="G2553" s="106"/>
      <c r="H2553" s="96">
        <f t="shared" si="158"/>
        <v>0</v>
      </c>
      <c r="I2553" s="96" t="str">
        <f t="shared" si="159"/>
        <v/>
      </c>
      <c r="J2553" s="96" t="str">
        <f t="shared" si="160"/>
        <v/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V2553" s="110" t="s">
        <v>25</v>
      </c>
      <c r="W2553" s="110" t="s">
        <v>26</v>
      </c>
      <c r="X2553" s="110" t="s">
        <v>27</v>
      </c>
      <c r="Y2553" s="111" t="s">
        <v>28</v>
      </c>
      <c r="Z2553" s="111" t="s">
        <v>29</v>
      </c>
      <c r="AA2553" s="111" t="s">
        <v>25</v>
      </c>
      <c r="AB2553" s="111" t="s">
        <v>30</v>
      </c>
      <c r="AC2553" s="112" t="s">
        <v>31</v>
      </c>
    </row>
    <row r="2554" spans="1:29" ht="25.5" customHeight="1" x14ac:dyDescent="0.35">
      <c r="A2554" s="205"/>
      <c r="B2554" s="207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57"/>
        <v/>
      </c>
      <c r="G2554" s="106"/>
      <c r="H2554" s="96">
        <f t="shared" si="158"/>
        <v>0</v>
      </c>
      <c r="I2554" s="96" t="str">
        <f t="shared" si="159"/>
        <v/>
      </c>
      <c r="J2554" s="96" t="str">
        <f t="shared" si="160"/>
        <v/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V2554" s="110" t="s">
        <v>25</v>
      </c>
      <c r="W2554" s="110" t="s">
        <v>26</v>
      </c>
      <c r="X2554" s="110" t="s">
        <v>27</v>
      </c>
      <c r="Y2554" s="111" t="s">
        <v>28</v>
      </c>
      <c r="Z2554" s="111" t="s">
        <v>29</v>
      </c>
      <c r="AA2554" s="111" t="s">
        <v>25</v>
      </c>
      <c r="AB2554" s="111" t="s">
        <v>30</v>
      </c>
      <c r="AC2554" s="112" t="s">
        <v>31</v>
      </c>
    </row>
    <row r="2555" spans="1:29" ht="25.5" customHeight="1" x14ac:dyDescent="0.35">
      <c r="A2555" s="205"/>
      <c r="B2555" s="207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57"/>
        <v/>
      </c>
      <c r="G2555" s="106"/>
      <c r="H2555" s="96">
        <f t="shared" si="158"/>
        <v>0</v>
      </c>
      <c r="I2555" s="96" t="str">
        <f t="shared" si="159"/>
        <v/>
      </c>
      <c r="J2555" s="96" t="str">
        <f t="shared" si="160"/>
        <v/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V2555" s="110" t="s">
        <v>25</v>
      </c>
      <c r="W2555" s="110" t="s">
        <v>26</v>
      </c>
      <c r="X2555" s="110" t="s">
        <v>27</v>
      </c>
      <c r="Y2555" s="111" t="s">
        <v>28</v>
      </c>
      <c r="Z2555" s="111" t="s">
        <v>29</v>
      </c>
      <c r="AA2555" s="111" t="s">
        <v>25</v>
      </c>
      <c r="AB2555" s="111" t="s">
        <v>30</v>
      </c>
      <c r="AC2555" s="112" t="s">
        <v>31</v>
      </c>
    </row>
    <row r="2556" spans="1:29" ht="25.5" customHeight="1" x14ac:dyDescent="0.35">
      <c r="A2556" s="205"/>
      <c r="B2556" s="207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57"/>
        <v/>
      </c>
      <c r="G2556" s="106"/>
      <c r="H2556" s="96">
        <f t="shared" si="158"/>
        <v>0</v>
      </c>
      <c r="I2556" s="96" t="str">
        <f t="shared" si="159"/>
        <v/>
      </c>
      <c r="J2556" s="96" t="str">
        <f t="shared" si="160"/>
        <v/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V2556" s="110" t="s">
        <v>25</v>
      </c>
      <c r="W2556" s="110" t="s">
        <v>26</v>
      </c>
      <c r="X2556" s="110" t="s">
        <v>27</v>
      </c>
      <c r="Y2556" s="111" t="s">
        <v>28</v>
      </c>
      <c r="Z2556" s="111" t="s">
        <v>29</v>
      </c>
      <c r="AA2556" s="111" t="s">
        <v>25</v>
      </c>
      <c r="AB2556" s="111" t="s">
        <v>30</v>
      </c>
      <c r="AC2556" s="112" t="s">
        <v>31</v>
      </c>
    </row>
    <row r="2557" spans="1:29" ht="25.5" customHeight="1" x14ac:dyDescent="0.35">
      <c r="A2557" s="205"/>
      <c r="B2557" s="207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57"/>
        <v/>
      </c>
      <c r="G2557" s="106"/>
      <c r="H2557" s="96">
        <f t="shared" si="158"/>
        <v>0</v>
      </c>
      <c r="I2557" s="96" t="str">
        <f t="shared" si="159"/>
        <v/>
      </c>
      <c r="J2557" s="96" t="str">
        <f t="shared" si="160"/>
        <v/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V2557" s="110" t="s">
        <v>25</v>
      </c>
      <c r="W2557" s="110" t="s">
        <v>26</v>
      </c>
      <c r="X2557" s="110" t="s">
        <v>27</v>
      </c>
      <c r="Y2557" s="111" t="s">
        <v>28</v>
      </c>
      <c r="Z2557" s="111" t="s">
        <v>29</v>
      </c>
      <c r="AA2557" s="111" t="s">
        <v>25</v>
      </c>
      <c r="AB2557" s="111" t="s">
        <v>30</v>
      </c>
      <c r="AC2557" s="112" t="s">
        <v>31</v>
      </c>
    </row>
    <row r="2558" spans="1:29" ht="25.5" customHeight="1" x14ac:dyDescent="0.35">
      <c r="A2558" s="205"/>
      <c r="B2558" s="207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57"/>
        <v/>
      </c>
      <c r="G2558" s="106"/>
      <c r="H2558" s="96">
        <f t="shared" si="158"/>
        <v>0</v>
      </c>
      <c r="I2558" s="96" t="str">
        <f t="shared" si="159"/>
        <v/>
      </c>
      <c r="J2558" s="96" t="str">
        <f t="shared" si="160"/>
        <v/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V2558" s="110" t="s">
        <v>25</v>
      </c>
      <c r="W2558" s="110" t="s">
        <v>26</v>
      </c>
      <c r="X2558" s="110" t="s">
        <v>27</v>
      </c>
      <c r="Y2558" s="111" t="s">
        <v>28</v>
      </c>
      <c r="Z2558" s="111" t="s">
        <v>29</v>
      </c>
      <c r="AA2558" s="111" t="s">
        <v>25</v>
      </c>
      <c r="AB2558" s="111" t="s">
        <v>30</v>
      </c>
      <c r="AC2558" s="112" t="s">
        <v>31</v>
      </c>
    </row>
    <row r="2559" spans="1:29" ht="25.5" customHeight="1" x14ac:dyDescent="0.35">
      <c r="A2559" s="205"/>
      <c r="B2559" s="207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57"/>
        <v/>
      </c>
      <c r="G2559" s="106"/>
      <c r="H2559" s="96">
        <f t="shared" si="158"/>
        <v>0</v>
      </c>
      <c r="I2559" s="96" t="str">
        <f t="shared" si="159"/>
        <v/>
      </c>
      <c r="J2559" s="96" t="str">
        <f t="shared" si="160"/>
        <v/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V2559" s="110" t="s">
        <v>25</v>
      </c>
      <c r="W2559" s="110" t="s">
        <v>26</v>
      </c>
      <c r="X2559" s="110" t="s">
        <v>27</v>
      </c>
      <c r="Y2559" s="111" t="s">
        <v>28</v>
      </c>
      <c r="Z2559" s="111" t="s">
        <v>29</v>
      </c>
      <c r="AA2559" s="111" t="s">
        <v>25</v>
      </c>
      <c r="AB2559" s="111" t="s">
        <v>30</v>
      </c>
      <c r="AC2559" s="112" t="s">
        <v>31</v>
      </c>
    </row>
    <row r="2560" spans="1:29" ht="25.5" customHeight="1" x14ac:dyDescent="0.35">
      <c r="A2560" s="205"/>
      <c r="B2560" s="207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57"/>
        <v/>
      </c>
      <c r="G2560" s="106"/>
      <c r="H2560" s="96">
        <f t="shared" si="158"/>
        <v>0</v>
      </c>
      <c r="I2560" s="96" t="str">
        <f t="shared" si="159"/>
        <v/>
      </c>
      <c r="J2560" s="96" t="str">
        <f t="shared" si="160"/>
        <v/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V2560" s="110" t="s">
        <v>25</v>
      </c>
      <c r="W2560" s="110" t="s">
        <v>26</v>
      </c>
      <c r="X2560" s="110" t="s">
        <v>27</v>
      </c>
      <c r="Y2560" s="111" t="s">
        <v>28</v>
      </c>
      <c r="Z2560" s="111" t="s">
        <v>29</v>
      </c>
      <c r="AA2560" s="111" t="s">
        <v>25</v>
      </c>
      <c r="AB2560" s="111" t="s">
        <v>30</v>
      </c>
      <c r="AC2560" s="112" t="s">
        <v>31</v>
      </c>
    </row>
    <row r="2561" spans="1:29" ht="25.5" customHeight="1" x14ac:dyDescent="0.35">
      <c r="A2561" s="205"/>
      <c r="B2561" s="207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57"/>
        <v/>
      </c>
      <c r="G2561" s="106"/>
      <c r="H2561" s="96">
        <f t="shared" si="158"/>
        <v>0</v>
      </c>
      <c r="I2561" s="96" t="str">
        <f t="shared" si="159"/>
        <v/>
      </c>
      <c r="J2561" s="96" t="str">
        <f t="shared" si="160"/>
        <v/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V2561" s="110" t="s">
        <v>25</v>
      </c>
      <c r="W2561" s="110" t="s">
        <v>26</v>
      </c>
      <c r="X2561" s="110" t="s">
        <v>27</v>
      </c>
      <c r="Y2561" s="111" t="s">
        <v>28</v>
      </c>
      <c r="Z2561" s="111" t="s">
        <v>29</v>
      </c>
      <c r="AA2561" s="111" t="s">
        <v>25</v>
      </c>
      <c r="AB2561" s="111" t="s">
        <v>30</v>
      </c>
      <c r="AC2561" s="112" t="s">
        <v>31</v>
      </c>
    </row>
    <row r="2562" spans="1:29" ht="25.5" customHeight="1" x14ac:dyDescent="0.35">
      <c r="A2562" s="205"/>
      <c r="B2562" s="207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161">IF(OR(D2562="",E2562=""),"",ROUND(D2562*E2562,2))</f>
        <v/>
      </c>
      <c r="G2562" s="106"/>
      <c r="H2562" s="96">
        <f t="shared" ref="H2562:H2625" si="162">IF(G2562="Sim",IF(OR(F2562="",D2562="",L2562=""),"",IF(L2562="Sim",ROUND(F2562-D2562,2),0)),0)</f>
        <v>0</v>
      </c>
      <c r="I2562" s="96" t="str">
        <f t="shared" ref="I2562:I2625" si="163">IF(G2562="Sim",0,IF(OR(F2562="",L2562=""),"",F2562))</f>
        <v/>
      </c>
      <c r="J2562" s="96" t="str">
        <f t="shared" ref="J2562:J2625" si="164">IF(G2562="Sim",0,IF(OR(F2562="",D2562="",L2562=""),"",IF(L2562="Sim",ROUND(F2562-D2562,2),0)))</f>
        <v/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V2562" s="110" t="s">
        <v>25</v>
      </c>
      <c r="W2562" s="110" t="s">
        <v>26</v>
      </c>
      <c r="X2562" s="110" t="s">
        <v>27</v>
      </c>
      <c r="Y2562" s="111" t="s">
        <v>28</v>
      </c>
      <c r="Z2562" s="111" t="s">
        <v>29</v>
      </c>
      <c r="AA2562" s="111" t="s">
        <v>25</v>
      </c>
      <c r="AB2562" s="111" t="s">
        <v>30</v>
      </c>
      <c r="AC2562" s="112" t="s">
        <v>31</v>
      </c>
    </row>
    <row r="2563" spans="1:29" ht="25.5" customHeight="1" x14ac:dyDescent="0.35">
      <c r="A2563" s="205"/>
      <c r="B2563" s="207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161"/>
        <v/>
      </c>
      <c r="G2563" s="106"/>
      <c r="H2563" s="96">
        <f t="shared" si="162"/>
        <v>0</v>
      </c>
      <c r="I2563" s="96" t="str">
        <f t="shared" si="163"/>
        <v/>
      </c>
      <c r="J2563" s="96" t="str">
        <f t="shared" si="164"/>
        <v/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V2563" s="110" t="s">
        <v>25</v>
      </c>
      <c r="W2563" s="110" t="s">
        <v>26</v>
      </c>
      <c r="X2563" s="110" t="s">
        <v>27</v>
      </c>
      <c r="Y2563" s="111" t="s">
        <v>28</v>
      </c>
      <c r="Z2563" s="111" t="s">
        <v>29</v>
      </c>
      <c r="AA2563" s="111" t="s">
        <v>25</v>
      </c>
      <c r="AB2563" s="111" t="s">
        <v>30</v>
      </c>
      <c r="AC2563" s="112" t="s">
        <v>31</v>
      </c>
    </row>
    <row r="2564" spans="1:29" ht="25.5" customHeight="1" x14ac:dyDescent="0.35">
      <c r="A2564" s="205"/>
      <c r="B2564" s="207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161"/>
        <v/>
      </c>
      <c r="G2564" s="106"/>
      <c r="H2564" s="96">
        <f t="shared" si="162"/>
        <v>0</v>
      </c>
      <c r="I2564" s="96" t="str">
        <f t="shared" si="163"/>
        <v/>
      </c>
      <c r="J2564" s="96" t="str">
        <f t="shared" si="164"/>
        <v/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V2564" s="110" t="s">
        <v>25</v>
      </c>
      <c r="W2564" s="110" t="s">
        <v>26</v>
      </c>
      <c r="X2564" s="110" t="s">
        <v>27</v>
      </c>
      <c r="Y2564" s="111" t="s">
        <v>28</v>
      </c>
      <c r="Z2564" s="111" t="s">
        <v>29</v>
      </c>
      <c r="AA2564" s="111" t="s">
        <v>25</v>
      </c>
      <c r="AB2564" s="111" t="s">
        <v>30</v>
      </c>
      <c r="AC2564" s="112" t="s">
        <v>31</v>
      </c>
    </row>
    <row r="2565" spans="1:29" ht="25.5" customHeight="1" x14ac:dyDescent="0.35">
      <c r="A2565" s="205"/>
      <c r="B2565" s="207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161"/>
        <v/>
      </c>
      <c r="G2565" s="106"/>
      <c r="H2565" s="96">
        <f t="shared" si="162"/>
        <v>0</v>
      </c>
      <c r="I2565" s="96" t="str">
        <f t="shared" si="163"/>
        <v/>
      </c>
      <c r="J2565" s="96" t="str">
        <f t="shared" si="164"/>
        <v/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V2565" s="110" t="s">
        <v>25</v>
      </c>
      <c r="W2565" s="110" t="s">
        <v>26</v>
      </c>
      <c r="X2565" s="110" t="s">
        <v>27</v>
      </c>
      <c r="Y2565" s="111" t="s">
        <v>28</v>
      </c>
      <c r="Z2565" s="111" t="s">
        <v>29</v>
      </c>
      <c r="AA2565" s="111" t="s">
        <v>25</v>
      </c>
      <c r="AB2565" s="111" t="s">
        <v>30</v>
      </c>
      <c r="AC2565" s="112" t="s">
        <v>31</v>
      </c>
    </row>
    <row r="2566" spans="1:29" ht="25.5" customHeight="1" x14ac:dyDescent="0.35">
      <c r="A2566" s="205"/>
      <c r="B2566" s="207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161"/>
        <v/>
      </c>
      <c r="G2566" s="106"/>
      <c r="H2566" s="96">
        <f t="shared" si="162"/>
        <v>0</v>
      </c>
      <c r="I2566" s="96" t="str">
        <f t="shared" si="163"/>
        <v/>
      </c>
      <c r="J2566" s="96" t="str">
        <f t="shared" si="164"/>
        <v/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V2566" s="110" t="s">
        <v>25</v>
      </c>
      <c r="W2566" s="110" t="s">
        <v>26</v>
      </c>
      <c r="X2566" s="110" t="s">
        <v>27</v>
      </c>
      <c r="Y2566" s="111" t="s">
        <v>28</v>
      </c>
      <c r="Z2566" s="111" t="s">
        <v>29</v>
      </c>
      <c r="AA2566" s="111" t="s">
        <v>25</v>
      </c>
      <c r="AB2566" s="111" t="s">
        <v>30</v>
      </c>
      <c r="AC2566" s="112" t="s">
        <v>31</v>
      </c>
    </row>
    <row r="2567" spans="1:29" ht="25.5" customHeight="1" x14ac:dyDescent="0.35">
      <c r="A2567" s="205"/>
      <c r="B2567" s="207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161"/>
        <v/>
      </c>
      <c r="G2567" s="106"/>
      <c r="H2567" s="96">
        <f t="shared" si="162"/>
        <v>0</v>
      </c>
      <c r="I2567" s="96" t="str">
        <f t="shared" si="163"/>
        <v/>
      </c>
      <c r="J2567" s="96" t="str">
        <f t="shared" si="164"/>
        <v/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V2567" s="110" t="s">
        <v>25</v>
      </c>
      <c r="W2567" s="110" t="s">
        <v>26</v>
      </c>
      <c r="X2567" s="110" t="s">
        <v>27</v>
      </c>
      <c r="Y2567" s="111" t="s">
        <v>28</v>
      </c>
      <c r="Z2567" s="111" t="s">
        <v>29</v>
      </c>
      <c r="AA2567" s="111" t="s">
        <v>25</v>
      </c>
      <c r="AB2567" s="111" t="s">
        <v>30</v>
      </c>
      <c r="AC2567" s="112" t="s">
        <v>31</v>
      </c>
    </row>
    <row r="2568" spans="1:29" ht="25.5" customHeight="1" x14ac:dyDescent="0.35">
      <c r="A2568" s="205"/>
      <c r="B2568" s="207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161"/>
        <v/>
      </c>
      <c r="G2568" s="106"/>
      <c r="H2568" s="96">
        <f t="shared" si="162"/>
        <v>0</v>
      </c>
      <c r="I2568" s="96" t="str">
        <f t="shared" si="163"/>
        <v/>
      </c>
      <c r="J2568" s="96" t="str">
        <f t="shared" si="164"/>
        <v/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V2568" s="110" t="s">
        <v>25</v>
      </c>
      <c r="W2568" s="110" t="s">
        <v>26</v>
      </c>
      <c r="X2568" s="110" t="s">
        <v>27</v>
      </c>
      <c r="Y2568" s="111" t="s">
        <v>28</v>
      </c>
      <c r="Z2568" s="111" t="s">
        <v>29</v>
      </c>
      <c r="AA2568" s="111" t="s">
        <v>25</v>
      </c>
      <c r="AB2568" s="111" t="s">
        <v>30</v>
      </c>
      <c r="AC2568" s="112" t="s">
        <v>31</v>
      </c>
    </row>
    <row r="2569" spans="1:29" ht="25.5" customHeight="1" x14ac:dyDescent="0.35">
      <c r="A2569" s="205"/>
      <c r="B2569" s="207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161"/>
        <v/>
      </c>
      <c r="G2569" s="106"/>
      <c r="H2569" s="96">
        <f t="shared" si="162"/>
        <v>0</v>
      </c>
      <c r="I2569" s="96" t="str">
        <f t="shared" si="163"/>
        <v/>
      </c>
      <c r="J2569" s="96" t="str">
        <f t="shared" si="164"/>
        <v/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V2569" s="110" t="s">
        <v>25</v>
      </c>
      <c r="W2569" s="110" t="s">
        <v>26</v>
      </c>
      <c r="X2569" s="110" t="s">
        <v>27</v>
      </c>
      <c r="Y2569" s="111" t="s">
        <v>28</v>
      </c>
      <c r="Z2569" s="111" t="s">
        <v>29</v>
      </c>
      <c r="AA2569" s="111" t="s">
        <v>25</v>
      </c>
      <c r="AB2569" s="111" t="s">
        <v>30</v>
      </c>
      <c r="AC2569" s="112" t="s">
        <v>31</v>
      </c>
    </row>
    <row r="2570" spans="1:29" ht="25.5" customHeight="1" x14ac:dyDescent="0.35">
      <c r="A2570" s="205"/>
      <c r="B2570" s="207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161"/>
        <v/>
      </c>
      <c r="G2570" s="106"/>
      <c r="H2570" s="96">
        <f t="shared" si="162"/>
        <v>0</v>
      </c>
      <c r="I2570" s="96" t="str">
        <f t="shared" si="163"/>
        <v/>
      </c>
      <c r="J2570" s="96" t="str">
        <f t="shared" si="164"/>
        <v/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V2570" s="110" t="s">
        <v>25</v>
      </c>
      <c r="W2570" s="110" t="s">
        <v>26</v>
      </c>
      <c r="X2570" s="110" t="s">
        <v>27</v>
      </c>
      <c r="Y2570" s="111" t="s">
        <v>28</v>
      </c>
      <c r="Z2570" s="111" t="s">
        <v>29</v>
      </c>
      <c r="AA2570" s="111" t="s">
        <v>25</v>
      </c>
      <c r="AB2570" s="111" t="s">
        <v>30</v>
      </c>
      <c r="AC2570" s="112" t="s">
        <v>31</v>
      </c>
    </row>
    <row r="2571" spans="1:29" ht="25.5" customHeight="1" x14ac:dyDescent="0.35">
      <c r="A2571" s="205"/>
      <c r="B2571" s="207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161"/>
        <v/>
      </c>
      <c r="G2571" s="106"/>
      <c r="H2571" s="96">
        <f t="shared" si="162"/>
        <v>0</v>
      </c>
      <c r="I2571" s="96" t="str">
        <f t="shared" si="163"/>
        <v/>
      </c>
      <c r="J2571" s="96" t="str">
        <f t="shared" si="164"/>
        <v/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V2571" s="110" t="s">
        <v>25</v>
      </c>
      <c r="W2571" s="110" t="s">
        <v>26</v>
      </c>
      <c r="X2571" s="110" t="s">
        <v>27</v>
      </c>
      <c r="Y2571" s="111" t="s">
        <v>28</v>
      </c>
      <c r="Z2571" s="111" t="s">
        <v>29</v>
      </c>
      <c r="AA2571" s="111" t="s">
        <v>25</v>
      </c>
      <c r="AB2571" s="111" t="s">
        <v>30</v>
      </c>
      <c r="AC2571" s="112" t="s">
        <v>31</v>
      </c>
    </row>
    <row r="2572" spans="1:29" ht="25.5" customHeight="1" x14ac:dyDescent="0.35">
      <c r="A2572" s="205"/>
      <c r="B2572" s="207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161"/>
        <v/>
      </c>
      <c r="G2572" s="106"/>
      <c r="H2572" s="96">
        <f t="shared" si="162"/>
        <v>0</v>
      </c>
      <c r="I2572" s="96" t="str">
        <f t="shared" si="163"/>
        <v/>
      </c>
      <c r="J2572" s="96" t="str">
        <f t="shared" si="164"/>
        <v/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V2572" s="110" t="s">
        <v>25</v>
      </c>
      <c r="W2572" s="110" t="s">
        <v>26</v>
      </c>
      <c r="X2572" s="110" t="s">
        <v>27</v>
      </c>
      <c r="Y2572" s="111" t="s">
        <v>28</v>
      </c>
      <c r="Z2572" s="111" t="s">
        <v>29</v>
      </c>
      <c r="AA2572" s="111" t="s">
        <v>25</v>
      </c>
      <c r="AB2572" s="111" t="s">
        <v>30</v>
      </c>
      <c r="AC2572" s="112" t="s">
        <v>31</v>
      </c>
    </row>
    <row r="2573" spans="1:29" ht="25.5" customHeight="1" x14ac:dyDescent="0.35">
      <c r="A2573" s="205"/>
      <c r="B2573" s="207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161"/>
        <v/>
      </c>
      <c r="G2573" s="106"/>
      <c r="H2573" s="96">
        <f t="shared" si="162"/>
        <v>0</v>
      </c>
      <c r="I2573" s="96" t="str">
        <f t="shared" si="163"/>
        <v/>
      </c>
      <c r="J2573" s="96" t="str">
        <f t="shared" si="164"/>
        <v/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V2573" s="110" t="s">
        <v>25</v>
      </c>
      <c r="W2573" s="110" t="s">
        <v>26</v>
      </c>
      <c r="X2573" s="110" t="s">
        <v>27</v>
      </c>
      <c r="Y2573" s="111" t="s">
        <v>28</v>
      </c>
      <c r="Z2573" s="111" t="s">
        <v>29</v>
      </c>
      <c r="AA2573" s="111" t="s">
        <v>25</v>
      </c>
      <c r="AB2573" s="111" t="s">
        <v>30</v>
      </c>
      <c r="AC2573" s="112" t="s">
        <v>31</v>
      </c>
    </row>
    <row r="2574" spans="1:29" ht="25.5" customHeight="1" x14ac:dyDescent="0.35">
      <c r="A2574" s="205"/>
      <c r="B2574" s="207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161"/>
        <v/>
      </c>
      <c r="G2574" s="106"/>
      <c r="H2574" s="96">
        <f t="shared" si="162"/>
        <v>0</v>
      </c>
      <c r="I2574" s="96" t="str">
        <f t="shared" si="163"/>
        <v/>
      </c>
      <c r="J2574" s="96" t="str">
        <f t="shared" si="164"/>
        <v/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V2574" s="110" t="s">
        <v>25</v>
      </c>
      <c r="W2574" s="110" t="s">
        <v>26</v>
      </c>
      <c r="X2574" s="110" t="s">
        <v>27</v>
      </c>
      <c r="Y2574" s="111" t="s">
        <v>28</v>
      </c>
      <c r="Z2574" s="111" t="s">
        <v>29</v>
      </c>
      <c r="AA2574" s="111" t="s">
        <v>25</v>
      </c>
      <c r="AB2574" s="111" t="s">
        <v>30</v>
      </c>
      <c r="AC2574" s="112" t="s">
        <v>31</v>
      </c>
    </row>
    <row r="2575" spans="1:29" ht="25.5" customHeight="1" x14ac:dyDescent="0.35">
      <c r="A2575" s="205"/>
      <c r="B2575" s="207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161"/>
        <v/>
      </c>
      <c r="G2575" s="106"/>
      <c r="H2575" s="96">
        <f t="shared" si="162"/>
        <v>0</v>
      </c>
      <c r="I2575" s="96" t="str">
        <f t="shared" si="163"/>
        <v/>
      </c>
      <c r="J2575" s="96" t="str">
        <f t="shared" si="164"/>
        <v/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V2575" s="110" t="s">
        <v>25</v>
      </c>
      <c r="W2575" s="110" t="s">
        <v>26</v>
      </c>
      <c r="X2575" s="110" t="s">
        <v>27</v>
      </c>
      <c r="Y2575" s="111" t="s">
        <v>28</v>
      </c>
      <c r="Z2575" s="111" t="s">
        <v>29</v>
      </c>
      <c r="AA2575" s="111" t="s">
        <v>25</v>
      </c>
      <c r="AB2575" s="111" t="s">
        <v>30</v>
      </c>
      <c r="AC2575" s="112" t="s">
        <v>31</v>
      </c>
    </row>
    <row r="2576" spans="1:29" ht="25.5" customHeight="1" x14ac:dyDescent="0.35">
      <c r="A2576" s="205"/>
      <c r="B2576" s="207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161"/>
        <v/>
      </c>
      <c r="G2576" s="106"/>
      <c r="H2576" s="96">
        <f t="shared" si="162"/>
        <v>0</v>
      </c>
      <c r="I2576" s="96" t="str">
        <f t="shared" si="163"/>
        <v/>
      </c>
      <c r="J2576" s="96" t="str">
        <f t="shared" si="164"/>
        <v/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V2576" s="110" t="s">
        <v>25</v>
      </c>
      <c r="W2576" s="110" t="s">
        <v>26</v>
      </c>
      <c r="X2576" s="110" t="s">
        <v>27</v>
      </c>
      <c r="Y2576" s="111" t="s">
        <v>28</v>
      </c>
      <c r="Z2576" s="111" t="s">
        <v>29</v>
      </c>
      <c r="AA2576" s="111" t="s">
        <v>25</v>
      </c>
      <c r="AB2576" s="111" t="s">
        <v>30</v>
      </c>
      <c r="AC2576" s="112" t="s">
        <v>31</v>
      </c>
    </row>
    <row r="2577" spans="1:29" ht="25.5" customHeight="1" x14ac:dyDescent="0.35">
      <c r="A2577" s="205"/>
      <c r="B2577" s="207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161"/>
        <v/>
      </c>
      <c r="G2577" s="106"/>
      <c r="H2577" s="96">
        <f t="shared" si="162"/>
        <v>0</v>
      </c>
      <c r="I2577" s="96" t="str">
        <f t="shared" si="163"/>
        <v/>
      </c>
      <c r="J2577" s="96" t="str">
        <f t="shared" si="164"/>
        <v/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V2577" s="110" t="s">
        <v>25</v>
      </c>
      <c r="W2577" s="110" t="s">
        <v>26</v>
      </c>
      <c r="X2577" s="110" t="s">
        <v>27</v>
      </c>
      <c r="Y2577" s="111" t="s">
        <v>28</v>
      </c>
      <c r="Z2577" s="111" t="s">
        <v>29</v>
      </c>
      <c r="AA2577" s="111" t="s">
        <v>25</v>
      </c>
      <c r="AB2577" s="111" t="s">
        <v>30</v>
      </c>
      <c r="AC2577" s="112" t="s">
        <v>31</v>
      </c>
    </row>
    <row r="2578" spans="1:29" ht="25.5" customHeight="1" x14ac:dyDescent="0.35">
      <c r="A2578" s="205"/>
      <c r="B2578" s="207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161"/>
        <v/>
      </c>
      <c r="G2578" s="106"/>
      <c r="H2578" s="96">
        <f t="shared" si="162"/>
        <v>0</v>
      </c>
      <c r="I2578" s="96" t="str">
        <f t="shared" si="163"/>
        <v/>
      </c>
      <c r="J2578" s="96" t="str">
        <f t="shared" si="164"/>
        <v/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V2578" s="110" t="s">
        <v>25</v>
      </c>
      <c r="W2578" s="110" t="s">
        <v>26</v>
      </c>
      <c r="X2578" s="110" t="s">
        <v>27</v>
      </c>
      <c r="Y2578" s="111" t="s">
        <v>28</v>
      </c>
      <c r="Z2578" s="111" t="s">
        <v>29</v>
      </c>
      <c r="AA2578" s="111" t="s">
        <v>25</v>
      </c>
      <c r="AB2578" s="111" t="s">
        <v>30</v>
      </c>
      <c r="AC2578" s="112" t="s">
        <v>31</v>
      </c>
    </row>
    <row r="2579" spans="1:29" ht="25.5" customHeight="1" x14ac:dyDescent="0.35">
      <c r="A2579" s="205"/>
      <c r="B2579" s="207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161"/>
        <v/>
      </c>
      <c r="G2579" s="106"/>
      <c r="H2579" s="96">
        <f t="shared" si="162"/>
        <v>0</v>
      </c>
      <c r="I2579" s="96" t="str">
        <f t="shared" si="163"/>
        <v/>
      </c>
      <c r="J2579" s="96" t="str">
        <f t="shared" si="164"/>
        <v/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V2579" s="110" t="s">
        <v>25</v>
      </c>
      <c r="W2579" s="110" t="s">
        <v>26</v>
      </c>
      <c r="X2579" s="110" t="s">
        <v>27</v>
      </c>
      <c r="Y2579" s="111" t="s">
        <v>28</v>
      </c>
      <c r="Z2579" s="111" t="s">
        <v>29</v>
      </c>
      <c r="AA2579" s="111" t="s">
        <v>25</v>
      </c>
      <c r="AB2579" s="111" t="s">
        <v>30</v>
      </c>
      <c r="AC2579" s="112" t="s">
        <v>31</v>
      </c>
    </row>
    <row r="2580" spans="1:29" ht="25.5" customHeight="1" x14ac:dyDescent="0.35">
      <c r="A2580" s="205"/>
      <c r="B2580" s="207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161"/>
        <v/>
      </c>
      <c r="G2580" s="106"/>
      <c r="H2580" s="96">
        <f t="shared" si="162"/>
        <v>0</v>
      </c>
      <c r="I2580" s="96" t="str">
        <f t="shared" si="163"/>
        <v/>
      </c>
      <c r="J2580" s="96" t="str">
        <f t="shared" si="164"/>
        <v/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V2580" s="110" t="s">
        <v>25</v>
      </c>
      <c r="W2580" s="110" t="s">
        <v>26</v>
      </c>
      <c r="X2580" s="110" t="s">
        <v>27</v>
      </c>
      <c r="Y2580" s="111" t="s">
        <v>28</v>
      </c>
      <c r="Z2580" s="111" t="s">
        <v>29</v>
      </c>
      <c r="AA2580" s="111" t="s">
        <v>25</v>
      </c>
      <c r="AB2580" s="111" t="s">
        <v>30</v>
      </c>
      <c r="AC2580" s="112" t="s">
        <v>31</v>
      </c>
    </row>
    <row r="2581" spans="1:29" ht="25.5" customHeight="1" x14ac:dyDescent="0.35">
      <c r="A2581" s="205"/>
      <c r="B2581" s="207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161"/>
        <v/>
      </c>
      <c r="G2581" s="106"/>
      <c r="H2581" s="96">
        <f t="shared" si="162"/>
        <v>0</v>
      </c>
      <c r="I2581" s="96" t="str">
        <f t="shared" si="163"/>
        <v/>
      </c>
      <c r="J2581" s="96" t="str">
        <f t="shared" si="164"/>
        <v/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V2581" s="110" t="s">
        <v>25</v>
      </c>
      <c r="W2581" s="110" t="s">
        <v>26</v>
      </c>
      <c r="X2581" s="110" t="s">
        <v>27</v>
      </c>
      <c r="Y2581" s="111" t="s">
        <v>28</v>
      </c>
      <c r="Z2581" s="111" t="s">
        <v>29</v>
      </c>
      <c r="AA2581" s="111" t="s">
        <v>25</v>
      </c>
      <c r="AB2581" s="111" t="s">
        <v>30</v>
      </c>
      <c r="AC2581" s="112" t="s">
        <v>31</v>
      </c>
    </row>
    <row r="2582" spans="1:29" ht="25.5" customHeight="1" x14ac:dyDescent="0.35">
      <c r="A2582" s="205"/>
      <c r="B2582" s="207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161"/>
        <v/>
      </c>
      <c r="G2582" s="106"/>
      <c r="H2582" s="96">
        <f t="shared" si="162"/>
        <v>0</v>
      </c>
      <c r="I2582" s="96" t="str">
        <f t="shared" si="163"/>
        <v/>
      </c>
      <c r="J2582" s="96" t="str">
        <f t="shared" si="164"/>
        <v/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V2582" s="110" t="s">
        <v>25</v>
      </c>
      <c r="W2582" s="110" t="s">
        <v>26</v>
      </c>
      <c r="X2582" s="110" t="s">
        <v>27</v>
      </c>
      <c r="Y2582" s="111" t="s">
        <v>28</v>
      </c>
      <c r="Z2582" s="111" t="s">
        <v>29</v>
      </c>
      <c r="AA2582" s="111" t="s">
        <v>25</v>
      </c>
      <c r="AB2582" s="111" t="s">
        <v>30</v>
      </c>
      <c r="AC2582" s="112" t="s">
        <v>31</v>
      </c>
    </row>
    <row r="2583" spans="1:29" ht="25.5" customHeight="1" x14ac:dyDescent="0.35">
      <c r="A2583" s="205"/>
      <c r="B2583" s="207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161"/>
        <v/>
      </c>
      <c r="G2583" s="106"/>
      <c r="H2583" s="96">
        <f t="shared" si="162"/>
        <v>0</v>
      </c>
      <c r="I2583" s="96" t="str">
        <f t="shared" si="163"/>
        <v/>
      </c>
      <c r="J2583" s="96" t="str">
        <f t="shared" si="164"/>
        <v/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V2583" s="110" t="s">
        <v>25</v>
      </c>
      <c r="W2583" s="110" t="s">
        <v>26</v>
      </c>
      <c r="X2583" s="110" t="s">
        <v>27</v>
      </c>
      <c r="Y2583" s="111" t="s">
        <v>28</v>
      </c>
      <c r="Z2583" s="111" t="s">
        <v>29</v>
      </c>
      <c r="AA2583" s="111" t="s">
        <v>25</v>
      </c>
      <c r="AB2583" s="111" t="s">
        <v>30</v>
      </c>
      <c r="AC2583" s="112" t="s">
        <v>31</v>
      </c>
    </row>
    <row r="2584" spans="1:29" ht="25.5" customHeight="1" x14ac:dyDescent="0.35">
      <c r="A2584" s="205"/>
      <c r="B2584" s="207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161"/>
        <v/>
      </c>
      <c r="G2584" s="106"/>
      <c r="H2584" s="96">
        <f t="shared" si="162"/>
        <v>0</v>
      </c>
      <c r="I2584" s="96" t="str">
        <f t="shared" si="163"/>
        <v/>
      </c>
      <c r="J2584" s="96" t="str">
        <f t="shared" si="164"/>
        <v/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V2584" s="110" t="s">
        <v>25</v>
      </c>
      <c r="W2584" s="110" t="s">
        <v>26</v>
      </c>
      <c r="X2584" s="110" t="s">
        <v>27</v>
      </c>
      <c r="Y2584" s="111" t="s">
        <v>28</v>
      </c>
      <c r="Z2584" s="111" t="s">
        <v>29</v>
      </c>
      <c r="AA2584" s="111" t="s">
        <v>25</v>
      </c>
      <c r="AB2584" s="111" t="s">
        <v>30</v>
      </c>
      <c r="AC2584" s="112" t="s">
        <v>31</v>
      </c>
    </row>
    <row r="2585" spans="1:29" ht="25.5" customHeight="1" x14ac:dyDescent="0.35">
      <c r="A2585" s="205"/>
      <c r="B2585" s="207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161"/>
        <v/>
      </c>
      <c r="G2585" s="106"/>
      <c r="H2585" s="96">
        <f t="shared" si="162"/>
        <v>0</v>
      </c>
      <c r="I2585" s="96" t="str">
        <f t="shared" si="163"/>
        <v/>
      </c>
      <c r="J2585" s="96" t="str">
        <f t="shared" si="164"/>
        <v/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V2585" s="110" t="s">
        <v>25</v>
      </c>
      <c r="W2585" s="110" t="s">
        <v>26</v>
      </c>
      <c r="X2585" s="110" t="s">
        <v>27</v>
      </c>
      <c r="Y2585" s="111" t="s">
        <v>28</v>
      </c>
      <c r="Z2585" s="111" t="s">
        <v>29</v>
      </c>
      <c r="AA2585" s="111" t="s">
        <v>25</v>
      </c>
      <c r="AB2585" s="111" t="s">
        <v>30</v>
      </c>
      <c r="AC2585" s="112" t="s">
        <v>31</v>
      </c>
    </row>
    <row r="2586" spans="1:29" ht="25.5" customHeight="1" x14ac:dyDescent="0.35">
      <c r="A2586" s="205"/>
      <c r="B2586" s="207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161"/>
        <v/>
      </c>
      <c r="G2586" s="106"/>
      <c r="H2586" s="96">
        <f t="shared" si="162"/>
        <v>0</v>
      </c>
      <c r="I2586" s="96" t="str">
        <f t="shared" si="163"/>
        <v/>
      </c>
      <c r="J2586" s="96" t="str">
        <f t="shared" si="164"/>
        <v/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V2586" s="110" t="s">
        <v>25</v>
      </c>
      <c r="W2586" s="110" t="s">
        <v>26</v>
      </c>
      <c r="X2586" s="110" t="s">
        <v>27</v>
      </c>
      <c r="Y2586" s="111" t="s">
        <v>28</v>
      </c>
      <c r="Z2586" s="111" t="s">
        <v>29</v>
      </c>
      <c r="AA2586" s="111" t="s">
        <v>25</v>
      </c>
      <c r="AB2586" s="111" t="s">
        <v>30</v>
      </c>
      <c r="AC2586" s="112" t="s">
        <v>31</v>
      </c>
    </row>
    <row r="2587" spans="1:29" ht="25.5" customHeight="1" x14ac:dyDescent="0.35">
      <c r="A2587" s="205"/>
      <c r="B2587" s="207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161"/>
        <v/>
      </c>
      <c r="G2587" s="106"/>
      <c r="H2587" s="96">
        <f t="shared" si="162"/>
        <v>0</v>
      </c>
      <c r="I2587" s="96" t="str">
        <f t="shared" si="163"/>
        <v/>
      </c>
      <c r="J2587" s="96" t="str">
        <f t="shared" si="164"/>
        <v/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V2587" s="110" t="s">
        <v>25</v>
      </c>
      <c r="W2587" s="110" t="s">
        <v>26</v>
      </c>
      <c r="X2587" s="110" t="s">
        <v>27</v>
      </c>
      <c r="Y2587" s="111" t="s">
        <v>28</v>
      </c>
      <c r="Z2587" s="111" t="s">
        <v>29</v>
      </c>
      <c r="AA2587" s="111" t="s">
        <v>25</v>
      </c>
      <c r="AB2587" s="111" t="s">
        <v>30</v>
      </c>
      <c r="AC2587" s="112" t="s">
        <v>31</v>
      </c>
    </row>
    <row r="2588" spans="1:29" ht="25.5" customHeight="1" x14ac:dyDescent="0.35">
      <c r="A2588" s="205"/>
      <c r="B2588" s="207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161"/>
        <v/>
      </c>
      <c r="G2588" s="106"/>
      <c r="H2588" s="96">
        <f t="shared" si="162"/>
        <v>0</v>
      </c>
      <c r="I2588" s="96" t="str">
        <f t="shared" si="163"/>
        <v/>
      </c>
      <c r="J2588" s="96" t="str">
        <f t="shared" si="164"/>
        <v/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V2588" s="110" t="s">
        <v>25</v>
      </c>
      <c r="W2588" s="110" t="s">
        <v>26</v>
      </c>
      <c r="X2588" s="110" t="s">
        <v>27</v>
      </c>
      <c r="Y2588" s="111" t="s">
        <v>28</v>
      </c>
      <c r="Z2588" s="111" t="s">
        <v>29</v>
      </c>
      <c r="AA2588" s="111" t="s">
        <v>25</v>
      </c>
      <c r="AB2588" s="111" t="s">
        <v>30</v>
      </c>
      <c r="AC2588" s="112" t="s">
        <v>31</v>
      </c>
    </row>
    <row r="2589" spans="1:29" ht="25.5" customHeight="1" x14ac:dyDescent="0.35">
      <c r="A2589" s="205"/>
      <c r="B2589" s="207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161"/>
        <v/>
      </c>
      <c r="G2589" s="106"/>
      <c r="H2589" s="96">
        <f t="shared" si="162"/>
        <v>0</v>
      </c>
      <c r="I2589" s="96" t="str">
        <f t="shared" si="163"/>
        <v/>
      </c>
      <c r="J2589" s="96" t="str">
        <f t="shared" si="164"/>
        <v/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V2589" s="110" t="s">
        <v>25</v>
      </c>
      <c r="W2589" s="110" t="s">
        <v>26</v>
      </c>
      <c r="X2589" s="110" t="s">
        <v>27</v>
      </c>
      <c r="Y2589" s="111" t="s">
        <v>28</v>
      </c>
      <c r="Z2589" s="111" t="s">
        <v>29</v>
      </c>
      <c r="AA2589" s="111" t="s">
        <v>25</v>
      </c>
      <c r="AB2589" s="111" t="s">
        <v>30</v>
      </c>
      <c r="AC2589" s="112" t="s">
        <v>31</v>
      </c>
    </row>
    <row r="2590" spans="1:29" ht="25.5" customHeight="1" x14ac:dyDescent="0.35">
      <c r="A2590" s="205"/>
      <c r="B2590" s="207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161"/>
        <v/>
      </c>
      <c r="G2590" s="106"/>
      <c r="H2590" s="96">
        <f t="shared" si="162"/>
        <v>0</v>
      </c>
      <c r="I2590" s="96" t="str">
        <f t="shared" si="163"/>
        <v/>
      </c>
      <c r="J2590" s="96" t="str">
        <f t="shared" si="164"/>
        <v/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V2590" s="110" t="s">
        <v>25</v>
      </c>
      <c r="W2590" s="110" t="s">
        <v>26</v>
      </c>
      <c r="X2590" s="110" t="s">
        <v>27</v>
      </c>
      <c r="Y2590" s="111" t="s">
        <v>28</v>
      </c>
      <c r="Z2590" s="111" t="s">
        <v>29</v>
      </c>
      <c r="AA2590" s="111" t="s">
        <v>25</v>
      </c>
      <c r="AB2590" s="111" t="s">
        <v>30</v>
      </c>
      <c r="AC2590" s="112" t="s">
        <v>31</v>
      </c>
    </row>
    <row r="2591" spans="1:29" ht="25.5" customHeight="1" x14ac:dyDescent="0.35">
      <c r="A2591" s="205"/>
      <c r="B2591" s="207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161"/>
        <v/>
      </c>
      <c r="G2591" s="106"/>
      <c r="H2591" s="96">
        <f t="shared" si="162"/>
        <v>0</v>
      </c>
      <c r="I2591" s="96" t="str">
        <f t="shared" si="163"/>
        <v/>
      </c>
      <c r="J2591" s="96" t="str">
        <f t="shared" si="164"/>
        <v/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V2591" s="110" t="s">
        <v>25</v>
      </c>
      <c r="W2591" s="110" t="s">
        <v>26</v>
      </c>
      <c r="X2591" s="110" t="s">
        <v>27</v>
      </c>
      <c r="Y2591" s="111" t="s">
        <v>28</v>
      </c>
      <c r="Z2591" s="111" t="s">
        <v>29</v>
      </c>
      <c r="AA2591" s="111" t="s">
        <v>25</v>
      </c>
      <c r="AB2591" s="111" t="s">
        <v>30</v>
      </c>
      <c r="AC2591" s="112" t="s">
        <v>31</v>
      </c>
    </row>
    <row r="2592" spans="1:29" ht="25.5" customHeight="1" x14ac:dyDescent="0.35">
      <c r="A2592" s="205"/>
      <c r="B2592" s="207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161"/>
        <v/>
      </c>
      <c r="G2592" s="106"/>
      <c r="H2592" s="96">
        <f t="shared" si="162"/>
        <v>0</v>
      </c>
      <c r="I2592" s="96" t="str">
        <f t="shared" si="163"/>
        <v/>
      </c>
      <c r="J2592" s="96" t="str">
        <f t="shared" si="164"/>
        <v/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V2592" s="110" t="s">
        <v>25</v>
      </c>
      <c r="W2592" s="110" t="s">
        <v>26</v>
      </c>
      <c r="X2592" s="110" t="s">
        <v>27</v>
      </c>
      <c r="Y2592" s="111" t="s">
        <v>28</v>
      </c>
      <c r="Z2592" s="111" t="s">
        <v>29</v>
      </c>
      <c r="AA2592" s="111" t="s">
        <v>25</v>
      </c>
      <c r="AB2592" s="111" t="s">
        <v>30</v>
      </c>
      <c r="AC2592" s="112" t="s">
        <v>31</v>
      </c>
    </row>
    <row r="2593" spans="1:29" ht="25.5" customHeight="1" x14ac:dyDescent="0.35">
      <c r="A2593" s="205"/>
      <c r="B2593" s="207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161"/>
        <v/>
      </c>
      <c r="G2593" s="106"/>
      <c r="H2593" s="96">
        <f t="shared" si="162"/>
        <v>0</v>
      </c>
      <c r="I2593" s="96" t="str">
        <f t="shared" si="163"/>
        <v/>
      </c>
      <c r="J2593" s="96" t="str">
        <f t="shared" si="164"/>
        <v/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V2593" s="110" t="s">
        <v>25</v>
      </c>
      <c r="W2593" s="110" t="s">
        <v>26</v>
      </c>
      <c r="X2593" s="110" t="s">
        <v>27</v>
      </c>
      <c r="Y2593" s="111" t="s">
        <v>28</v>
      </c>
      <c r="Z2593" s="111" t="s">
        <v>29</v>
      </c>
      <c r="AA2593" s="111" t="s">
        <v>25</v>
      </c>
      <c r="AB2593" s="111" t="s">
        <v>30</v>
      </c>
      <c r="AC2593" s="112" t="s">
        <v>31</v>
      </c>
    </row>
    <row r="2594" spans="1:29" ht="25.5" customHeight="1" x14ac:dyDescent="0.35">
      <c r="A2594" s="205"/>
      <c r="B2594" s="207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161"/>
        <v/>
      </c>
      <c r="G2594" s="106"/>
      <c r="H2594" s="96">
        <f t="shared" si="162"/>
        <v>0</v>
      </c>
      <c r="I2594" s="96" t="str">
        <f t="shared" si="163"/>
        <v/>
      </c>
      <c r="J2594" s="96" t="str">
        <f t="shared" si="164"/>
        <v/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V2594" s="110" t="s">
        <v>25</v>
      </c>
      <c r="W2594" s="110" t="s">
        <v>26</v>
      </c>
      <c r="X2594" s="110" t="s">
        <v>27</v>
      </c>
      <c r="Y2594" s="111" t="s">
        <v>28</v>
      </c>
      <c r="Z2594" s="111" t="s">
        <v>29</v>
      </c>
      <c r="AA2594" s="111" t="s">
        <v>25</v>
      </c>
      <c r="AB2594" s="111" t="s">
        <v>30</v>
      </c>
      <c r="AC2594" s="112" t="s">
        <v>31</v>
      </c>
    </row>
    <row r="2595" spans="1:29" ht="25.5" customHeight="1" x14ac:dyDescent="0.35">
      <c r="A2595" s="205"/>
      <c r="B2595" s="207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161"/>
        <v/>
      </c>
      <c r="G2595" s="106"/>
      <c r="H2595" s="96">
        <f t="shared" si="162"/>
        <v>0</v>
      </c>
      <c r="I2595" s="96" t="str">
        <f t="shared" si="163"/>
        <v/>
      </c>
      <c r="J2595" s="96" t="str">
        <f t="shared" si="164"/>
        <v/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V2595" s="110" t="s">
        <v>25</v>
      </c>
      <c r="W2595" s="110" t="s">
        <v>26</v>
      </c>
      <c r="X2595" s="110" t="s">
        <v>27</v>
      </c>
      <c r="Y2595" s="111" t="s">
        <v>28</v>
      </c>
      <c r="Z2595" s="111" t="s">
        <v>29</v>
      </c>
      <c r="AA2595" s="111" t="s">
        <v>25</v>
      </c>
      <c r="AB2595" s="111" t="s">
        <v>30</v>
      </c>
      <c r="AC2595" s="112" t="s">
        <v>31</v>
      </c>
    </row>
    <row r="2596" spans="1:29" ht="25.5" customHeight="1" x14ac:dyDescent="0.35">
      <c r="A2596" s="205"/>
      <c r="B2596" s="207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161"/>
        <v/>
      </c>
      <c r="G2596" s="106"/>
      <c r="H2596" s="96">
        <f t="shared" si="162"/>
        <v>0</v>
      </c>
      <c r="I2596" s="96" t="str">
        <f t="shared" si="163"/>
        <v/>
      </c>
      <c r="J2596" s="96" t="str">
        <f t="shared" si="164"/>
        <v/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V2596" s="110" t="s">
        <v>25</v>
      </c>
      <c r="W2596" s="110" t="s">
        <v>26</v>
      </c>
      <c r="X2596" s="110" t="s">
        <v>27</v>
      </c>
      <c r="Y2596" s="111" t="s">
        <v>28</v>
      </c>
      <c r="Z2596" s="111" t="s">
        <v>29</v>
      </c>
      <c r="AA2596" s="111" t="s">
        <v>25</v>
      </c>
      <c r="AB2596" s="111" t="s">
        <v>30</v>
      </c>
      <c r="AC2596" s="112" t="s">
        <v>31</v>
      </c>
    </row>
    <row r="2597" spans="1:29" ht="25.5" customHeight="1" x14ac:dyDescent="0.35">
      <c r="A2597" s="205"/>
      <c r="B2597" s="207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161"/>
        <v/>
      </c>
      <c r="G2597" s="106"/>
      <c r="H2597" s="96">
        <f t="shared" si="162"/>
        <v>0</v>
      </c>
      <c r="I2597" s="96" t="str">
        <f t="shared" si="163"/>
        <v/>
      </c>
      <c r="J2597" s="96" t="str">
        <f t="shared" si="164"/>
        <v/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V2597" s="110" t="s">
        <v>25</v>
      </c>
      <c r="W2597" s="110" t="s">
        <v>26</v>
      </c>
      <c r="X2597" s="110" t="s">
        <v>27</v>
      </c>
      <c r="Y2597" s="111" t="s">
        <v>28</v>
      </c>
      <c r="Z2597" s="111" t="s">
        <v>29</v>
      </c>
      <c r="AA2597" s="111" t="s">
        <v>25</v>
      </c>
      <c r="AB2597" s="111" t="s">
        <v>30</v>
      </c>
      <c r="AC2597" s="112" t="s">
        <v>31</v>
      </c>
    </row>
    <row r="2598" spans="1:29" ht="25.5" customHeight="1" x14ac:dyDescent="0.35">
      <c r="A2598" s="205"/>
      <c r="B2598" s="207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161"/>
        <v/>
      </c>
      <c r="G2598" s="106"/>
      <c r="H2598" s="96">
        <f t="shared" si="162"/>
        <v>0</v>
      </c>
      <c r="I2598" s="96" t="str">
        <f t="shared" si="163"/>
        <v/>
      </c>
      <c r="J2598" s="96" t="str">
        <f t="shared" si="164"/>
        <v/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V2598" s="110" t="s">
        <v>25</v>
      </c>
      <c r="W2598" s="110" t="s">
        <v>26</v>
      </c>
      <c r="X2598" s="110" t="s">
        <v>27</v>
      </c>
      <c r="Y2598" s="111" t="s">
        <v>28</v>
      </c>
      <c r="Z2598" s="111" t="s">
        <v>29</v>
      </c>
      <c r="AA2598" s="111" t="s">
        <v>25</v>
      </c>
      <c r="AB2598" s="111" t="s">
        <v>30</v>
      </c>
      <c r="AC2598" s="112" t="s">
        <v>31</v>
      </c>
    </row>
    <row r="2599" spans="1:29" ht="25.5" customHeight="1" x14ac:dyDescent="0.35">
      <c r="A2599" s="205"/>
      <c r="B2599" s="207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161"/>
        <v/>
      </c>
      <c r="G2599" s="106"/>
      <c r="H2599" s="96">
        <f t="shared" si="162"/>
        <v>0</v>
      </c>
      <c r="I2599" s="96" t="str">
        <f t="shared" si="163"/>
        <v/>
      </c>
      <c r="J2599" s="96" t="str">
        <f t="shared" si="164"/>
        <v/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V2599" s="110" t="s">
        <v>25</v>
      </c>
      <c r="W2599" s="110" t="s">
        <v>26</v>
      </c>
      <c r="X2599" s="110" t="s">
        <v>27</v>
      </c>
      <c r="Y2599" s="111" t="s">
        <v>28</v>
      </c>
      <c r="Z2599" s="111" t="s">
        <v>29</v>
      </c>
      <c r="AA2599" s="111" t="s">
        <v>25</v>
      </c>
      <c r="AB2599" s="111" t="s">
        <v>30</v>
      </c>
      <c r="AC2599" s="112" t="s">
        <v>31</v>
      </c>
    </row>
    <row r="2600" spans="1:29" ht="25.5" customHeight="1" x14ac:dyDescent="0.35">
      <c r="A2600" s="205"/>
      <c r="B2600" s="207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161"/>
        <v/>
      </c>
      <c r="G2600" s="106"/>
      <c r="H2600" s="96">
        <f t="shared" si="162"/>
        <v>0</v>
      </c>
      <c r="I2600" s="96" t="str">
        <f t="shared" si="163"/>
        <v/>
      </c>
      <c r="J2600" s="96" t="str">
        <f t="shared" si="164"/>
        <v/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V2600" s="110" t="s">
        <v>25</v>
      </c>
      <c r="W2600" s="110" t="s">
        <v>26</v>
      </c>
      <c r="X2600" s="110" t="s">
        <v>27</v>
      </c>
      <c r="Y2600" s="111" t="s">
        <v>28</v>
      </c>
      <c r="Z2600" s="111" t="s">
        <v>29</v>
      </c>
      <c r="AA2600" s="111" t="s">
        <v>25</v>
      </c>
      <c r="AB2600" s="111" t="s">
        <v>30</v>
      </c>
      <c r="AC2600" s="112" t="s">
        <v>31</v>
      </c>
    </row>
    <row r="2601" spans="1:29" ht="25.5" customHeight="1" x14ac:dyDescent="0.35">
      <c r="A2601" s="205"/>
      <c r="B2601" s="207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161"/>
        <v/>
      </c>
      <c r="G2601" s="106"/>
      <c r="H2601" s="96">
        <f t="shared" si="162"/>
        <v>0</v>
      </c>
      <c r="I2601" s="96" t="str">
        <f t="shared" si="163"/>
        <v/>
      </c>
      <c r="J2601" s="96" t="str">
        <f t="shared" si="164"/>
        <v/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V2601" s="110" t="s">
        <v>25</v>
      </c>
      <c r="W2601" s="110" t="s">
        <v>26</v>
      </c>
      <c r="X2601" s="110" t="s">
        <v>27</v>
      </c>
      <c r="Y2601" s="111" t="s">
        <v>28</v>
      </c>
      <c r="Z2601" s="111" t="s">
        <v>29</v>
      </c>
      <c r="AA2601" s="111" t="s">
        <v>25</v>
      </c>
      <c r="AB2601" s="111" t="s">
        <v>30</v>
      </c>
      <c r="AC2601" s="112" t="s">
        <v>31</v>
      </c>
    </row>
    <row r="2602" spans="1:29" ht="25.5" customHeight="1" x14ac:dyDescent="0.35">
      <c r="A2602" s="205"/>
      <c r="B2602" s="207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161"/>
        <v/>
      </c>
      <c r="G2602" s="106"/>
      <c r="H2602" s="96">
        <f t="shared" si="162"/>
        <v>0</v>
      </c>
      <c r="I2602" s="96" t="str">
        <f t="shared" si="163"/>
        <v/>
      </c>
      <c r="J2602" s="96" t="str">
        <f t="shared" si="164"/>
        <v/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V2602" s="110" t="s">
        <v>25</v>
      </c>
      <c r="W2602" s="110" t="s">
        <v>26</v>
      </c>
      <c r="X2602" s="110" t="s">
        <v>27</v>
      </c>
      <c r="Y2602" s="111" t="s">
        <v>28</v>
      </c>
      <c r="Z2602" s="111" t="s">
        <v>29</v>
      </c>
      <c r="AA2602" s="111" t="s">
        <v>25</v>
      </c>
      <c r="AB2602" s="111" t="s">
        <v>30</v>
      </c>
      <c r="AC2602" s="112" t="s">
        <v>31</v>
      </c>
    </row>
    <row r="2603" spans="1:29" ht="25.5" customHeight="1" x14ac:dyDescent="0.35">
      <c r="A2603" s="205"/>
      <c r="B2603" s="207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161"/>
        <v/>
      </c>
      <c r="G2603" s="106"/>
      <c r="H2603" s="96">
        <f t="shared" si="162"/>
        <v>0</v>
      </c>
      <c r="I2603" s="96" t="str">
        <f t="shared" si="163"/>
        <v/>
      </c>
      <c r="J2603" s="96" t="str">
        <f t="shared" si="164"/>
        <v/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V2603" s="110" t="s">
        <v>25</v>
      </c>
      <c r="W2603" s="110" t="s">
        <v>26</v>
      </c>
      <c r="X2603" s="110" t="s">
        <v>27</v>
      </c>
      <c r="Y2603" s="111" t="s">
        <v>28</v>
      </c>
      <c r="Z2603" s="111" t="s">
        <v>29</v>
      </c>
      <c r="AA2603" s="111" t="s">
        <v>25</v>
      </c>
      <c r="AB2603" s="111" t="s">
        <v>30</v>
      </c>
      <c r="AC2603" s="112" t="s">
        <v>31</v>
      </c>
    </row>
    <row r="2604" spans="1:29" ht="25.5" customHeight="1" x14ac:dyDescent="0.35">
      <c r="A2604" s="205"/>
      <c r="B2604" s="207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161"/>
        <v/>
      </c>
      <c r="G2604" s="106"/>
      <c r="H2604" s="96">
        <f t="shared" si="162"/>
        <v>0</v>
      </c>
      <c r="I2604" s="96" t="str">
        <f t="shared" si="163"/>
        <v/>
      </c>
      <c r="J2604" s="96" t="str">
        <f t="shared" si="164"/>
        <v/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V2604" s="110" t="s">
        <v>25</v>
      </c>
      <c r="W2604" s="110" t="s">
        <v>26</v>
      </c>
      <c r="X2604" s="110" t="s">
        <v>27</v>
      </c>
      <c r="Y2604" s="111" t="s">
        <v>28</v>
      </c>
      <c r="Z2604" s="111" t="s">
        <v>29</v>
      </c>
      <c r="AA2604" s="111" t="s">
        <v>25</v>
      </c>
      <c r="AB2604" s="111" t="s">
        <v>30</v>
      </c>
      <c r="AC2604" s="112" t="s">
        <v>31</v>
      </c>
    </row>
    <row r="2605" spans="1:29" ht="25.5" customHeight="1" x14ac:dyDescent="0.35">
      <c r="A2605" s="205"/>
      <c r="B2605" s="207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161"/>
        <v/>
      </c>
      <c r="G2605" s="106"/>
      <c r="H2605" s="96">
        <f t="shared" si="162"/>
        <v>0</v>
      </c>
      <c r="I2605" s="96" t="str">
        <f t="shared" si="163"/>
        <v/>
      </c>
      <c r="J2605" s="96" t="str">
        <f t="shared" si="164"/>
        <v/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V2605" s="110" t="s">
        <v>25</v>
      </c>
      <c r="W2605" s="110" t="s">
        <v>26</v>
      </c>
      <c r="X2605" s="110" t="s">
        <v>27</v>
      </c>
      <c r="Y2605" s="111" t="s">
        <v>28</v>
      </c>
      <c r="Z2605" s="111" t="s">
        <v>29</v>
      </c>
      <c r="AA2605" s="111" t="s">
        <v>25</v>
      </c>
      <c r="AB2605" s="111" t="s">
        <v>30</v>
      </c>
      <c r="AC2605" s="112" t="s">
        <v>31</v>
      </c>
    </row>
    <row r="2606" spans="1:29" ht="25.5" customHeight="1" x14ac:dyDescent="0.35">
      <c r="A2606" s="205"/>
      <c r="B2606" s="207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161"/>
        <v/>
      </c>
      <c r="G2606" s="106"/>
      <c r="H2606" s="96">
        <f t="shared" si="162"/>
        <v>0</v>
      </c>
      <c r="I2606" s="96" t="str">
        <f t="shared" si="163"/>
        <v/>
      </c>
      <c r="J2606" s="96" t="str">
        <f t="shared" si="164"/>
        <v/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V2606" s="110" t="s">
        <v>25</v>
      </c>
      <c r="W2606" s="110" t="s">
        <v>26</v>
      </c>
      <c r="X2606" s="110" t="s">
        <v>27</v>
      </c>
      <c r="Y2606" s="111" t="s">
        <v>28</v>
      </c>
      <c r="Z2606" s="111" t="s">
        <v>29</v>
      </c>
      <c r="AA2606" s="111" t="s">
        <v>25</v>
      </c>
      <c r="AB2606" s="111" t="s">
        <v>30</v>
      </c>
      <c r="AC2606" s="112" t="s">
        <v>31</v>
      </c>
    </row>
    <row r="2607" spans="1:29" ht="25.5" customHeight="1" x14ac:dyDescent="0.35">
      <c r="A2607" s="205"/>
      <c r="B2607" s="207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161"/>
        <v/>
      </c>
      <c r="G2607" s="106"/>
      <c r="H2607" s="96">
        <f t="shared" si="162"/>
        <v>0</v>
      </c>
      <c r="I2607" s="96" t="str">
        <f t="shared" si="163"/>
        <v/>
      </c>
      <c r="J2607" s="96" t="str">
        <f t="shared" si="164"/>
        <v/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V2607" s="110" t="s">
        <v>25</v>
      </c>
      <c r="W2607" s="110" t="s">
        <v>26</v>
      </c>
      <c r="X2607" s="110" t="s">
        <v>27</v>
      </c>
      <c r="Y2607" s="111" t="s">
        <v>28</v>
      </c>
      <c r="Z2607" s="111" t="s">
        <v>29</v>
      </c>
      <c r="AA2607" s="111" t="s">
        <v>25</v>
      </c>
      <c r="AB2607" s="111" t="s">
        <v>30</v>
      </c>
      <c r="AC2607" s="112" t="s">
        <v>31</v>
      </c>
    </row>
    <row r="2608" spans="1:29" ht="25.5" customHeight="1" x14ac:dyDescent="0.35">
      <c r="A2608" s="205"/>
      <c r="B2608" s="207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161"/>
        <v/>
      </c>
      <c r="G2608" s="106"/>
      <c r="H2608" s="96">
        <f t="shared" si="162"/>
        <v>0</v>
      </c>
      <c r="I2608" s="96" t="str">
        <f t="shared" si="163"/>
        <v/>
      </c>
      <c r="J2608" s="96" t="str">
        <f t="shared" si="164"/>
        <v/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V2608" s="110" t="s">
        <v>25</v>
      </c>
      <c r="W2608" s="110" t="s">
        <v>26</v>
      </c>
      <c r="X2608" s="110" t="s">
        <v>27</v>
      </c>
      <c r="Y2608" s="111" t="s">
        <v>28</v>
      </c>
      <c r="Z2608" s="111" t="s">
        <v>29</v>
      </c>
      <c r="AA2608" s="111" t="s">
        <v>25</v>
      </c>
      <c r="AB2608" s="111" t="s">
        <v>30</v>
      </c>
      <c r="AC2608" s="112" t="s">
        <v>31</v>
      </c>
    </row>
    <row r="2609" spans="1:29" ht="25.5" customHeight="1" x14ac:dyDescent="0.35">
      <c r="A2609" s="205"/>
      <c r="B2609" s="207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161"/>
        <v/>
      </c>
      <c r="G2609" s="106"/>
      <c r="H2609" s="96">
        <f t="shared" si="162"/>
        <v>0</v>
      </c>
      <c r="I2609" s="96" t="str">
        <f t="shared" si="163"/>
        <v/>
      </c>
      <c r="J2609" s="96" t="str">
        <f t="shared" si="164"/>
        <v/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V2609" s="110" t="s">
        <v>25</v>
      </c>
      <c r="W2609" s="110" t="s">
        <v>26</v>
      </c>
      <c r="X2609" s="110" t="s">
        <v>27</v>
      </c>
      <c r="Y2609" s="111" t="s">
        <v>28</v>
      </c>
      <c r="Z2609" s="111" t="s">
        <v>29</v>
      </c>
      <c r="AA2609" s="111" t="s">
        <v>25</v>
      </c>
      <c r="AB2609" s="111" t="s">
        <v>30</v>
      </c>
      <c r="AC2609" s="112" t="s">
        <v>31</v>
      </c>
    </row>
    <row r="2610" spans="1:29" ht="25.5" customHeight="1" x14ac:dyDescent="0.35">
      <c r="A2610" s="205"/>
      <c r="B2610" s="207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161"/>
        <v/>
      </c>
      <c r="G2610" s="106"/>
      <c r="H2610" s="96">
        <f t="shared" si="162"/>
        <v>0</v>
      </c>
      <c r="I2610" s="96" t="str">
        <f t="shared" si="163"/>
        <v/>
      </c>
      <c r="J2610" s="96" t="str">
        <f t="shared" si="164"/>
        <v/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V2610" s="110" t="s">
        <v>25</v>
      </c>
      <c r="W2610" s="110" t="s">
        <v>26</v>
      </c>
      <c r="X2610" s="110" t="s">
        <v>27</v>
      </c>
      <c r="Y2610" s="111" t="s">
        <v>28</v>
      </c>
      <c r="Z2610" s="111" t="s">
        <v>29</v>
      </c>
      <c r="AA2610" s="111" t="s">
        <v>25</v>
      </c>
      <c r="AB2610" s="111" t="s">
        <v>30</v>
      </c>
      <c r="AC2610" s="112" t="s">
        <v>31</v>
      </c>
    </row>
    <row r="2611" spans="1:29" ht="25.5" customHeight="1" x14ac:dyDescent="0.35">
      <c r="A2611" s="205"/>
      <c r="B2611" s="207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161"/>
        <v/>
      </c>
      <c r="G2611" s="106"/>
      <c r="H2611" s="96">
        <f t="shared" si="162"/>
        <v>0</v>
      </c>
      <c r="I2611" s="96" t="str">
        <f t="shared" si="163"/>
        <v/>
      </c>
      <c r="J2611" s="96" t="str">
        <f t="shared" si="164"/>
        <v/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V2611" s="110" t="s">
        <v>25</v>
      </c>
      <c r="W2611" s="110" t="s">
        <v>26</v>
      </c>
      <c r="X2611" s="110" t="s">
        <v>27</v>
      </c>
      <c r="Y2611" s="111" t="s">
        <v>28</v>
      </c>
      <c r="Z2611" s="111" t="s">
        <v>29</v>
      </c>
      <c r="AA2611" s="111" t="s">
        <v>25</v>
      </c>
      <c r="AB2611" s="111" t="s">
        <v>30</v>
      </c>
      <c r="AC2611" s="112" t="s">
        <v>31</v>
      </c>
    </row>
    <row r="2612" spans="1:29" ht="25.5" customHeight="1" x14ac:dyDescent="0.35">
      <c r="A2612" s="205"/>
      <c r="B2612" s="207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161"/>
        <v/>
      </c>
      <c r="G2612" s="106"/>
      <c r="H2612" s="96">
        <f t="shared" si="162"/>
        <v>0</v>
      </c>
      <c r="I2612" s="96" t="str">
        <f t="shared" si="163"/>
        <v/>
      </c>
      <c r="J2612" s="96" t="str">
        <f t="shared" si="164"/>
        <v/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V2612" s="110" t="s">
        <v>25</v>
      </c>
      <c r="W2612" s="110" t="s">
        <v>26</v>
      </c>
      <c r="X2612" s="110" t="s">
        <v>27</v>
      </c>
      <c r="Y2612" s="111" t="s">
        <v>28</v>
      </c>
      <c r="Z2612" s="111" t="s">
        <v>29</v>
      </c>
      <c r="AA2612" s="111" t="s">
        <v>25</v>
      </c>
      <c r="AB2612" s="111" t="s">
        <v>30</v>
      </c>
      <c r="AC2612" s="112" t="s">
        <v>31</v>
      </c>
    </row>
    <row r="2613" spans="1:29" ht="25.5" customHeight="1" x14ac:dyDescent="0.35">
      <c r="A2613" s="205"/>
      <c r="B2613" s="207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161"/>
        <v/>
      </c>
      <c r="G2613" s="106"/>
      <c r="H2613" s="96">
        <f t="shared" si="162"/>
        <v>0</v>
      </c>
      <c r="I2613" s="96" t="str">
        <f t="shared" si="163"/>
        <v/>
      </c>
      <c r="J2613" s="96" t="str">
        <f t="shared" si="164"/>
        <v/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V2613" s="110" t="s">
        <v>25</v>
      </c>
      <c r="W2613" s="110" t="s">
        <v>26</v>
      </c>
      <c r="X2613" s="110" t="s">
        <v>27</v>
      </c>
      <c r="Y2613" s="111" t="s">
        <v>28</v>
      </c>
      <c r="Z2613" s="111" t="s">
        <v>29</v>
      </c>
      <c r="AA2613" s="111" t="s">
        <v>25</v>
      </c>
      <c r="AB2613" s="111" t="s">
        <v>30</v>
      </c>
      <c r="AC2613" s="112" t="s">
        <v>31</v>
      </c>
    </row>
    <row r="2614" spans="1:29" ht="25.5" customHeight="1" x14ac:dyDescent="0.35">
      <c r="A2614" s="205"/>
      <c r="B2614" s="207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161"/>
        <v/>
      </c>
      <c r="G2614" s="106"/>
      <c r="H2614" s="96">
        <f t="shared" si="162"/>
        <v>0</v>
      </c>
      <c r="I2614" s="96" t="str">
        <f t="shared" si="163"/>
        <v/>
      </c>
      <c r="J2614" s="96" t="str">
        <f t="shared" si="164"/>
        <v/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V2614" s="110" t="s">
        <v>25</v>
      </c>
      <c r="W2614" s="110" t="s">
        <v>26</v>
      </c>
      <c r="X2614" s="110" t="s">
        <v>27</v>
      </c>
      <c r="Y2614" s="111" t="s">
        <v>28</v>
      </c>
      <c r="Z2614" s="111" t="s">
        <v>29</v>
      </c>
      <c r="AA2614" s="111" t="s">
        <v>25</v>
      </c>
      <c r="AB2614" s="111" t="s">
        <v>30</v>
      </c>
      <c r="AC2614" s="112" t="s">
        <v>31</v>
      </c>
    </row>
    <row r="2615" spans="1:29" ht="25.5" customHeight="1" x14ac:dyDescent="0.35">
      <c r="A2615" s="205"/>
      <c r="B2615" s="207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161"/>
        <v/>
      </c>
      <c r="G2615" s="106"/>
      <c r="H2615" s="96">
        <f t="shared" si="162"/>
        <v>0</v>
      </c>
      <c r="I2615" s="96" t="str">
        <f t="shared" si="163"/>
        <v/>
      </c>
      <c r="J2615" s="96" t="str">
        <f t="shared" si="164"/>
        <v/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V2615" s="110" t="s">
        <v>25</v>
      </c>
      <c r="W2615" s="110" t="s">
        <v>26</v>
      </c>
      <c r="X2615" s="110" t="s">
        <v>27</v>
      </c>
      <c r="Y2615" s="111" t="s">
        <v>28</v>
      </c>
      <c r="Z2615" s="111" t="s">
        <v>29</v>
      </c>
      <c r="AA2615" s="111" t="s">
        <v>25</v>
      </c>
      <c r="AB2615" s="111" t="s">
        <v>30</v>
      </c>
      <c r="AC2615" s="112" t="s">
        <v>31</v>
      </c>
    </row>
    <row r="2616" spans="1:29" ht="25.5" customHeight="1" x14ac:dyDescent="0.35">
      <c r="A2616" s="205"/>
      <c r="B2616" s="207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161"/>
        <v/>
      </c>
      <c r="G2616" s="106"/>
      <c r="H2616" s="96">
        <f t="shared" si="162"/>
        <v>0</v>
      </c>
      <c r="I2616" s="96" t="str">
        <f t="shared" si="163"/>
        <v/>
      </c>
      <c r="J2616" s="96" t="str">
        <f t="shared" si="164"/>
        <v/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V2616" s="110" t="s">
        <v>25</v>
      </c>
      <c r="W2616" s="110" t="s">
        <v>26</v>
      </c>
      <c r="X2616" s="110" t="s">
        <v>27</v>
      </c>
      <c r="Y2616" s="111" t="s">
        <v>28</v>
      </c>
      <c r="Z2616" s="111" t="s">
        <v>29</v>
      </c>
      <c r="AA2616" s="111" t="s">
        <v>25</v>
      </c>
      <c r="AB2616" s="111" t="s">
        <v>30</v>
      </c>
      <c r="AC2616" s="112" t="s">
        <v>31</v>
      </c>
    </row>
    <row r="2617" spans="1:29" ht="25.5" customHeight="1" x14ac:dyDescent="0.35">
      <c r="A2617" s="205"/>
      <c r="B2617" s="207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161"/>
        <v/>
      </c>
      <c r="G2617" s="106"/>
      <c r="H2617" s="96">
        <f t="shared" si="162"/>
        <v>0</v>
      </c>
      <c r="I2617" s="96" t="str">
        <f t="shared" si="163"/>
        <v/>
      </c>
      <c r="J2617" s="96" t="str">
        <f t="shared" si="164"/>
        <v/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V2617" s="110" t="s">
        <v>25</v>
      </c>
      <c r="W2617" s="110" t="s">
        <v>26</v>
      </c>
      <c r="X2617" s="110" t="s">
        <v>27</v>
      </c>
      <c r="Y2617" s="111" t="s">
        <v>28</v>
      </c>
      <c r="Z2617" s="111" t="s">
        <v>29</v>
      </c>
      <c r="AA2617" s="111" t="s">
        <v>25</v>
      </c>
      <c r="AB2617" s="111" t="s">
        <v>30</v>
      </c>
      <c r="AC2617" s="112" t="s">
        <v>31</v>
      </c>
    </row>
    <row r="2618" spans="1:29" ht="25.5" customHeight="1" x14ac:dyDescent="0.35">
      <c r="A2618" s="205"/>
      <c r="B2618" s="207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161"/>
        <v/>
      </c>
      <c r="G2618" s="106"/>
      <c r="H2618" s="96">
        <f t="shared" si="162"/>
        <v>0</v>
      </c>
      <c r="I2618" s="96" t="str">
        <f t="shared" si="163"/>
        <v/>
      </c>
      <c r="J2618" s="96" t="str">
        <f t="shared" si="164"/>
        <v/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V2618" s="110" t="s">
        <v>25</v>
      </c>
      <c r="W2618" s="110" t="s">
        <v>26</v>
      </c>
      <c r="X2618" s="110" t="s">
        <v>27</v>
      </c>
      <c r="Y2618" s="111" t="s">
        <v>28</v>
      </c>
      <c r="Z2618" s="111" t="s">
        <v>29</v>
      </c>
      <c r="AA2618" s="111" t="s">
        <v>25</v>
      </c>
      <c r="AB2618" s="111" t="s">
        <v>30</v>
      </c>
      <c r="AC2618" s="112" t="s">
        <v>31</v>
      </c>
    </row>
    <row r="2619" spans="1:29" ht="25.5" customHeight="1" x14ac:dyDescent="0.35">
      <c r="A2619" s="205"/>
      <c r="B2619" s="207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161"/>
        <v/>
      </c>
      <c r="G2619" s="106"/>
      <c r="H2619" s="96">
        <f t="shared" si="162"/>
        <v>0</v>
      </c>
      <c r="I2619" s="96" t="str">
        <f t="shared" si="163"/>
        <v/>
      </c>
      <c r="J2619" s="96" t="str">
        <f t="shared" si="164"/>
        <v/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V2619" s="110" t="s">
        <v>25</v>
      </c>
      <c r="W2619" s="110" t="s">
        <v>26</v>
      </c>
      <c r="X2619" s="110" t="s">
        <v>27</v>
      </c>
      <c r="Y2619" s="111" t="s">
        <v>28</v>
      </c>
      <c r="Z2619" s="111" t="s">
        <v>29</v>
      </c>
      <c r="AA2619" s="111" t="s">
        <v>25</v>
      </c>
      <c r="AB2619" s="111" t="s">
        <v>30</v>
      </c>
      <c r="AC2619" s="112" t="s">
        <v>31</v>
      </c>
    </row>
    <row r="2620" spans="1:29" ht="25.5" customHeight="1" x14ac:dyDescent="0.35">
      <c r="A2620" s="205"/>
      <c r="B2620" s="207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161"/>
        <v/>
      </c>
      <c r="G2620" s="106"/>
      <c r="H2620" s="96">
        <f t="shared" si="162"/>
        <v>0</v>
      </c>
      <c r="I2620" s="96" t="str">
        <f t="shared" si="163"/>
        <v/>
      </c>
      <c r="J2620" s="96" t="str">
        <f t="shared" si="164"/>
        <v/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V2620" s="110" t="s">
        <v>25</v>
      </c>
      <c r="W2620" s="110" t="s">
        <v>26</v>
      </c>
      <c r="X2620" s="110" t="s">
        <v>27</v>
      </c>
      <c r="Y2620" s="111" t="s">
        <v>28</v>
      </c>
      <c r="Z2620" s="111" t="s">
        <v>29</v>
      </c>
      <c r="AA2620" s="111" t="s">
        <v>25</v>
      </c>
      <c r="AB2620" s="111" t="s">
        <v>30</v>
      </c>
      <c r="AC2620" s="112" t="s">
        <v>31</v>
      </c>
    </row>
    <row r="2621" spans="1:29" ht="25.5" customHeight="1" x14ac:dyDescent="0.35">
      <c r="A2621" s="205"/>
      <c r="B2621" s="207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161"/>
        <v/>
      </c>
      <c r="G2621" s="106"/>
      <c r="H2621" s="96">
        <f t="shared" si="162"/>
        <v>0</v>
      </c>
      <c r="I2621" s="96" t="str">
        <f t="shared" si="163"/>
        <v/>
      </c>
      <c r="J2621" s="96" t="str">
        <f t="shared" si="164"/>
        <v/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V2621" s="110" t="s">
        <v>25</v>
      </c>
      <c r="W2621" s="110" t="s">
        <v>26</v>
      </c>
      <c r="X2621" s="110" t="s">
        <v>27</v>
      </c>
      <c r="Y2621" s="111" t="s">
        <v>28</v>
      </c>
      <c r="Z2621" s="111" t="s">
        <v>29</v>
      </c>
      <c r="AA2621" s="111" t="s">
        <v>25</v>
      </c>
      <c r="AB2621" s="111" t="s">
        <v>30</v>
      </c>
      <c r="AC2621" s="112" t="s">
        <v>31</v>
      </c>
    </row>
    <row r="2622" spans="1:29" ht="25.5" customHeight="1" x14ac:dyDescent="0.35">
      <c r="A2622" s="205"/>
      <c r="B2622" s="207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161"/>
        <v/>
      </c>
      <c r="G2622" s="106"/>
      <c r="H2622" s="96">
        <f t="shared" si="162"/>
        <v>0</v>
      </c>
      <c r="I2622" s="96" t="str">
        <f t="shared" si="163"/>
        <v/>
      </c>
      <c r="J2622" s="96" t="str">
        <f t="shared" si="164"/>
        <v/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V2622" s="110" t="s">
        <v>25</v>
      </c>
      <c r="W2622" s="110" t="s">
        <v>26</v>
      </c>
      <c r="X2622" s="110" t="s">
        <v>27</v>
      </c>
      <c r="Y2622" s="111" t="s">
        <v>28</v>
      </c>
      <c r="Z2622" s="111" t="s">
        <v>29</v>
      </c>
      <c r="AA2622" s="111" t="s">
        <v>25</v>
      </c>
      <c r="AB2622" s="111" t="s">
        <v>30</v>
      </c>
      <c r="AC2622" s="112" t="s">
        <v>31</v>
      </c>
    </row>
    <row r="2623" spans="1:29" ht="25.5" customHeight="1" x14ac:dyDescent="0.35">
      <c r="A2623" s="205"/>
      <c r="B2623" s="207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161"/>
        <v/>
      </c>
      <c r="G2623" s="106"/>
      <c r="H2623" s="96">
        <f t="shared" si="162"/>
        <v>0</v>
      </c>
      <c r="I2623" s="96" t="str">
        <f t="shared" si="163"/>
        <v/>
      </c>
      <c r="J2623" s="96" t="str">
        <f t="shared" si="164"/>
        <v/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V2623" s="110" t="s">
        <v>25</v>
      </c>
      <c r="W2623" s="110" t="s">
        <v>26</v>
      </c>
      <c r="X2623" s="110" t="s">
        <v>27</v>
      </c>
      <c r="Y2623" s="111" t="s">
        <v>28</v>
      </c>
      <c r="Z2623" s="111" t="s">
        <v>29</v>
      </c>
      <c r="AA2623" s="111" t="s">
        <v>25</v>
      </c>
      <c r="AB2623" s="111" t="s">
        <v>30</v>
      </c>
      <c r="AC2623" s="112" t="s">
        <v>31</v>
      </c>
    </row>
    <row r="2624" spans="1:29" ht="25.5" customHeight="1" x14ac:dyDescent="0.35">
      <c r="A2624" s="205"/>
      <c r="B2624" s="207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161"/>
        <v/>
      </c>
      <c r="G2624" s="106"/>
      <c r="H2624" s="96">
        <f t="shared" si="162"/>
        <v>0</v>
      </c>
      <c r="I2624" s="96" t="str">
        <f t="shared" si="163"/>
        <v/>
      </c>
      <c r="J2624" s="96" t="str">
        <f t="shared" si="164"/>
        <v/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V2624" s="110" t="s">
        <v>25</v>
      </c>
      <c r="W2624" s="110" t="s">
        <v>26</v>
      </c>
      <c r="X2624" s="110" t="s">
        <v>27</v>
      </c>
      <c r="Y2624" s="111" t="s">
        <v>28</v>
      </c>
      <c r="Z2624" s="111" t="s">
        <v>29</v>
      </c>
      <c r="AA2624" s="111" t="s">
        <v>25</v>
      </c>
      <c r="AB2624" s="111" t="s">
        <v>30</v>
      </c>
      <c r="AC2624" s="112" t="s">
        <v>31</v>
      </c>
    </row>
    <row r="2625" spans="1:29" ht="25.5" customHeight="1" x14ac:dyDescent="0.35">
      <c r="A2625" s="205"/>
      <c r="B2625" s="207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161"/>
        <v/>
      </c>
      <c r="G2625" s="106"/>
      <c r="H2625" s="96">
        <f t="shared" si="162"/>
        <v>0</v>
      </c>
      <c r="I2625" s="96" t="str">
        <f t="shared" si="163"/>
        <v/>
      </c>
      <c r="J2625" s="96" t="str">
        <f t="shared" si="164"/>
        <v/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V2625" s="110" t="s">
        <v>25</v>
      </c>
      <c r="W2625" s="110" t="s">
        <v>26</v>
      </c>
      <c r="X2625" s="110" t="s">
        <v>27</v>
      </c>
      <c r="Y2625" s="111" t="s">
        <v>28</v>
      </c>
      <c r="Z2625" s="111" t="s">
        <v>29</v>
      </c>
      <c r="AA2625" s="111" t="s">
        <v>25</v>
      </c>
      <c r="AB2625" s="111" t="s">
        <v>30</v>
      </c>
      <c r="AC2625" s="112" t="s">
        <v>31</v>
      </c>
    </row>
    <row r="2626" spans="1:29" ht="25.5" customHeight="1" x14ac:dyDescent="0.35">
      <c r="A2626" s="205"/>
      <c r="B2626" s="207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165">IF(OR(D2626="",E2626=""),"",ROUND(D2626*E2626,2))</f>
        <v/>
      </c>
      <c r="G2626" s="106"/>
      <c r="H2626" s="96">
        <f t="shared" ref="H2626:H2689" si="166">IF(G2626="Sim",IF(OR(F2626="",D2626="",L2626=""),"",IF(L2626="Sim",ROUND(F2626-D2626,2),0)),0)</f>
        <v>0</v>
      </c>
      <c r="I2626" s="96" t="str">
        <f t="shared" ref="I2626:I2689" si="167">IF(G2626="Sim",0,IF(OR(F2626="",L2626=""),"",F2626))</f>
        <v/>
      </c>
      <c r="J2626" s="96" t="str">
        <f t="shared" ref="J2626:J2689" si="168">IF(G2626="Sim",0,IF(OR(F2626="",D2626="",L2626=""),"",IF(L2626="Sim",ROUND(F2626-D2626,2),0)))</f>
        <v/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V2626" s="110" t="s">
        <v>25</v>
      </c>
      <c r="W2626" s="110" t="s">
        <v>26</v>
      </c>
      <c r="X2626" s="110" t="s">
        <v>27</v>
      </c>
      <c r="Y2626" s="111" t="s">
        <v>28</v>
      </c>
      <c r="Z2626" s="111" t="s">
        <v>29</v>
      </c>
      <c r="AA2626" s="111" t="s">
        <v>25</v>
      </c>
      <c r="AB2626" s="111" t="s">
        <v>30</v>
      </c>
      <c r="AC2626" s="112" t="s">
        <v>31</v>
      </c>
    </row>
    <row r="2627" spans="1:29" ht="25.5" customHeight="1" x14ac:dyDescent="0.35">
      <c r="A2627" s="205"/>
      <c r="B2627" s="207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165"/>
        <v/>
      </c>
      <c r="G2627" s="106"/>
      <c r="H2627" s="96">
        <f t="shared" si="166"/>
        <v>0</v>
      </c>
      <c r="I2627" s="96" t="str">
        <f t="shared" si="167"/>
        <v/>
      </c>
      <c r="J2627" s="96" t="str">
        <f t="shared" si="168"/>
        <v/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V2627" s="110" t="s">
        <v>25</v>
      </c>
      <c r="W2627" s="110" t="s">
        <v>26</v>
      </c>
      <c r="X2627" s="110" t="s">
        <v>27</v>
      </c>
      <c r="Y2627" s="111" t="s">
        <v>28</v>
      </c>
      <c r="Z2627" s="111" t="s">
        <v>29</v>
      </c>
      <c r="AA2627" s="111" t="s">
        <v>25</v>
      </c>
      <c r="AB2627" s="111" t="s">
        <v>30</v>
      </c>
      <c r="AC2627" s="112" t="s">
        <v>31</v>
      </c>
    </row>
    <row r="2628" spans="1:29" ht="25.5" customHeight="1" x14ac:dyDescent="0.35">
      <c r="A2628" s="205"/>
      <c r="B2628" s="207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165"/>
        <v/>
      </c>
      <c r="G2628" s="106"/>
      <c r="H2628" s="96">
        <f t="shared" si="166"/>
        <v>0</v>
      </c>
      <c r="I2628" s="96" t="str">
        <f t="shared" si="167"/>
        <v/>
      </c>
      <c r="J2628" s="96" t="str">
        <f t="shared" si="168"/>
        <v/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V2628" s="110" t="s">
        <v>25</v>
      </c>
      <c r="W2628" s="110" t="s">
        <v>26</v>
      </c>
      <c r="X2628" s="110" t="s">
        <v>27</v>
      </c>
      <c r="Y2628" s="111" t="s">
        <v>28</v>
      </c>
      <c r="Z2628" s="111" t="s">
        <v>29</v>
      </c>
      <c r="AA2628" s="111" t="s">
        <v>25</v>
      </c>
      <c r="AB2628" s="111" t="s">
        <v>30</v>
      </c>
      <c r="AC2628" s="112" t="s">
        <v>31</v>
      </c>
    </row>
    <row r="2629" spans="1:29" ht="25.5" customHeight="1" x14ac:dyDescent="0.35">
      <c r="A2629" s="205"/>
      <c r="B2629" s="207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165"/>
        <v/>
      </c>
      <c r="G2629" s="106"/>
      <c r="H2629" s="96">
        <f t="shared" si="166"/>
        <v>0</v>
      </c>
      <c r="I2629" s="96" t="str">
        <f t="shared" si="167"/>
        <v/>
      </c>
      <c r="J2629" s="96" t="str">
        <f t="shared" si="168"/>
        <v/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V2629" s="110" t="s">
        <v>25</v>
      </c>
      <c r="W2629" s="110" t="s">
        <v>26</v>
      </c>
      <c r="X2629" s="110" t="s">
        <v>27</v>
      </c>
      <c r="Y2629" s="111" t="s">
        <v>28</v>
      </c>
      <c r="Z2629" s="111" t="s">
        <v>29</v>
      </c>
      <c r="AA2629" s="111" t="s">
        <v>25</v>
      </c>
      <c r="AB2629" s="111" t="s">
        <v>30</v>
      </c>
      <c r="AC2629" s="112" t="s">
        <v>31</v>
      </c>
    </row>
    <row r="2630" spans="1:29" ht="25.5" customHeight="1" x14ac:dyDescent="0.35">
      <c r="A2630" s="205"/>
      <c r="B2630" s="207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165"/>
        <v/>
      </c>
      <c r="G2630" s="106"/>
      <c r="H2630" s="96">
        <f t="shared" si="166"/>
        <v>0</v>
      </c>
      <c r="I2630" s="96" t="str">
        <f t="shared" si="167"/>
        <v/>
      </c>
      <c r="J2630" s="96" t="str">
        <f t="shared" si="168"/>
        <v/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V2630" s="110" t="s">
        <v>25</v>
      </c>
      <c r="W2630" s="110" t="s">
        <v>26</v>
      </c>
      <c r="X2630" s="110" t="s">
        <v>27</v>
      </c>
      <c r="Y2630" s="111" t="s">
        <v>28</v>
      </c>
      <c r="Z2630" s="111" t="s">
        <v>29</v>
      </c>
      <c r="AA2630" s="111" t="s">
        <v>25</v>
      </c>
      <c r="AB2630" s="111" t="s">
        <v>30</v>
      </c>
      <c r="AC2630" s="112" t="s">
        <v>31</v>
      </c>
    </row>
    <row r="2631" spans="1:29" ht="25.5" customHeight="1" x14ac:dyDescent="0.35">
      <c r="A2631" s="205"/>
      <c r="B2631" s="207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165"/>
        <v/>
      </c>
      <c r="G2631" s="106"/>
      <c r="H2631" s="96">
        <f t="shared" si="166"/>
        <v>0</v>
      </c>
      <c r="I2631" s="96" t="str">
        <f t="shared" si="167"/>
        <v/>
      </c>
      <c r="J2631" s="96" t="str">
        <f t="shared" si="168"/>
        <v/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V2631" s="110" t="s">
        <v>25</v>
      </c>
      <c r="W2631" s="110" t="s">
        <v>26</v>
      </c>
      <c r="X2631" s="110" t="s">
        <v>27</v>
      </c>
      <c r="Y2631" s="111" t="s">
        <v>28</v>
      </c>
      <c r="Z2631" s="111" t="s">
        <v>29</v>
      </c>
      <c r="AA2631" s="111" t="s">
        <v>25</v>
      </c>
      <c r="AB2631" s="111" t="s">
        <v>30</v>
      </c>
      <c r="AC2631" s="112" t="s">
        <v>31</v>
      </c>
    </row>
    <row r="2632" spans="1:29" ht="25.5" customHeight="1" x14ac:dyDescent="0.35">
      <c r="A2632" s="205"/>
      <c r="B2632" s="207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165"/>
        <v/>
      </c>
      <c r="G2632" s="106"/>
      <c r="H2632" s="96">
        <f t="shared" si="166"/>
        <v>0</v>
      </c>
      <c r="I2632" s="96" t="str">
        <f t="shared" si="167"/>
        <v/>
      </c>
      <c r="J2632" s="96" t="str">
        <f t="shared" si="168"/>
        <v/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V2632" s="110" t="s">
        <v>25</v>
      </c>
      <c r="W2632" s="110" t="s">
        <v>26</v>
      </c>
      <c r="X2632" s="110" t="s">
        <v>27</v>
      </c>
      <c r="Y2632" s="111" t="s">
        <v>28</v>
      </c>
      <c r="Z2632" s="111" t="s">
        <v>29</v>
      </c>
      <c r="AA2632" s="111" t="s">
        <v>25</v>
      </c>
      <c r="AB2632" s="111" t="s">
        <v>30</v>
      </c>
      <c r="AC2632" s="112" t="s">
        <v>31</v>
      </c>
    </row>
    <row r="2633" spans="1:29" ht="25.5" customHeight="1" x14ac:dyDescent="0.35">
      <c r="A2633" s="205"/>
      <c r="B2633" s="207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165"/>
        <v/>
      </c>
      <c r="G2633" s="106"/>
      <c r="H2633" s="96">
        <f t="shared" si="166"/>
        <v>0</v>
      </c>
      <c r="I2633" s="96" t="str">
        <f t="shared" si="167"/>
        <v/>
      </c>
      <c r="J2633" s="96" t="str">
        <f t="shared" si="168"/>
        <v/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V2633" s="110" t="s">
        <v>25</v>
      </c>
      <c r="W2633" s="110" t="s">
        <v>26</v>
      </c>
      <c r="X2633" s="110" t="s">
        <v>27</v>
      </c>
      <c r="Y2633" s="111" t="s">
        <v>28</v>
      </c>
      <c r="Z2633" s="111" t="s">
        <v>29</v>
      </c>
      <c r="AA2633" s="111" t="s">
        <v>25</v>
      </c>
      <c r="AB2633" s="111" t="s">
        <v>30</v>
      </c>
      <c r="AC2633" s="112" t="s">
        <v>31</v>
      </c>
    </row>
    <row r="2634" spans="1:29" ht="25.5" customHeight="1" x14ac:dyDescent="0.35">
      <c r="A2634" s="205"/>
      <c r="B2634" s="207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165"/>
        <v/>
      </c>
      <c r="G2634" s="106"/>
      <c r="H2634" s="96">
        <f t="shared" si="166"/>
        <v>0</v>
      </c>
      <c r="I2634" s="96" t="str">
        <f t="shared" si="167"/>
        <v/>
      </c>
      <c r="J2634" s="96" t="str">
        <f t="shared" si="168"/>
        <v/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V2634" s="110" t="s">
        <v>25</v>
      </c>
      <c r="W2634" s="110" t="s">
        <v>26</v>
      </c>
      <c r="X2634" s="110" t="s">
        <v>27</v>
      </c>
      <c r="Y2634" s="111" t="s">
        <v>28</v>
      </c>
      <c r="Z2634" s="111" t="s">
        <v>29</v>
      </c>
      <c r="AA2634" s="111" t="s">
        <v>25</v>
      </c>
      <c r="AB2634" s="111" t="s">
        <v>30</v>
      </c>
      <c r="AC2634" s="112" t="s">
        <v>31</v>
      </c>
    </row>
    <row r="2635" spans="1:29" ht="25.5" customHeight="1" x14ac:dyDescent="0.35">
      <c r="A2635" s="205"/>
      <c r="B2635" s="207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165"/>
        <v/>
      </c>
      <c r="G2635" s="106"/>
      <c r="H2635" s="96">
        <f t="shared" si="166"/>
        <v>0</v>
      </c>
      <c r="I2635" s="96" t="str">
        <f t="shared" si="167"/>
        <v/>
      </c>
      <c r="J2635" s="96" t="str">
        <f t="shared" si="168"/>
        <v/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V2635" s="110" t="s">
        <v>25</v>
      </c>
      <c r="W2635" s="110" t="s">
        <v>26</v>
      </c>
      <c r="X2635" s="110" t="s">
        <v>27</v>
      </c>
      <c r="Y2635" s="111" t="s">
        <v>28</v>
      </c>
      <c r="Z2635" s="111" t="s">
        <v>29</v>
      </c>
      <c r="AA2635" s="111" t="s">
        <v>25</v>
      </c>
      <c r="AB2635" s="111" t="s">
        <v>30</v>
      </c>
      <c r="AC2635" s="112" t="s">
        <v>31</v>
      </c>
    </row>
    <row r="2636" spans="1:29" ht="25.5" customHeight="1" x14ac:dyDescent="0.35">
      <c r="A2636" s="205"/>
      <c r="B2636" s="207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165"/>
        <v/>
      </c>
      <c r="G2636" s="106"/>
      <c r="H2636" s="96">
        <f t="shared" si="166"/>
        <v>0</v>
      </c>
      <c r="I2636" s="96" t="str">
        <f t="shared" si="167"/>
        <v/>
      </c>
      <c r="J2636" s="96" t="str">
        <f t="shared" si="168"/>
        <v/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V2636" s="110" t="s">
        <v>25</v>
      </c>
      <c r="W2636" s="110" t="s">
        <v>26</v>
      </c>
      <c r="X2636" s="110" t="s">
        <v>27</v>
      </c>
      <c r="Y2636" s="111" t="s">
        <v>28</v>
      </c>
      <c r="Z2636" s="111" t="s">
        <v>29</v>
      </c>
      <c r="AA2636" s="111" t="s">
        <v>25</v>
      </c>
      <c r="AB2636" s="111" t="s">
        <v>30</v>
      </c>
      <c r="AC2636" s="112" t="s">
        <v>31</v>
      </c>
    </row>
    <row r="2637" spans="1:29" ht="25.5" customHeight="1" x14ac:dyDescent="0.35">
      <c r="A2637" s="205"/>
      <c r="B2637" s="207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165"/>
        <v/>
      </c>
      <c r="G2637" s="106"/>
      <c r="H2637" s="96">
        <f t="shared" si="166"/>
        <v>0</v>
      </c>
      <c r="I2637" s="96" t="str">
        <f t="shared" si="167"/>
        <v/>
      </c>
      <c r="J2637" s="96" t="str">
        <f t="shared" si="168"/>
        <v/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V2637" s="110" t="s">
        <v>25</v>
      </c>
      <c r="W2637" s="110" t="s">
        <v>26</v>
      </c>
      <c r="X2637" s="110" t="s">
        <v>27</v>
      </c>
      <c r="Y2637" s="111" t="s">
        <v>28</v>
      </c>
      <c r="Z2637" s="111" t="s">
        <v>29</v>
      </c>
      <c r="AA2637" s="111" t="s">
        <v>25</v>
      </c>
      <c r="AB2637" s="111" t="s">
        <v>30</v>
      </c>
      <c r="AC2637" s="112" t="s">
        <v>31</v>
      </c>
    </row>
    <row r="2638" spans="1:29" ht="25.5" customHeight="1" x14ac:dyDescent="0.35">
      <c r="A2638" s="205"/>
      <c r="B2638" s="207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165"/>
        <v/>
      </c>
      <c r="G2638" s="106"/>
      <c r="H2638" s="96">
        <f t="shared" si="166"/>
        <v>0</v>
      </c>
      <c r="I2638" s="96" t="str">
        <f t="shared" si="167"/>
        <v/>
      </c>
      <c r="J2638" s="96" t="str">
        <f t="shared" si="168"/>
        <v/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V2638" s="110" t="s">
        <v>25</v>
      </c>
      <c r="W2638" s="110" t="s">
        <v>26</v>
      </c>
      <c r="X2638" s="110" t="s">
        <v>27</v>
      </c>
      <c r="Y2638" s="111" t="s">
        <v>28</v>
      </c>
      <c r="Z2638" s="111" t="s">
        <v>29</v>
      </c>
      <c r="AA2638" s="111" t="s">
        <v>25</v>
      </c>
      <c r="AB2638" s="111" t="s">
        <v>30</v>
      </c>
      <c r="AC2638" s="112" t="s">
        <v>31</v>
      </c>
    </row>
    <row r="2639" spans="1:29" ht="25.5" customHeight="1" x14ac:dyDescent="0.35">
      <c r="A2639" s="205"/>
      <c r="B2639" s="207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165"/>
        <v/>
      </c>
      <c r="G2639" s="106"/>
      <c r="H2639" s="96">
        <f t="shared" si="166"/>
        <v>0</v>
      </c>
      <c r="I2639" s="96" t="str">
        <f t="shared" si="167"/>
        <v/>
      </c>
      <c r="J2639" s="96" t="str">
        <f t="shared" si="168"/>
        <v/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V2639" s="110" t="s">
        <v>25</v>
      </c>
      <c r="W2639" s="110" t="s">
        <v>26</v>
      </c>
      <c r="X2639" s="110" t="s">
        <v>27</v>
      </c>
      <c r="Y2639" s="111" t="s">
        <v>28</v>
      </c>
      <c r="Z2639" s="111" t="s">
        <v>29</v>
      </c>
      <c r="AA2639" s="111" t="s">
        <v>25</v>
      </c>
      <c r="AB2639" s="111" t="s">
        <v>30</v>
      </c>
      <c r="AC2639" s="112" t="s">
        <v>31</v>
      </c>
    </row>
    <row r="2640" spans="1:29" ht="25.5" customHeight="1" x14ac:dyDescent="0.35">
      <c r="A2640" s="205"/>
      <c r="B2640" s="207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165"/>
        <v/>
      </c>
      <c r="G2640" s="106"/>
      <c r="H2640" s="96">
        <f t="shared" si="166"/>
        <v>0</v>
      </c>
      <c r="I2640" s="96" t="str">
        <f t="shared" si="167"/>
        <v/>
      </c>
      <c r="J2640" s="96" t="str">
        <f t="shared" si="168"/>
        <v/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V2640" s="110" t="s">
        <v>25</v>
      </c>
      <c r="W2640" s="110" t="s">
        <v>26</v>
      </c>
      <c r="X2640" s="110" t="s">
        <v>27</v>
      </c>
      <c r="Y2640" s="111" t="s">
        <v>28</v>
      </c>
      <c r="Z2640" s="111" t="s">
        <v>29</v>
      </c>
      <c r="AA2640" s="111" t="s">
        <v>25</v>
      </c>
      <c r="AB2640" s="111" t="s">
        <v>30</v>
      </c>
      <c r="AC2640" s="112" t="s">
        <v>31</v>
      </c>
    </row>
    <row r="2641" spans="1:29" ht="25.5" customHeight="1" x14ac:dyDescent="0.35">
      <c r="A2641" s="205"/>
      <c r="B2641" s="207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165"/>
        <v/>
      </c>
      <c r="G2641" s="106"/>
      <c r="H2641" s="96">
        <f t="shared" si="166"/>
        <v>0</v>
      </c>
      <c r="I2641" s="96" t="str">
        <f t="shared" si="167"/>
        <v/>
      </c>
      <c r="J2641" s="96" t="str">
        <f t="shared" si="168"/>
        <v/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V2641" s="110" t="s">
        <v>25</v>
      </c>
      <c r="W2641" s="110" t="s">
        <v>26</v>
      </c>
      <c r="X2641" s="110" t="s">
        <v>27</v>
      </c>
      <c r="Y2641" s="111" t="s">
        <v>28</v>
      </c>
      <c r="Z2641" s="111" t="s">
        <v>29</v>
      </c>
      <c r="AA2641" s="111" t="s">
        <v>25</v>
      </c>
      <c r="AB2641" s="111" t="s">
        <v>30</v>
      </c>
      <c r="AC2641" s="112" t="s">
        <v>31</v>
      </c>
    </row>
    <row r="2642" spans="1:29" ht="25.5" customHeight="1" x14ac:dyDescent="0.35">
      <c r="A2642" s="205"/>
      <c r="B2642" s="207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165"/>
        <v/>
      </c>
      <c r="G2642" s="106"/>
      <c r="H2642" s="96">
        <f t="shared" si="166"/>
        <v>0</v>
      </c>
      <c r="I2642" s="96" t="str">
        <f t="shared" si="167"/>
        <v/>
      </c>
      <c r="J2642" s="96" t="str">
        <f t="shared" si="168"/>
        <v/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V2642" s="110" t="s">
        <v>25</v>
      </c>
      <c r="W2642" s="110" t="s">
        <v>26</v>
      </c>
      <c r="X2642" s="110" t="s">
        <v>27</v>
      </c>
      <c r="Y2642" s="111" t="s">
        <v>28</v>
      </c>
      <c r="Z2642" s="111" t="s">
        <v>29</v>
      </c>
      <c r="AA2642" s="111" t="s">
        <v>25</v>
      </c>
      <c r="AB2642" s="111" t="s">
        <v>30</v>
      </c>
      <c r="AC2642" s="112" t="s">
        <v>31</v>
      </c>
    </row>
    <row r="2643" spans="1:29" ht="25.5" customHeight="1" x14ac:dyDescent="0.35">
      <c r="A2643" s="205"/>
      <c r="B2643" s="207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165"/>
        <v/>
      </c>
      <c r="G2643" s="106"/>
      <c r="H2643" s="96">
        <f t="shared" si="166"/>
        <v>0</v>
      </c>
      <c r="I2643" s="96" t="str">
        <f t="shared" si="167"/>
        <v/>
      </c>
      <c r="J2643" s="96" t="str">
        <f t="shared" si="168"/>
        <v/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V2643" s="110" t="s">
        <v>25</v>
      </c>
      <c r="W2643" s="110" t="s">
        <v>26</v>
      </c>
      <c r="X2643" s="110" t="s">
        <v>27</v>
      </c>
      <c r="Y2643" s="111" t="s">
        <v>28</v>
      </c>
      <c r="Z2643" s="111" t="s">
        <v>29</v>
      </c>
      <c r="AA2643" s="111" t="s">
        <v>25</v>
      </c>
      <c r="AB2643" s="111" t="s">
        <v>30</v>
      </c>
      <c r="AC2643" s="112" t="s">
        <v>31</v>
      </c>
    </row>
    <row r="2644" spans="1:29" ht="25.5" customHeight="1" x14ac:dyDescent="0.35">
      <c r="A2644" s="205"/>
      <c r="B2644" s="207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165"/>
        <v/>
      </c>
      <c r="G2644" s="106"/>
      <c r="H2644" s="96">
        <f t="shared" si="166"/>
        <v>0</v>
      </c>
      <c r="I2644" s="96" t="str">
        <f t="shared" si="167"/>
        <v/>
      </c>
      <c r="J2644" s="96" t="str">
        <f t="shared" si="168"/>
        <v/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V2644" s="110" t="s">
        <v>25</v>
      </c>
      <c r="W2644" s="110" t="s">
        <v>26</v>
      </c>
      <c r="X2644" s="110" t="s">
        <v>27</v>
      </c>
      <c r="Y2644" s="111" t="s">
        <v>28</v>
      </c>
      <c r="Z2644" s="111" t="s">
        <v>29</v>
      </c>
      <c r="AA2644" s="111" t="s">
        <v>25</v>
      </c>
      <c r="AB2644" s="111" t="s">
        <v>30</v>
      </c>
      <c r="AC2644" s="112" t="s">
        <v>31</v>
      </c>
    </row>
    <row r="2645" spans="1:29" ht="25.5" customHeight="1" x14ac:dyDescent="0.35">
      <c r="A2645" s="205"/>
      <c r="B2645" s="207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165"/>
        <v/>
      </c>
      <c r="G2645" s="106"/>
      <c r="H2645" s="96">
        <f t="shared" si="166"/>
        <v>0</v>
      </c>
      <c r="I2645" s="96" t="str">
        <f t="shared" si="167"/>
        <v/>
      </c>
      <c r="J2645" s="96" t="str">
        <f t="shared" si="168"/>
        <v/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V2645" s="110" t="s">
        <v>25</v>
      </c>
      <c r="W2645" s="110" t="s">
        <v>26</v>
      </c>
      <c r="X2645" s="110" t="s">
        <v>27</v>
      </c>
      <c r="Y2645" s="111" t="s">
        <v>28</v>
      </c>
      <c r="Z2645" s="111" t="s">
        <v>29</v>
      </c>
      <c r="AA2645" s="111" t="s">
        <v>25</v>
      </c>
      <c r="AB2645" s="111" t="s">
        <v>30</v>
      </c>
      <c r="AC2645" s="112" t="s">
        <v>31</v>
      </c>
    </row>
    <row r="2646" spans="1:29" ht="25.5" customHeight="1" x14ac:dyDescent="0.35">
      <c r="A2646" s="205"/>
      <c r="B2646" s="207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165"/>
        <v/>
      </c>
      <c r="G2646" s="106"/>
      <c r="H2646" s="96">
        <f t="shared" si="166"/>
        <v>0</v>
      </c>
      <c r="I2646" s="96" t="str">
        <f t="shared" si="167"/>
        <v/>
      </c>
      <c r="J2646" s="96" t="str">
        <f t="shared" si="168"/>
        <v/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V2646" s="110" t="s">
        <v>25</v>
      </c>
      <c r="W2646" s="110" t="s">
        <v>26</v>
      </c>
      <c r="X2646" s="110" t="s">
        <v>27</v>
      </c>
      <c r="Y2646" s="111" t="s">
        <v>28</v>
      </c>
      <c r="Z2646" s="111" t="s">
        <v>29</v>
      </c>
      <c r="AA2646" s="111" t="s">
        <v>25</v>
      </c>
      <c r="AB2646" s="111" t="s">
        <v>30</v>
      </c>
      <c r="AC2646" s="112" t="s">
        <v>31</v>
      </c>
    </row>
    <row r="2647" spans="1:29" ht="25.5" customHeight="1" x14ac:dyDescent="0.35">
      <c r="A2647" s="205"/>
      <c r="B2647" s="207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165"/>
        <v/>
      </c>
      <c r="G2647" s="106"/>
      <c r="H2647" s="96">
        <f t="shared" si="166"/>
        <v>0</v>
      </c>
      <c r="I2647" s="96" t="str">
        <f t="shared" si="167"/>
        <v/>
      </c>
      <c r="J2647" s="96" t="str">
        <f t="shared" si="168"/>
        <v/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V2647" s="110" t="s">
        <v>25</v>
      </c>
      <c r="W2647" s="110" t="s">
        <v>26</v>
      </c>
      <c r="X2647" s="110" t="s">
        <v>27</v>
      </c>
      <c r="Y2647" s="111" t="s">
        <v>28</v>
      </c>
      <c r="Z2647" s="111" t="s">
        <v>29</v>
      </c>
      <c r="AA2647" s="111" t="s">
        <v>25</v>
      </c>
      <c r="AB2647" s="111" t="s">
        <v>30</v>
      </c>
      <c r="AC2647" s="112" t="s">
        <v>31</v>
      </c>
    </row>
    <row r="2648" spans="1:29" ht="25.5" customHeight="1" x14ac:dyDescent="0.35">
      <c r="A2648" s="205"/>
      <c r="B2648" s="207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165"/>
        <v/>
      </c>
      <c r="G2648" s="106"/>
      <c r="H2648" s="96">
        <f t="shared" si="166"/>
        <v>0</v>
      </c>
      <c r="I2648" s="96" t="str">
        <f t="shared" si="167"/>
        <v/>
      </c>
      <c r="J2648" s="96" t="str">
        <f t="shared" si="168"/>
        <v/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V2648" s="110" t="s">
        <v>25</v>
      </c>
      <c r="W2648" s="110" t="s">
        <v>26</v>
      </c>
      <c r="X2648" s="110" t="s">
        <v>27</v>
      </c>
      <c r="Y2648" s="111" t="s">
        <v>28</v>
      </c>
      <c r="Z2648" s="111" t="s">
        <v>29</v>
      </c>
      <c r="AA2648" s="111" t="s">
        <v>25</v>
      </c>
      <c r="AB2648" s="111" t="s">
        <v>30</v>
      </c>
      <c r="AC2648" s="112" t="s">
        <v>31</v>
      </c>
    </row>
    <row r="2649" spans="1:29" ht="25.5" customHeight="1" x14ac:dyDescent="0.35">
      <c r="A2649" s="205"/>
      <c r="B2649" s="207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165"/>
        <v/>
      </c>
      <c r="G2649" s="106"/>
      <c r="H2649" s="96">
        <f t="shared" si="166"/>
        <v>0</v>
      </c>
      <c r="I2649" s="96" t="str">
        <f t="shared" si="167"/>
        <v/>
      </c>
      <c r="J2649" s="96" t="str">
        <f t="shared" si="168"/>
        <v/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V2649" s="110" t="s">
        <v>25</v>
      </c>
      <c r="W2649" s="110" t="s">
        <v>26</v>
      </c>
      <c r="X2649" s="110" t="s">
        <v>27</v>
      </c>
      <c r="Y2649" s="111" t="s">
        <v>28</v>
      </c>
      <c r="Z2649" s="111" t="s">
        <v>29</v>
      </c>
      <c r="AA2649" s="111" t="s">
        <v>25</v>
      </c>
      <c r="AB2649" s="111" t="s">
        <v>30</v>
      </c>
      <c r="AC2649" s="112" t="s">
        <v>31</v>
      </c>
    </row>
    <row r="2650" spans="1:29" ht="25.5" customHeight="1" x14ac:dyDescent="0.35">
      <c r="A2650" s="205"/>
      <c r="B2650" s="207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165"/>
        <v/>
      </c>
      <c r="G2650" s="106"/>
      <c r="H2650" s="96">
        <f t="shared" si="166"/>
        <v>0</v>
      </c>
      <c r="I2650" s="96" t="str">
        <f t="shared" si="167"/>
        <v/>
      </c>
      <c r="J2650" s="96" t="str">
        <f t="shared" si="168"/>
        <v/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V2650" s="110" t="s">
        <v>25</v>
      </c>
      <c r="W2650" s="110" t="s">
        <v>26</v>
      </c>
      <c r="X2650" s="110" t="s">
        <v>27</v>
      </c>
      <c r="Y2650" s="111" t="s">
        <v>28</v>
      </c>
      <c r="Z2650" s="111" t="s">
        <v>29</v>
      </c>
      <c r="AA2650" s="111" t="s">
        <v>25</v>
      </c>
      <c r="AB2650" s="111" t="s">
        <v>30</v>
      </c>
      <c r="AC2650" s="112" t="s">
        <v>31</v>
      </c>
    </row>
    <row r="2651" spans="1:29" ht="25.5" customHeight="1" x14ac:dyDescent="0.35">
      <c r="A2651" s="205"/>
      <c r="B2651" s="207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165"/>
        <v/>
      </c>
      <c r="G2651" s="106"/>
      <c r="H2651" s="96">
        <f t="shared" si="166"/>
        <v>0</v>
      </c>
      <c r="I2651" s="96" t="str">
        <f t="shared" si="167"/>
        <v/>
      </c>
      <c r="J2651" s="96" t="str">
        <f t="shared" si="168"/>
        <v/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V2651" s="110" t="s">
        <v>25</v>
      </c>
      <c r="W2651" s="110" t="s">
        <v>26</v>
      </c>
      <c r="X2651" s="110" t="s">
        <v>27</v>
      </c>
      <c r="Y2651" s="111" t="s">
        <v>28</v>
      </c>
      <c r="Z2651" s="111" t="s">
        <v>29</v>
      </c>
      <c r="AA2651" s="111" t="s">
        <v>25</v>
      </c>
      <c r="AB2651" s="111" t="s">
        <v>30</v>
      </c>
      <c r="AC2651" s="112" t="s">
        <v>31</v>
      </c>
    </row>
    <row r="2652" spans="1:29" ht="25.5" customHeight="1" x14ac:dyDescent="0.35">
      <c r="A2652" s="205"/>
      <c r="B2652" s="207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165"/>
        <v/>
      </c>
      <c r="G2652" s="106"/>
      <c r="H2652" s="96">
        <f t="shared" si="166"/>
        <v>0</v>
      </c>
      <c r="I2652" s="96" t="str">
        <f t="shared" si="167"/>
        <v/>
      </c>
      <c r="J2652" s="96" t="str">
        <f t="shared" si="168"/>
        <v/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V2652" s="110" t="s">
        <v>25</v>
      </c>
      <c r="W2652" s="110" t="s">
        <v>26</v>
      </c>
      <c r="X2652" s="110" t="s">
        <v>27</v>
      </c>
      <c r="Y2652" s="111" t="s">
        <v>28</v>
      </c>
      <c r="Z2652" s="111" t="s">
        <v>29</v>
      </c>
      <c r="AA2652" s="111" t="s">
        <v>25</v>
      </c>
      <c r="AB2652" s="111" t="s">
        <v>30</v>
      </c>
      <c r="AC2652" s="112" t="s">
        <v>31</v>
      </c>
    </row>
    <row r="2653" spans="1:29" ht="25.5" customHeight="1" x14ac:dyDescent="0.35">
      <c r="A2653" s="205"/>
      <c r="B2653" s="207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165"/>
        <v/>
      </c>
      <c r="G2653" s="106"/>
      <c r="H2653" s="96">
        <f t="shared" si="166"/>
        <v>0</v>
      </c>
      <c r="I2653" s="96" t="str">
        <f t="shared" si="167"/>
        <v/>
      </c>
      <c r="J2653" s="96" t="str">
        <f t="shared" si="168"/>
        <v/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V2653" s="110" t="s">
        <v>25</v>
      </c>
      <c r="W2653" s="110" t="s">
        <v>26</v>
      </c>
      <c r="X2653" s="110" t="s">
        <v>27</v>
      </c>
      <c r="Y2653" s="111" t="s">
        <v>28</v>
      </c>
      <c r="Z2653" s="111" t="s">
        <v>29</v>
      </c>
      <c r="AA2653" s="111" t="s">
        <v>25</v>
      </c>
      <c r="AB2653" s="111" t="s">
        <v>30</v>
      </c>
      <c r="AC2653" s="112" t="s">
        <v>31</v>
      </c>
    </row>
    <row r="2654" spans="1:29" ht="25.5" customHeight="1" x14ac:dyDescent="0.35">
      <c r="A2654" s="205"/>
      <c r="B2654" s="207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165"/>
        <v/>
      </c>
      <c r="G2654" s="106"/>
      <c r="H2654" s="96">
        <f t="shared" si="166"/>
        <v>0</v>
      </c>
      <c r="I2654" s="96" t="str">
        <f t="shared" si="167"/>
        <v/>
      </c>
      <c r="J2654" s="96" t="str">
        <f t="shared" si="168"/>
        <v/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V2654" s="110" t="s">
        <v>25</v>
      </c>
      <c r="W2654" s="110" t="s">
        <v>26</v>
      </c>
      <c r="X2654" s="110" t="s">
        <v>27</v>
      </c>
      <c r="Y2654" s="111" t="s">
        <v>28</v>
      </c>
      <c r="Z2654" s="111" t="s">
        <v>29</v>
      </c>
      <c r="AA2654" s="111" t="s">
        <v>25</v>
      </c>
      <c r="AB2654" s="111" t="s">
        <v>30</v>
      </c>
      <c r="AC2654" s="112" t="s">
        <v>31</v>
      </c>
    </row>
    <row r="2655" spans="1:29" ht="25.5" customHeight="1" x14ac:dyDescent="0.35">
      <c r="A2655" s="205"/>
      <c r="B2655" s="207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165"/>
        <v/>
      </c>
      <c r="G2655" s="106"/>
      <c r="H2655" s="96">
        <f t="shared" si="166"/>
        <v>0</v>
      </c>
      <c r="I2655" s="96" t="str">
        <f t="shared" si="167"/>
        <v/>
      </c>
      <c r="J2655" s="96" t="str">
        <f t="shared" si="168"/>
        <v/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V2655" s="110" t="s">
        <v>25</v>
      </c>
      <c r="W2655" s="110" t="s">
        <v>26</v>
      </c>
      <c r="X2655" s="110" t="s">
        <v>27</v>
      </c>
      <c r="Y2655" s="111" t="s">
        <v>28</v>
      </c>
      <c r="Z2655" s="111" t="s">
        <v>29</v>
      </c>
      <c r="AA2655" s="111" t="s">
        <v>25</v>
      </c>
      <c r="AB2655" s="111" t="s">
        <v>30</v>
      </c>
      <c r="AC2655" s="112" t="s">
        <v>31</v>
      </c>
    </row>
    <row r="2656" spans="1:29" ht="25.5" customHeight="1" x14ac:dyDescent="0.35">
      <c r="A2656" s="205"/>
      <c r="B2656" s="207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165"/>
        <v/>
      </c>
      <c r="G2656" s="106"/>
      <c r="H2656" s="96">
        <f t="shared" si="166"/>
        <v>0</v>
      </c>
      <c r="I2656" s="96" t="str">
        <f t="shared" si="167"/>
        <v/>
      </c>
      <c r="J2656" s="96" t="str">
        <f t="shared" si="168"/>
        <v/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V2656" s="110" t="s">
        <v>25</v>
      </c>
      <c r="W2656" s="110" t="s">
        <v>26</v>
      </c>
      <c r="X2656" s="110" t="s">
        <v>27</v>
      </c>
      <c r="Y2656" s="111" t="s">
        <v>28</v>
      </c>
      <c r="Z2656" s="111" t="s">
        <v>29</v>
      </c>
      <c r="AA2656" s="111" t="s">
        <v>25</v>
      </c>
      <c r="AB2656" s="111" t="s">
        <v>30</v>
      </c>
      <c r="AC2656" s="112" t="s">
        <v>31</v>
      </c>
    </row>
    <row r="2657" spans="1:29" ht="25.5" customHeight="1" x14ac:dyDescent="0.35">
      <c r="A2657" s="205"/>
      <c r="B2657" s="207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165"/>
        <v/>
      </c>
      <c r="G2657" s="106"/>
      <c r="H2657" s="96">
        <f t="shared" si="166"/>
        <v>0</v>
      </c>
      <c r="I2657" s="96" t="str">
        <f t="shared" si="167"/>
        <v/>
      </c>
      <c r="J2657" s="96" t="str">
        <f t="shared" si="168"/>
        <v/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V2657" s="110" t="s">
        <v>25</v>
      </c>
      <c r="W2657" s="110" t="s">
        <v>26</v>
      </c>
      <c r="X2657" s="110" t="s">
        <v>27</v>
      </c>
      <c r="Y2657" s="111" t="s">
        <v>28</v>
      </c>
      <c r="Z2657" s="111" t="s">
        <v>29</v>
      </c>
      <c r="AA2657" s="111" t="s">
        <v>25</v>
      </c>
      <c r="AB2657" s="111" t="s">
        <v>30</v>
      </c>
      <c r="AC2657" s="112" t="s">
        <v>31</v>
      </c>
    </row>
    <row r="2658" spans="1:29" ht="25.5" customHeight="1" x14ac:dyDescent="0.35">
      <c r="A2658" s="205"/>
      <c r="B2658" s="207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165"/>
        <v/>
      </c>
      <c r="G2658" s="106"/>
      <c r="H2658" s="96">
        <f t="shared" si="166"/>
        <v>0</v>
      </c>
      <c r="I2658" s="96" t="str">
        <f t="shared" si="167"/>
        <v/>
      </c>
      <c r="J2658" s="96" t="str">
        <f t="shared" si="168"/>
        <v/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V2658" s="110" t="s">
        <v>25</v>
      </c>
      <c r="W2658" s="110" t="s">
        <v>26</v>
      </c>
      <c r="X2658" s="110" t="s">
        <v>27</v>
      </c>
      <c r="Y2658" s="111" t="s">
        <v>28</v>
      </c>
      <c r="Z2658" s="111" t="s">
        <v>29</v>
      </c>
      <c r="AA2658" s="111" t="s">
        <v>25</v>
      </c>
      <c r="AB2658" s="111" t="s">
        <v>30</v>
      </c>
      <c r="AC2658" s="112" t="s">
        <v>31</v>
      </c>
    </row>
    <row r="2659" spans="1:29" ht="25.5" customHeight="1" x14ac:dyDescent="0.35">
      <c r="A2659" s="205"/>
      <c r="B2659" s="207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165"/>
        <v/>
      </c>
      <c r="G2659" s="106"/>
      <c r="H2659" s="96">
        <f t="shared" si="166"/>
        <v>0</v>
      </c>
      <c r="I2659" s="96" t="str">
        <f t="shared" si="167"/>
        <v/>
      </c>
      <c r="J2659" s="96" t="str">
        <f t="shared" si="168"/>
        <v/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V2659" s="110" t="s">
        <v>25</v>
      </c>
      <c r="W2659" s="110" t="s">
        <v>26</v>
      </c>
      <c r="X2659" s="110" t="s">
        <v>27</v>
      </c>
      <c r="Y2659" s="111" t="s">
        <v>28</v>
      </c>
      <c r="Z2659" s="111" t="s">
        <v>29</v>
      </c>
      <c r="AA2659" s="111" t="s">
        <v>25</v>
      </c>
      <c r="AB2659" s="111" t="s">
        <v>30</v>
      </c>
      <c r="AC2659" s="112" t="s">
        <v>31</v>
      </c>
    </row>
    <row r="2660" spans="1:29" ht="25.5" customHeight="1" x14ac:dyDescent="0.35">
      <c r="A2660" s="205"/>
      <c r="B2660" s="207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165"/>
        <v/>
      </c>
      <c r="G2660" s="106"/>
      <c r="H2660" s="96">
        <f t="shared" si="166"/>
        <v>0</v>
      </c>
      <c r="I2660" s="96" t="str">
        <f t="shared" si="167"/>
        <v/>
      </c>
      <c r="J2660" s="96" t="str">
        <f t="shared" si="168"/>
        <v/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V2660" s="110" t="s">
        <v>25</v>
      </c>
      <c r="W2660" s="110" t="s">
        <v>26</v>
      </c>
      <c r="X2660" s="110" t="s">
        <v>27</v>
      </c>
      <c r="Y2660" s="111" t="s">
        <v>28</v>
      </c>
      <c r="Z2660" s="111" t="s">
        <v>29</v>
      </c>
      <c r="AA2660" s="111" t="s">
        <v>25</v>
      </c>
      <c r="AB2660" s="111" t="s">
        <v>30</v>
      </c>
      <c r="AC2660" s="112" t="s">
        <v>31</v>
      </c>
    </row>
    <row r="2661" spans="1:29" ht="25.5" customHeight="1" x14ac:dyDescent="0.35">
      <c r="A2661" s="205"/>
      <c r="B2661" s="207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165"/>
        <v/>
      </c>
      <c r="G2661" s="106"/>
      <c r="H2661" s="96">
        <f t="shared" si="166"/>
        <v>0</v>
      </c>
      <c r="I2661" s="96" t="str">
        <f t="shared" si="167"/>
        <v/>
      </c>
      <c r="J2661" s="96" t="str">
        <f t="shared" si="168"/>
        <v/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V2661" s="110" t="s">
        <v>25</v>
      </c>
      <c r="W2661" s="110" t="s">
        <v>26</v>
      </c>
      <c r="X2661" s="110" t="s">
        <v>27</v>
      </c>
      <c r="Y2661" s="111" t="s">
        <v>28</v>
      </c>
      <c r="Z2661" s="111" t="s">
        <v>29</v>
      </c>
      <c r="AA2661" s="111" t="s">
        <v>25</v>
      </c>
      <c r="AB2661" s="111" t="s">
        <v>30</v>
      </c>
      <c r="AC2661" s="112" t="s">
        <v>31</v>
      </c>
    </row>
    <row r="2662" spans="1:29" ht="25.5" customHeight="1" x14ac:dyDescent="0.35">
      <c r="A2662" s="205"/>
      <c r="B2662" s="207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165"/>
        <v/>
      </c>
      <c r="G2662" s="106"/>
      <c r="H2662" s="96">
        <f t="shared" si="166"/>
        <v>0</v>
      </c>
      <c r="I2662" s="96" t="str">
        <f t="shared" si="167"/>
        <v/>
      </c>
      <c r="J2662" s="96" t="str">
        <f t="shared" si="168"/>
        <v/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V2662" s="110" t="s">
        <v>25</v>
      </c>
      <c r="W2662" s="110" t="s">
        <v>26</v>
      </c>
      <c r="X2662" s="110" t="s">
        <v>27</v>
      </c>
      <c r="Y2662" s="111" t="s">
        <v>28</v>
      </c>
      <c r="Z2662" s="111" t="s">
        <v>29</v>
      </c>
      <c r="AA2662" s="111" t="s">
        <v>25</v>
      </c>
      <c r="AB2662" s="111" t="s">
        <v>30</v>
      </c>
      <c r="AC2662" s="112" t="s">
        <v>31</v>
      </c>
    </row>
    <row r="2663" spans="1:29" ht="25.5" customHeight="1" x14ac:dyDescent="0.35">
      <c r="A2663" s="205"/>
      <c r="B2663" s="207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165"/>
        <v/>
      </c>
      <c r="G2663" s="106"/>
      <c r="H2663" s="96">
        <f t="shared" si="166"/>
        <v>0</v>
      </c>
      <c r="I2663" s="96" t="str">
        <f t="shared" si="167"/>
        <v/>
      </c>
      <c r="J2663" s="96" t="str">
        <f t="shared" si="168"/>
        <v/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V2663" s="110" t="s">
        <v>25</v>
      </c>
      <c r="W2663" s="110" t="s">
        <v>26</v>
      </c>
      <c r="X2663" s="110" t="s">
        <v>27</v>
      </c>
      <c r="Y2663" s="111" t="s">
        <v>28</v>
      </c>
      <c r="Z2663" s="111" t="s">
        <v>29</v>
      </c>
      <c r="AA2663" s="111" t="s">
        <v>25</v>
      </c>
      <c r="AB2663" s="111" t="s">
        <v>30</v>
      </c>
      <c r="AC2663" s="112" t="s">
        <v>31</v>
      </c>
    </row>
    <row r="2664" spans="1:29" ht="25.5" customHeight="1" x14ac:dyDescent="0.35">
      <c r="A2664" s="205"/>
      <c r="B2664" s="207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165"/>
        <v/>
      </c>
      <c r="G2664" s="106"/>
      <c r="H2664" s="96">
        <f t="shared" si="166"/>
        <v>0</v>
      </c>
      <c r="I2664" s="96" t="str">
        <f t="shared" si="167"/>
        <v/>
      </c>
      <c r="J2664" s="96" t="str">
        <f t="shared" si="168"/>
        <v/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V2664" s="110" t="s">
        <v>25</v>
      </c>
      <c r="W2664" s="110" t="s">
        <v>26</v>
      </c>
      <c r="X2664" s="110" t="s">
        <v>27</v>
      </c>
      <c r="Y2664" s="111" t="s">
        <v>28</v>
      </c>
      <c r="Z2664" s="111" t="s">
        <v>29</v>
      </c>
      <c r="AA2664" s="111" t="s">
        <v>25</v>
      </c>
      <c r="AB2664" s="111" t="s">
        <v>30</v>
      </c>
      <c r="AC2664" s="112" t="s">
        <v>31</v>
      </c>
    </row>
    <row r="2665" spans="1:29" ht="25.5" customHeight="1" x14ac:dyDescent="0.35">
      <c r="A2665" s="205"/>
      <c r="B2665" s="207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165"/>
        <v/>
      </c>
      <c r="G2665" s="106"/>
      <c r="H2665" s="96">
        <f t="shared" si="166"/>
        <v>0</v>
      </c>
      <c r="I2665" s="96" t="str">
        <f t="shared" si="167"/>
        <v/>
      </c>
      <c r="J2665" s="96" t="str">
        <f t="shared" si="168"/>
        <v/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V2665" s="110" t="s">
        <v>25</v>
      </c>
      <c r="W2665" s="110" t="s">
        <v>26</v>
      </c>
      <c r="X2665" s="110" t="s">
        <v>27</v>
      </c>
      <c r="Y2665" s="111" t="s">
        <v>28</v>
      </c>
      <c r="Z2665" s="111" t="s">
        <v>29</v>
      </c>
      <c r="AA2665" s="111" t="s">
        <v>25</v>
      </c>
      <c r="AB2665" s="111" t="s">
        <v>30</v>
      </c>
      <c r="AC2665" s="112" t="s">
        <v>31</v>
      </c>
    </row>
    <row r="2666" spans="1:29" ht="25.5" customHeight="1" x14ac:dyDescent="0.35">
      <c r="A2666" s="205"/>
      <c r="B2666" s="207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165"/>
        <v/>
      </c>
      <c r="G2666" s="106"/>
      <c r="H2666" s="96">
        <f t="shared" si="166"/>
        <v>0</v>
      </c>
      <c r="I2666" s="96" t="str">
        <f t="shared" si="167"/>
        <v/>
      </c>
      <c r="J2666" s="96" t="str">
        <f t="shared" si="168"/>
        <v/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V2666" s="110" t="s">
        <v>25</v>
      </c>
      <c r="W2666" s="110" t="s">
        <v>26</v>
      </c>
      <c r="X2666" s="110" t="s">
        <v>27</v>
      </c>
      <c r="Y2666" s="111" t="s">
        <v>28</v>
      </c>
      <c r="Z2666" s="111" t="s">
        <v>29</v>
      </c>
      <c r="AA2666" s="111" t="s">
        <v>25</v>
      </c>
      <c r="AB2666" s="111" t="s">
        <v>30</v>
      </c>
      <c r="AC2666" s="112" t="s">
        <v>31</v>
      </c>
    </row>
    <row r="2667" spans="1:29" ht="25.5" customHeight="1" x14ac:dyDescent="0.35">
      <c r="A2667" s="205"/>
      <c r="B2667" s="207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165"/>
        <v/>
      </c>
      <c r="G2667" s="106"/>
      <c r="H2667" s="96">
        <f t="shared" si="166"/>
        <v>0</v>
      </c>
      <c r="I2667" s="96" t="str">
        <f t="shared" si="167"/>
        <v/>
      </c>
      <c r="J2667" s="96" t="str">
        <f t="shared" si="168"/>
        <v/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V2667" s="110" t="s">
        <v>25</v>
      </c>
      <c r="W2667" s="110" t="s">
        <v>26</v>
      </c>
      <c r="X2667" s="110" t="s">
        <v>27</v>
      </c>
      <c r="Y2667" s="111" t="s">
        <v>28</v>
      </c>
      <c r="Z2667" s="111" t="s">
        <v>29</v>
      </c>
      <c r="AA2667" s="111" t="s">
        <v>25</v>
      </c>
      <c r="AB2667" s="111" t="s">
        <v>30</v>
      </c>
      <c r="AC2667" s="112" t="s">
        <v>31</v>
      </c>
    </row>
    <row r="2668" spans="1:29" ht="25.5" customHeight="1" x14ac:dyDescent="0.35">
      <c r="A2668" s="205"/>
      <c r="B2668" s="207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165"/>
        <v/>
      </c>
      <c r="G2668" s="106"/>
      <c r="H2668" s="96">
        <f t="shared" si="166"/>
        <v>0</v>
      </c>
      <c r="I2668" s="96" t="str">
        <f t="shared" si="167"/>
        <v/>
      </c>
      <c r="J2668" s="96" t="str">
        <f t="shared" si="168"/>
        <v/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V2668" s="110" t="s">
        <v>25</v>
      </c>
      <c r="W2668" s="110" t="s">
        <v>26</v>
      </c>
      <c r="X2668" s="110" t="s">
        <v>27</v>
      </c>
      <c r="Y2668" s="111" t="s">
        <v>28</v>
      </c>
      <c r="Z2668" s="111" t="s">
        <v>29</v>
      </c>
      <c r="AA2668" s="111" t="s">
        <v>25</v>
      </c>
      <c r="AB2668" s="111" t="s">
        <v>30</v>
      </c>
      <c r="AC2668" s="112" t="s">
        <v>31</v>
      </c>
    </row>
    <row r="2669" spans="1:29" ht="25.5" customHeight="1" x14ac:dyDescent="0.35">
      <c r="A2669" s="205"/>
      <c r="B2669" s="207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165"/>
        <v/>
      </c>
      <c r="G2669" s="106"/>
      <c r="H2669" s="96">
        <f t="shared" si="166"/>
        <v>0</v>
      </c>
      <c r="I2669" s="96" t="str">
        <f t="shared" si="167"/>
        <v/>
      </c>
      <c r="J2669" s="96" t="str">
        <f t="shared" si="168"/>
        <v/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V2669" s="110" t="s">
        <v>25</v>
      </c>
      <c r="W2669" s="110" t="s">
        <v>26</v>
      </c>
      <c r="X2669" s="110" t="s">
        <v>27</v>
      </c>
      <c r="Y2669" s="111" t="s">
        <v>28</v>
      </c>
      <c r="Z2669" s="111" t="s">
        <v>29</v>
      </c>
      <c r="AA2669" s="111" t="s">
        <v>25</v>
      </c>
      <c r="AB2669" s="111" t="s">
        <v>30</v>
      </c>
      <c r="AC2669" s="112" t="s">
        <v>31</v>
      </c>
    </row>
    <row r="2670" spans="1:29" ht="25.5" customHeight="1" x14ac:dyDescent="0.35">
      <c r="A2670" s="205"/>
      <c r="B2670" s="207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165"/>
        <v/>
      </c>
      <c r="G2670" s="106"/>
      <c r="H2670" s="96">
        <f t="shared" si="166"/>
        <v>0</v>
      </c>
      <c r="I2670" s="96" t="str">
        <f t="shared" si="167"/>
        <v/>
      </c>
      <c r="J2670" s="96" t="str">
        <f t="shared" si="168"/>
        <v/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V2670" s="110" t="s">
        <v>25</v>
      </c>
      <c r="W2670" s="110" t="s">
        <v>26</v>
      </c>
      <c r="X2670" s="110" t="s">
        <v>27</v>
      </c>
      <c r="Y2670" s="111" t="s">
        <v>28</v>
      </c>
      <c r="Z2670" s="111" t="s">
        <v>29</v>
      </c>
      <c r="AA2670" s="111" t="s">
        <v>25</v>
      </c>
      <c r="AB2670" s="111" t="s">
        <v>30</v>
      </c>
      <c r="AC2670" s="112" t="s">
        <v>31</v>
      </c>
    </row>
    <row r="2671" spans="1:29" ht="25.5" customHeight="1" x14ac:dyDescent="0.35">
      <c r="A2671" s="205"/>
      <c r="B2671" s="207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165"/>
        <v/>
      </c>
      <c r="G2671" s="106"/>
      <c r="H2671" s="96">
        <f t="shared" si="166"/>
        <v>0</v>
      </c>
      <c r="I2671" s="96" t="str">
        <f t="shared" si="167"/>
        <v/>
      </c>
      <c r="J2671" s="96" t="str">
        <f t="shared" si="168"/>
        <v/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V2671" s="110" t="s">
        <v>25</v>
      </c>
      <c r="W2671" s="110" t="s">
        <v>26</v>
      </c>
      <c r="X2671" s="110" t="s">
        <v>27</v>
      </c>
      <c r="Y2671" s="111" t="s">
        <v>28</v>
      </c>
      <c r="Z2671" s="111" t="s">
        <v>29</v>
      </c>
      <c r="AA2671" s="111" t="s">
        <v>25</v>
      </c>
      <c r="AB2671" s="111" t="s">
        <v>30</v>
      </c>
      <c r="AC2671" s="112" t="s">
        <v>31</v>
      </c>
    </row>
    <row r="2672" spans="1:29" ht="25.5" customHeight="1" x14ac:dyDescent="0.35">
      <c r="A2672" s="205"/>
      <c r="B2672" s="207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165"/>
        <v/>
      </c>
      <c r="G2672" s="106"/>
      <c r="H2672" s="96">
        <f t="shared" si="166"/>
        <v>0</v>
      </c>
      <c r="I2672" s="96" t="str">
        <f t="shared" si="167"/>
        <v/>
      </c>
      <c r="J2672" s="96" t="str">
        <f t="shared" si="168"/>
        <v/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V2672" s="110" t="s">
        <v>25</v>
      </c>
      <c r="W2672" s="110" t="s">
        <v>26</v>
      </c>
      <c r="X2672" s="110" t="s">
        <v>27</v>
      </c>
      <c r="Y2672" s="111" t="s">
        <v>28</v>
      </c>
      <c r="Z2672" s="111" t="s">
        <v>29</v>
      </c>
      <c r="AA2672" s="111" t="s">
        <v>25</v>
      </c>
      <c r="AB2672" s="111" t="s">
        <v>30</v>
      </c>
      <c r="AC2672" s="112" t="s">
        <v>31</v>
      </c>
    </row>
    <row r="2673" spans="1:29" ht="25.5" customHeight="1" x14ac:dyDescent="0.35">
      <c r="A2673" s="205"/>
      <c r="B2673" s="207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165"/>
        <v/>
      </c>
      <c r="G2673" s="106"/>
      <c r="H2673" s="96">
        <f t="shared" si="166"/>
        <v>0</v>
      </c>
      <c r="I2673" s="96" t="str">
        <f t="shared" si="167"/>
        <v/>
      </c>
      <c r="J2673" s="96" t="str">
        <f t="shared" si="168"/>
        <v/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V2673" s="110" t="s">
        <v>25</v>
      </c>
      <c r="W2673" s="110" t="s">
        <v>26</v>
      </c>
      <c r="X2673" s="110" t="s">
        <v>27</v>
      </c>
      <c r="Y2673" s="111" t="s">
        <v>28</v>
      </c>
      <c r="Z2673" s="111" t="s">
        <v>29</v>
      </c>
      <c r="AA2673" s="111" t="s">
        <v>25</v>
      </c>
      <c r="AB2673" s="111" t="s">
        <v>30</v>
      </c>
      <c r="AC2673" s="112" t="s">
        <v>31</v>
      </c>
    </row>
    <row r="2674" spans="1:29" ht="25.5" customHeight="1" x14ac:dyDescent="0.35">
      <c r="A2674" s="205"/>
      <c r="B2674" s="207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165"/>
        <v/>
      </c>
      <c r="G2674" s="106"/>
      <c r="H2674" s="96">
        <f t="shared" si="166"/>
        <v>0</v>
      </c>
      <c r="I2674" s="96" t="str">
        <f t="shared" si="167"/>
        <v/>
      </c>
      <c r="J2674" s="96" t="str">
        <f t="shared" si="168"/>
        <v/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V2674" s="110" t="s">
        <v>25</v>
      </c>
      <c r="W2674" s="110" t="s">
        <v>26</v>
      </c>
      <c r="X2674" s="110" t="s">
        <v>27</v>
      </c>
      <c r="Y2674" s="111" t="s">
        <v>28</v>
      </c>
      <c r="Z2674" s="111" t="s">
        <v>29</v>
      </c>
      <c r="AA2674" s="111" t="s">
        <v>25</v>
      </c>
      <c r="AB2674" s="111" t="s">
        <v>30</v>
      </c>
      <c r="AC2674" s="112" t="s">
        <v>31</v>
      </c>
    </row>
    <row r="2675" spans="1:29" ht="25.5" customHeight="1" x14ac:dyDescent="0.35">
      <c r="A2675" s="205"/>
      <c r="B2675" s="207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165"/>
        <v/>
      </c>
      <c r="G2675" s="106"/>
      <c r="H2675" s="96">
        <f t="shared" si="166"/>
        <v>0</v>
      </c>
      <c r="I2675" s="96" t="str">
        <f t="shared" si="167"/>
        <v/>
      </c>
      <c r="J2675" s="96" t="str">
        <f t="shared" si="168"/>
        <v/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V2675" s="110" t="s">
        <v>25</v>
      </c>
      <c r="W2675" s="110" t="s">
        <v>26</v>
      </c>
      <c r="X2675" s="110" t="s">
        <v>27</v>
      </c>
      <c r="Y2675" s="111" t="s">
        <v>28</v>
      </c>
      <c r="Z2675" s="111" t="s">
        <v>29</v>
      </c>
      <c r="AA2675" s="111" t="s">
        <v>25</v>
      </c>
      <c r="AB2675" s="111" t="s">
        <v>30</v>
      </c>
      <c r="AC2675" s="112" t="s">
        <v>31</v>
      </c>
    </row>
    <row r="2676" spans="1:29" ht="25.5" customHeight="1" x14ac:dyDescent="0.35">
      <c r="A2676" s="205"/>
      <c r="B2676" s="207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165"/>
        <v/>
      </c>
      <c r="G2676" s="106"/>
      <c r="H2676" s="96">
        <f t="shared" si="166"/>
        <v>0</v>
      </c>
      <c r="I2676" s="96" t="str">
        <f t="shared" si="167"/>
        <v/>
      </c>
      <c r="J2676" s="96" t="str">
        <f t="shared" si="168"/>
        <v/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V2676" s="110" t="s">
        <v>25</v>
      </c>
      <c r="W2676" s="110" t="s">
        <v>26</v>
      </c>
      <c r="X2676" s="110" t="s">
        <v>27</v>
      </c>
      <c r="Y2676" s="111" t="s">
        <v>28</v>
      </c>
      <c r="Z2676" s="111" t="s">
        <v>29</v>
      </c>
      <c r="AA2676" s="111" t="s">
        <v>25</v>
      </c>
      <c r="AB2676" s="111" t="s">
        <v>30</v>
      </c>
      <c r="AC2676" s="112" t="s">
        <v>31</v>
      </c>
    </row>
    <row r="2677" spans="1:29" ht="25.5" customHeight="1" x14ac:dyDescent="0.35">
      <c r="A2677" s="205"/>
      <c r="B2677" s="207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165"/>
        <v/>
      </c>
      <c r="G2677" s="106"/>
      <c r="H2677" s="96">
        <f t="shared" si="166"/>
        <v>0</v>
      </c>
      <c r="I2677" s="96" t="str">
        <f t="shared" si="167"/>
        <v/>
      </c>
      <c r="J2677" s="96" t="str">
        <f t="shared" si="168"/>
        <v/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V2677" s="110" t="s">
        <v>25</v>
      </c>
      <c r="W2677" s="110" t="s">
        <v>26</v>
      </c>
      <c r="X2677" s="110" t="s">
        <v>27</v>
      </c>
      <c r="Y2677" s="111" t="s">
        <v>28</v>
      </c>
      <c r="Z2677" s="111" t="s">
        <v>29</v>
      </c>
      <c r="AA2677" s="111" t="s">
        <v>25</v>
      </c>
      <c r="AB2677" s="111" t="s">
        <v>30</v>
      </c>
      <c r="AC2677" s="112" t="s">
        <v>31</v>
      </c>
    </row>
    <row r="2678" spans="1:29" ht="25.5" customHeight="1" x14ac:dyDescent="0.35">
      <c r="A2678" s="205"/>
      <c r="B2678" s="207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165"/>
        <v/>
      </c>
      <c r="G2678" s="106"/>
      <c r="H2678" s="96">
        <f t="shared" si="166"/>
        <v>0</v>
      </c>
      <c r="I2678" s="96" t="str">
        <f t="shared" si="167"/>
        <v/>
      </c>
      <c r="J2678" s="96" t="str">
        <f t="shared" si="168"/>
        <v/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V2678" s="110" t="s">
        <v>25</v>
      </c>
      <c r="W2678" s="110" t="s">
        <v>26</v>
      </c>
      <c r="X2678" s="110" t="s">
        <v>27</v>
      </c>
      <c r="Y2678" s="111" t="s">
        <v>28</v>
      </c>
      <c r="Z2678" s="111" t="s">
        <v>29</v>
      </c>
      <c r="AA2678" s="111" t="s">
        <v>25</v>
      </c>
      <c r="AB2678" s="111" t="s">
        <v>30</v>
      </c>
      <c r="AC2678" s="112" t="s">
        <v>31</v>
      </c>
    </row>
    <row r="2679" spans="1:29" ht="25.5" customHeight="1" x14ac:dyDescent="0.35">
      <c r="A2679" s="205"/>
      <c r="B2679" s="207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165"/>
        <v/>
      </c>
      <c r="G2679" s="106"/>
      <c r="H2679" s="96">
        <f t="shared" si="166"/>
        <v>0</v>
      </c>
      <c r="I2679" s="96" t="str">
        <f t="shared" si="167"/>
        <v/>
      </c>
      <c r="J2679" s="96" t="str">
        <f t="shared" si="168"/>
        <v/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V2679" s="110" t="s">
        <v>25</v>
      </c>
      <c r="W2679" s="110" t="s">
        <v>26</v>
      </c>
      <c r="X2679" s="110" t="s">
        <v>27</v>
      </c>
      <c r="Y2679" s="111" t="s">
        <v>28</v>
      </c>
      <c r="Z2679" s="111" t="s">
        <v>29</v>
      </c>
      <c r="AA2679" s="111" t="s">
        <v>25</v>
      </c>
      <c r="AB2679" s="111" t="s">
        <v>30</v>
      </c>
      <c r="AC2679" s="112" t="s">
        <v>31</v>
      </c>
    </row>
    <row r="2680" spans="1:29" ht="25.5" customHeight="1" x14ac:dyDescent="0.35">
      <c r="A2680" s="205"/>
      <c r="B2680" s="207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165"/>
        <v/>
      </c>
      <c r="G2680" s="106"/>
      <c r="H2680" s="96">
        <f t="shared" si="166"/>
        <v>0</v>
      </c>
      <c r="I2680" s="96" t="str">
        <f t="shared" si="167"/>
        <v/>
      </c>
      <c r="J2680" s="96" t="str">
        <f t="shared" si="168"/>
        <v/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V2680" s="110" t="s">
        <v>25</v>
      </c>
      <c r="W2680" s="110" t="s">
        <v>26</v>
      </c>
      <c r="X2680" s="110" t="s">
        <v>27</v>
      </c>
      <c r="Y2680" s="111" t="s">
        <v>28</v>
      </c>
      <c r="Z2680" s="111" t="s">
        <v>29</v>
      </c>
      <c r="AA2680" s="111" t="s">
        <v>25</v>
      </c>
      <c r="AB2680" s="111" t="s">
        <v>30</v>
      </c>
      <c r="AC2680" s="112" t="s">
        <v>31</v>
      </c>
    </row>
    <row r="2681" spans="1:29" ht="25.5" customHeight="1" x14ac:dyDescent="0.35">
      <c r="A2681" s="205"/>
      <c r="B2681" s="207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165"/>
        <v/>
      </c>
      <c r="G2681" s="106"/>
      <c r="H2681" s="96">
        <f t="shared" si="166"/>
        <v>0</v>
      </c>
      <c r="I2681" s="96" t="str">
        <f t="shared" si="167"/>
        <v/>
      </c>
      <c r="J2681" s="96" t="str">
        <f t="shared" si="168"/>
        <v/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V2681" s="110" t="s">
        <v>25</v>
      </c>
      <c r="W2681" s="110" t="s">
        <v>26</v>
      </c>
      <c r="X2681" s="110" t="s">
        <v>27</v>
      </c>
      <c r="Y2681" s="111" t="s">
        <v>28</v>
      </c>
      <c r="Z2681" s="111" t="s">
        <v>29</v>
      </c>
      <c r="AA2681" s="111" t="s">
        <v>25</v>
      </c>
      <c r="AB2681" s="111" t="s">
        <v>30</v>
      </c>
      <c r="AC2681" s="112" t="s">
        <v>31</v>
      </c>
    </row>
    <row r="2682" spans="1:29" ht="25.5" customHeight="1" x14ac:dyDescent="0.35">
      <c r="A2682" s="205"/>
      <c r="B2682" s="207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165"/>
        <v/>
      </c>
      <c r="G2682" s="106"/>
      <c r="H2682" s="96">
        <f t="shared" si="166"/>
        <v>0</v>
      </c>
      <c r="I2682" s="96" t="str">
        <f t="shared" si="167"/>
        <v/>
      </c>
      <c r="J2682" s="96" t="str">
        <f t="shared" si="168"/>
        <v/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V2682" s="110" t="s">
        <v>25</v>
      </c>
      <c r="W2682" s="110" t="s">
        <v>26</v>
      </c>
      <c r="X2682" s="110" t="s">
        <v>27</v>
      </c>
      <c r="Y2682" s="111" t="s">
        <v>28</v>
      </c>
      <c r="Z2682" s="111" t="s">
        <v>29</v>
      </c>
      <c r="AA2682" s="111" t="s">
        <v>25</v>
      </c>
      <c r="AB2682" s="111" t="s">
        <v>30</v>
      </c>
      <c r="AC2682" s="112" t="s">
        <v>31</v>
      </c>
    </row>
    <row r="2683" spans="1:29" ht="25.5" customHeight="1" x14ac:dyDescent="0.35">
      <c r="A2683" s="205"/>
      <c r="B2683" s="207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165"/>
        <v/>
      </c>
      <c r="G2683" s="106"/>
      <c r="H2683" s="96">
        <f t="shared" si="166"/>
        <v>0</v>
      </c>
      <c r="I2683" s="96" t="str">
        <f t="shared" si="167"/>
        <v/>
      </c>
      <c r="J2683" s="96" t="str">
        <f t="shared" si="168"/>
        <v/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V2683" s="110" t="s">
        <v>25</v>
      </c>
      <c r="W2683" s="110" t="s">
        <v>26</v>
      </c>
      <c r="X2683" s="110" t="s">
        <v>27</v>
      </c>
      <c r="Y2683" s="111" t="s">
        <v>28</v>
      </c>
      <c r="Z2683" s="111" t="s">
        <v>29</v>
      </c>
      <c r="AA2683" s="111" t="s">
        <v>25</v>
      </c>
      <c r="AB2683" s="111" t="s">
        <v>30</v>
      </c>
      <c r="AC2683" s="112" t="s">
        <v>31</v>
      </c>
    </row>
    <row r="2684" spans="1:29" ht="25.5" customHeight="1" x14ac:dyDescent="0.35">
      <c r="A2684" s="205"/>
      <c r="B2684" s="207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165"/>
        <v/>
      </c>
      <c r="G2684" s="106"/>
      <c r="H2684" s="96">
        <f t="shared" si="166"/>
        <v>0</v>
      </c>
      <c r="I2684" s="96" t="str">
        <f t="shared" si="167"/>
        <v/>
      </c>
      <c r="J2684" s="96" t="str">
        <f t="shared" si="168"/>
        <v/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V2684" s="110" t="s">
        <v>25</v>
      </c>
      <c r="W2684" s="110" t="s">
        <v>26</v>
      </c>
      <c r="X2684" s="110" t="s">
        <v>27</v>
      </c>
      <c r="Y2684" s="111" t="s">
        <v>28</v>
      </c>
      <c r="Z2684" s="111" t="s">
        <v>29</v>
      </c>
      <c r="AA2684" s="111" t="s">
        <v>25</v>
      </c>
      <c r="AB2684" s="111" t="s">
        <v>30</v>
      </c>
      <c r="AC2684" s="112" t="s">
        <v>31</v>
      </c>
    </row>
    <row r="2685" spans="1:29" ht="25.5" customHeight="1" x14ac:dyDescent="0.35">
      <c r="A2685" s="205"/>
      <c r="B2685" s="207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165"/>
        <v/>
      </c>
      <c r="G2685" s="106"/>
      <c r="H2685" s="96">
        <f t="shared" si="166"/>
        <v>0</v>
      </c>
      <c r="I2685" s="96" t="str">
        <f t="shared" si="167"/>
        <v/>
      </c>
      <c r="J2685" s="96" t="str">
        <f t="shared" si="168"/>
        <v/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V2685" s="110" t="s">
        <v>25</v>
      </c>
      <c r="W2685" s="110" t="s">
        <v>26</v>
      </c>
      <c r="X2685" s="110" t="s">
        <v>27</v>
      </c>
      <c r="Y2685" s="111" t="s">
        <v>28</v>
      </c>
      <c r="Z2685" s="111" t="s">
        <v>29</v>
      </c>
      <c r="AA2685" s="111" t="s">
        <v>25</v>
      </c>
      <c r="AB2685" s="111" t="s">
        <v>30</v>
      </c>
      <c r="AC2685" s="112" t="s">
        <v>31</v>
      </c>
    </row>
    <row r="2686" spans="1:29" ht="25.5" customHeight="1" x14ac:dyDescent="0.35">
      <c r="A2686" s="205"/>
      <c r="B2686" s="207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165"/>
        <v/>
      </c>
      <c r="G2686" s="106"/>
      <c r="H2686" s="96">
        <f t="shared" si="166"/>
        <v>0</v>
      </c>
      <c r="I2686" s="96" t="str">
        <f t="shared" si="167"/>
        <v/>
      </c>
      <c r="J2686" s="96" t="str">
        <f t="shared" si="168"/>
        <v/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V2686" s="110" t="s">
        <v>25</v>
      </c>
      <c r="W2686" s="110" t="s">
        <v>26</v>
      </c>
      <c r="X2686" s="110" t="s">
        <v>27</v>
      </c>
      <c r="Y2686" s="111" t="s">
        <v>28</v>
      </c>
      <c r="Z2686" s="111" t="s">
        <v>29</v>
      </c>
      <c r="AA2686" s="111" t="s">
        <v>25</v>
      </c>
      <c r="AB2686" s="111" t="s">
        <v>30</v>
      </c>
      <c r="AC2686" s="112" t="s">
        <v>31</v>
      </c>
    </row>
    <row r="2687" spans="1:29" ht="25.5" customHeight="1" x14ac:dyDescent="0.35">
      <c r="A2687" s="205"/>
      <c r="B2687" s="207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165"/>
        <v/>
      </c>
      <c r="G2687" s="106"/>
      <c r="H2687" s="96">
        <f t="shared" si="166"/>
        <v>0</v>
      </c>
      <c r="I2687" s="96" t="str">
        <f t="shared" si="167"/>
        <v/>
      </c>
      <c r="J2687" s="96" t="str">
        <f t="shared" si="168"/>
        <v/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V2687" s="110" t="s">
        <v>25</v>
      </c>
      <c r="W2687" s="110" t="s">
        <v>26</v>
      </c>
      <c r="X2687" s="110" t="s">
        <v>27</v>
      </c>
      <c r="Y2687" s="111" t="s">
        <v>28</v>
      </c>
      <c r="Z2687" s="111" t="s">
        <v>29</v>
      </c>
      <c r="AA2687" s="111" t="s">
        <v>25</v>
      </c>
      <c r="AB2687" s="111" t="s">
        <v>30</v>
      </c>
      <c r="AC2687" s="112" t="s">
        <v>31</v>
      </c>
    </row>
    <row r="2688" spans="1:29" ht="25.5" customHeight="1" x14ac:dyDescent="0.35">
      <c r="A2688" s="205"/>
      <c r="B2688" s="207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165"/>
        <v/>
      </c>
      <c r="G2688" s="106"/>
      <c r="H2688" s="96">
        <f t="shared" si="166"/>
        <v>0</v>
      </c>
      <c r="I2688" s="96" t="str">
        <f t="shared" si="167"/>
        <v/>
      </c>
      <c r="J2688" s="96" t="str">
        <f t="shared" si="168"/>
        <v/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V2688" s="110" t="s">
        <v>25</v>
      </c>
      <c r="W2688" s="110" t="s">
        <v>26</v>
      </c>
      <c r="X2688" s="110" t="s">
        <v>27</v>
      </c>
      <c r="Y2688" s="111" t="s">
        <v>28</v>
      </c>
      <c r="Z2688" s="111" t="s">
        <v>29</v>
      </c>
      <c r="AA2688" s="111" t="s">
        <v>25</v>
      </c>
      <c r="AB2688" s="111" t="s">
        <v>30</v>
      </c>
      <c r="AC2688" s="112" t="s">
        <v>31</v>
      </c>
    </row>
    <row r="2689" spans="1:29" ht="25.5" customHeight="1" x14ac:dyDescent="0.35">
      <c r="A2689" s="205"/>
      <c r="B2689" s="207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165"/>
        <v/>
      </c>
      <c r="G2689" s="106"/>
      <c r="H2689" s="96">
        <f t="shared" si="166"/>
        <v>0</v>
      </c>
      <c r="I2689" s="96" t="str">
        <f t="shared" si="167"/>
        <v/>
      </c>
      <c r="J2689" s="96" t="str">
        <f t="shared" si="168"/>
        <v/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V2689" s="110" t="s">
        <v>25</v>
      </c>
      <c r="W2689" s="110" t="s">
        <v>26</v>
      </c>
      <c r="X2689" s="110" t="s">
        <v>27</v>
      </c>
      <c r="Y2689" s="111" t="s">
        <v>28</v>
      </c>
      <c r="Z2689" s="111" t="s">
        <v>29</v>
      </c>
      <c r="AA2689" s="111" t="s">
        <v>25</v>
      </c>
      <c r="AB2689" s="111" t="s">
        <v>30</v>
      </c>
      <c r="AC2689" s="112" t="s">
        <v>31</v>
      </c>
    </row>
    <row r="2690" spans="1:29" ht="25.5" customHeight="1" x14ac:dyDescent="0.35">
      <c r="A2690" s="205"/>
      <c r="B2690" s="207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169">IF(OR(D2690="",E2690=""),"",ROUND(D2690*E2690,2))</f>
        <v/>
      </c>
      <c r="G2690" s="106"/>
      <c r="H2690" s="96">
        <f t="shared" ref="H2690:H2753" si="170">IF(G2690="Sim",IF(OR(F2690="",D2690="",L2690=""),"",IF(L2690="Sim",ROUND(F2690-D2690,2),0)),0)</f>
        <v>0</v>
      </c>
      <c r="I2690" s="96" t="str">
        <f t="shared" ref="I2690:I2753" si="171">IF(G2690="Sim",0,IF(OR(F2690="",L2690=""),"",F2690))</f>
        <v/>
      </c>
      <c r="J2690" s="96" t="str">
        <f t="shared" ref="J2690:J2753" si="172">IF(G2690="Sim",0,IF(OR(F2690="",D2690="",L2690=""),"",IF(L2690="Sim",ROUND(F2690-D2690,2),0)))</f>
        <v/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V2690" s="110" t="s">
        <v>25</v>
      </c>
      <c r="W2690" s="110" t="s">
        <v>26</v>
      </c>
      <c r="X2690" s="110" t="s">
        <v>27</v>
      </c>
      <c r="Y2690" s="111" t="s">
        <v>28</v>
      </c>
      <c r="Z2690" s="111" t="s">
        <v>29</v>
      </c>
      <c r="AA2690" s="111" t="s">
        <v>25</v>
      </c>
      <c r="AB2690" s="111" t="s">
        <v>30</v>
      </c>
      <c r="AC2690" s="112" t="s">
        <v>31</v>
      </c>
    </row>
    <row r="2691" spans="1:29" ht="25.5" customHeight="1" x14ac:dyDescent="0.35">
      <c r="A2691" s="205"/>
      <c r="B2691" s="207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169"/>
        <v/>
      </c>
      <c r="G2691" s="106"/>
      <c r="H2691" s="96">
        <f t="shared" si="170"/>
        <v>0</v>
      </c>
      <c r="I2691" s="96" t="str">
        <f t="shared" si="171"/>
        <v/>
      </c>
      <c r="J2691" s="96" t="str">
        <f t="shared" si="172"/>
        <v/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V2691" s="110" t="s">
        <v>25</v>
      </c>
      <c r="W2691" s="110" t="s">
        <v>26</v>
      </c>
      <c r="X2691" s="110" t="s">
        <v>27</v>
      </c>
      <c r="Y2691" s="111" t="s">
        <v>28</v>
      </c>
      <c r="Z2691" s="111" t="s">
        <v>29</v>
      </c>
      <c r="AA2691" s="111" t="s">
        <v>25</v>
      </c>
      <c r="AB2691" s="111" t="s">
        <v>30</v>
      </c>
      <c r="AC2691" s="112" t="s">
        <v>31</v>
      </c>
    </row>
    <row r="2692" spans="1:29" ht="25.5" customHeight="1" x14ac:dyDescent="0.35">
      <c r="A2692" s="205"/>
      <c r="B2692" s="207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169"/>
        <v/>
      </c>
      <c r="G2692" s="106"/>
      <c r="H2692" s="96">
        <f t="shared" si="170"/>
        <v>0</v>
      </c>
      <c r="I2692" s="96" t="str">
        <f t="shared" si="171"/>
        <v/>
      </c>
      <c r="J2692" s="96" t="str">
        <f t="shared" si="172"/>
        <v/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V2692" s="110" t="s">
        <v>25</v>
      </c>
      <c r="W2692" s="110" t="s">
        <v>26</v>
      </c>
      <c r="X2692" s="110" t="s">
        <v>27</v>
      </c>
      <c r="Y2692" s="111" t="s">
        <v>28</v>
      </c>
      <c r="Z2692" s="111" t="s">
        <v>29</v>
      </c>
      <c r="AA2692" s="111" t="s">
        <v>25</v>
      </c>
      <c r="AB2692" s="111" t="s">
        <v>30</v>
      </c>
      <c r="AC2692" s="112" t="s">
        <v>31</v>
      </c>
    </row>
    <row r="2693" spans="1:29" ht="25.5" customHeight="1" x14ac:dyDescent="0.35">
      <c r="A2693" s="205"/>
      <c r="B2693" s="207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169"/>
        <v/>
      </c>
      <c r="G2693" s="106"/>
      <c r="H2693" s="96">
        <f t="shared" si="170"/>
        <v>0</v>
      </c>
      <c r="I2693" s="96" t="str">
        <f t="shared" si="171"/>
        <v/>
      </c>
      <c r="J2693" s="96" t="str">
        <f t="shared" si="172"/>
        <v/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V2693" s="110" t="s">
        <v>25</v>
      </c>
      <c r="W2693" s="110" t="s">
        <v>26</v>
      </c>
      <c r="X2693" s="110" t="s">
        <v>27</v>
      </c>
      <c r="Y2693" s="111" t="s">
        <v>28</v>
      </c>
      <c r="Z2693" s="111" t="s">
        <v>29</v>
      </c>
      <c r="AA2693" s="111" t="s">
        <v>25</v>
      </c>
      <c r="AB2693" s="111" t="s">
        <v>30</v>
      </c>
      <c r="AC2693" s="112" t="s">
        <v>31</v>
      </c>
    </row>
    <row r="2694" spans="1:29" ht="25.5" customHeight="1" x14ac:dyDescent="0.35">
      <c r="A2694" s="205"/>
      <c r="B2694" s="207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169"/>
        <v/>
      </c>
      <c r="G2694" s="106"/>
      <c r="H2694" s="96">
        <f t="shared" si="170"/>
        <v>0</v>
      </c>
      <c r="I2694" s="96" t="str">
        <f t="shared" si="171"/>
        <v/>
      </c>
      <c r="J2694" s="96" t="str">
        <f t="shared" si="172"/>
        <v/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V2694" s="110" t="s">
        <v>25</v>
      </c>
      <c r="W2694" s="110" t="s">
        <v>26</v>
      </c>
      <c r="X2694" s="110" t="s">
        <v>27</v>
      </c>
      <c r="Y2694" s="111" t="s">
        <v>28</v>
      </c>
      <c r="Z2694" s="111" t="s">
        <v>29</v>
      </c>
      <c r="AA2694" s="111" t="s">
        <v>25</v>
      </c>
      <c r="AB2694" s="111" t="s">
        <v>30</v>
      </c>
      <c r="AC2694" s="112" t="s">
        <v>31</v>
      </c>
    </row>
    <row r="2695" spans="1:29" ht="25.5" customHeight="1" x14ac:dyDescent="0.35">
      <c r="A2695" s="205"/>
      <c r="B2695" s="207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169"/>
        <v/>
      </c>
      <c r="G2695" s="106"/>
      <c r="H2695" s="96">
        <f t="shared" si="170"/>
        <v>0</v>
      </c>
      <c r="I2695" s="96" t="str">
        <f t="shared" si="171"/>
        <v/>
      </c>
      <c r="J2695" s="96" t="str">
        <f t="shared" si="172"/>
        <v/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V2695" s="110" t="s">
        <v>25</v>
      </c>
      <c r="W2695" s="110" t="s">
        <v>26</v>
      </c>
      <c r="X2695" s="110" t="s">
        <v>27</v>
      </c>
      <c r="Y2695" s="111" t="s">
        <v>28</v>
      </c>
      <c r="Z2695" s="111" t="s">
        <v>29</v>
      </c>
      <c r="AA2695" s="111" t="s">
        <v>25</v>
      </c>
      <c r="AB2695" s="111" t="s">
        <v>30</v>
      </c>
      <c r="AC2695" s="112" t="s">
        <v>31</v>
      </c>
    </row>
    <row r="2696" spans="1:29" ht="25.5" customHeight="1" x14ac:dyDescent="0.35">
      <c r="A2696" s="205"/>
      <c r="B2696" s="207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169"/>
        <v/>
      </c>
      <c r="G2696" s="106"/>
      <c r="H2696" s="96">
        <f t="shared" si="170"/>
        <v>0</v>
      </c>
      <c r="I2696" s="96" t="str">
        <f t="shared" si="171"/>
        <v/>
      </c>
      <c r="J2696" s="96" t="str">
        <f t="shared" si="172"/>
        <v/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V2696" s="110" t="s">
        <v>25</v>
      </c>
      <c r="W2696" s="110" t="s">
        <v>26</v>
      </c>
      <c r="X2696" s="110" t="s">
        <v>27</v>
      </c>
      <c r="Y2696" s="111" t="s">
        <v>28</v>
      </c>
      <c r="Z2696" s="111" t="s">
        <v>29</v>
      </c>
      <c r="AA2696" s="111" t="s">
        <v>25</v>
      </c>
      <c r="AB2696" s="111" t="s">
        <v>30</v>
      </c>
      <c r="AC2696" s="112" t="s">
        <v>31</v>
      </c>
    </row>
    <row r="2697" spans="1:29" ht="25.5" customHeight="1" x14ac:dyDescent="0.35">
      <c r="A2697" s="205"/>
      <c r="B2697" s="207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169"/>
        <v/>
      </c>
      <c r="G2697" s="106"/>
      <c r="H2697" s="96">
        <f t="shared" si="170"/>
        <v>0</v>
      </c>
      <c r="I2697" s="96" t="str">
        <f t="shared" si="171"/>
        <v/>
      </c>
      <c r="J2697" s="96" t="str">
        <f t="shared" si="172"/>
        <v/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V2697" s="110" t="s">
        <v>25</v>
      </c>
      <c r="W2697" s="110" t="s">
        <v>26</v>
      </c>
      <c r="X2697" s="110" t="s">
        <v>27</v>
      </c>
      <c r="Y2697" s="111" t="s">
        <v>28</v>
      </c>
      <c r="Z2697" s="111" t="s">
        <v>29</v>
      </c>
      <c r="AA2697" s="111" t="s">
        <v>25</v>
      </c>
      <c r="AB2697" s="111" t="s">
        <v>30</v>
      </c>
      <c r="AC2697" s="112" t="s">
        <v>31</v>
      </c>
    </row>
    <row r="2698" spans="1:29" ht="25.5" customHeight="1" x14ac:dyDescent="0.35">
      <c r="A2698" s="205"/>
      <c r="B2698" s="207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169"/>
        <v/>
      </c>
      <c r="G2698" s="106"/>
      <c r="H2698" s="96">
        <f t="shared" si="170"/>
        <v>0</v>
      </c>
      <c r="I2698" s="96" t="str">
        <f t="shared" si="171"/>
        <v/>
      </c>
      <c r="J2698" s="96" t="str">
        <f t="shared" si="172"/>
        <v/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V2698" s="110" t="s">
        <v>25</v>
      </c>
      <c r="W2698" s="110" t="s">
        <v>26</v>
      </c>
      <c r="X2698" s="110" t="s">
        <v>27</v>
      </c>
      <c r="Y2698" s="111" t="s">
        <v>28</v>
      </c>
      <c r="Z2698" s="111" t="s">
        <v>29</v>
      </c>
      <c r="AA2698" s="111" t="s">
        <v>25</v>
      </c>
      <c r="AB2698" s="111" t="s">
        <v>30</v>
      </c>
      <c r="AC2698" s="112" t="s">
        <v>31</v>
      </c>
    </row>
    <row r="2699" spans="1:29" ht="25.5" customHeight="1" x14ac:dyDescent="0.35">
      <c r="A2699" s="205"/>
      <c r="B2699" s="207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169"/>
        <v/>
      </c>
      <c r="G2699" s="106"/>
      <c r="H2699" s="96">
        <f t="shared" si="170"/>
        <v>0</v>
      </c>
      <c r="I2699" s="96" t="str">
        <f t="shared" si="171"/>
        <v/>
      </c>
      <c r="J2699" s="96" t="str">
        <f t="shared" si="172"/>
        <v/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V2699" s="110" t="s">
        <v>25</v>
      </c>
      <c r="W2699" s="110" t="s">
        <v>26</v>
      </c>
      <c r="X2699" s="110" t="s">
        <v>27</v>
      </c>
      <c r="Y2699" s="111" t="s">
        <v>28</v>
      </c>
      <c r="Z2699" s="111" t="s">
        <v>29</v>
      </c>
      <c r="AA2699" s="111" t="s">
        <v>25</v>
      </c>
      <c r="AB2699" s="111" t="s">
        <v>30</v>
      </c>
      <c r="AC2699" s="112" t="s">
        <v>31</v>
      </c>
    </row>
    <row r="2700" spans="1:29" ht="25.5" customHeight="1" x14ac:dyDescent="0.35">
      <c r="A2700" s="205"/>
      <c r="B2700" s="207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169"/>
        <v/>
      </c>
      <c r="G2700" s="106"/>
      <c r="H2700" s="96">
        <f t="shared" si="170"/>
        <v>0</v>
      </c>
      <c r="I2700" s="96" t="str">
        <f t="shared" si="171"/>
        <v/>
      </c>
      <c r="J2700" s="96" t="str">
        <f t="shared" si="172"/>
        <v/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V2700" s="110" t="s">
        <v>25</v>
      </c>
      <c r="W2700" s="110" t="s">
        <v>26</v>
      </c>
      <c r="X2700" s="110" t="s">
        <v>27</v>
      </c>
      <c r="Y2700" s="111" t="s">
        <v>28</v>
      </c>
      <c r="Z2700" s="111" t="s">
        <v>29</v>
      </c>
      <c r="AA2700" s="111" t="s">
        <v>25</v>
      </c>
      <c r="AB2700" s="111" t="s">
        <v>30</v>
      </c>
      <c r="AC2700" s="112" t="s">
        <v>31</v>
      </c>
    </row>
    <row r="2701" spans="1:29" ht="25.5" customHeight="1" x14ac:dyDescent="0.35">
      <c r="A2701" s="205"/>
      <c r="B2701" s="207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169"/>
        <v/>
      </c>
      <c r="G2701" s="106"/>
      <c r="H2701" s="96">
        <f t="shared" si="170"/>
        <v>0</v>
      </c>
      <c r="I2701" s="96" t="str">
        <f t="shared" si="171"/>
        <v/>
      </c>
      <c r="J2701" s="96" t="str">
        <f t="shared" si="172"/>
        <v/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V2701" s="110" t="s">
        <v>25</v>
      </c>
      <c r="W2701" s="110" t="s">
        <v>26</v>
      </c>
      <c r="X2701" s="110" t="s">
        <v>27</v>
      </c>
      <c r="Y2701" s="111" t="s">
        <v>28</v>
      </c>
      <c r="Z2701" s="111" t="s">
        <v>29</v>
      </c>
      <c r="AA2701" s="111" t="s">
        <v>25</v>
      </c>
      <c r="AB2701" s="111" t="s">
        <v>30</v>
      </c>
      <c r="AC2701" s="112" t="s">
        <v>31</v>
      </c>
    </row>
    <row r="2702" spans="1:29" ht="25.5" customHeight="1" x14ac:dyDescent="0.35">
      <c r="A2702" s="205"/>
      <c r="B2702" s="207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169"/>
        <v/>
      </c>
      <c r="G2702" s="106"/>
      <c r="H2702" s="96">
        <f t="shared" si="170"/>
        <v>0</v>
      </c>
      <c r="I2702" s="96" t="str">
        <f t="shared" si="171"/>
        <v/>
      </c>
      <c r="J2702" s="96" t="str">
        <f t="shared" si="172"/>
        <v/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V2702" s="110" t="s">
        <v>25</v>
      </c>
      <c r="W2702" s="110" t="s">
        <v>26</v>
      </c>
      <c r="X2702" s="110" t="s">
        <v>27</v>
      </c>
      <c r="Y2702" s="111" t="s">
        <v>28</v>
      </c>
      <c r="Z2702" s="111" t="s">
        <v>29</v>
      </c>
      <c r="AA2702" s="111" t="s">
        <v>25</v>
      </c>
      <c r="AB2702" s="111" t="s">
        <v>30</v>
      </c>
      <c r="AC2702" s="112" t="s">
        <v>31</v>
      </c>
    </row>
    <row r="2703" spans="1:29" ht="25.5" customHeight="1" x14ac:dyDescent="0.35">
      <c r="A2703" s="205"/>
      <c r="B2703" s="207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169"/>
        <v/>
      </c>
      <c r="G2703" s="106"/>
      <c r="H2703" s="96">
        <f t="shared" si="170"/>
        <v>0</v>
      </c>
      <c r="I2703" s="96" t="str">
        <f t="shared" si="171"/>
        <v/>
      </c>
      <c r="J2703" s="96" t="str">
        <f t="shared" si="172"/>
        <v/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V2703" s="110" t="s">
        <v>25</v>
      </c>
      <c r="W2703" s="110" t="s">
        <v>26</v>
      </c>
      <c r="X2703" s="110" t="s">
        <v>27</v>
      </c>
      <c r="Y2703" s="111" t="s">
        <v>28</v>
      </c>
      <c r="Z2703" s="111" t="s">
        <v>29</v>
      </c>
      <c r="AA2703" s="111" t="s">
        <v>25</v>
      </c>
      <c r="AB2703" s="111" t="s">
        <v>30</v>
      </c>
      <c r="AC2703" s="112" t="s">
        <v>31</v>
      </c>
    </row>
    <row r="2704" spans="1:29" ht="25.5" customHeight="1" x14ac:dyDescent="0.35">
      <c r="A2704" s="205"/>
      <c r="B2704" s="207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169"/>
        <v/>
      </c>
      <c r="G2704" s="106"/>
      <c r="H2704" s="96">
        <f t="shared" si="170"/>
        <v>0</v>
      </c>
      <c r="I2704" s="96" t="str">
        <f t="shared" si="171"/>
        <v/>
      </c>
      <c r="J2704" s="96" t="str">
        <f t="shared" si="172"/>
        <v/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V2704" s="110" t="s">
        <v>25</v>
      </c>
      <c r="W2704" s="110" t="s">
        <v>26</v>
      </c>
      <c r="X2704" s="110" t="s">
        <v>27</v>
      </c>
      <c r="Y2704" s="111" t="s">
        <v>28</v>
      </c>
      <c r="Z2704" s="111" t="s">
        <v>29</v>
      </c>
      <c r="AA2704" s="111" t="s">
        <v>25</v>
      </c>
      <c r="AB2704" s="111" t="s">
        <v>30</v>
      </c>
      <c r="AC2704" s="112" t="s">
        <v>31</v>
      </c>
    </row>
    <row r="2705" spans="1:29" ht="25.5" customHeight="1" x14ac:dyDescent="0.35">
      <c r="A2705" s="205"/>
      <c r="B2705" s="207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169"/>
        <v/>
      </c>
      <c r="G2705" s="106"/>
      <c r="H2705" s="96">
        <f t="shared" si="170"/>
        <v>0</v>
      </c>
      <c r="I2705" s="96" t="str">
        <f t="shared" si="171"/>
        <v/>
      </c>
      <c r="J2705" s="96" t="str">
        <f t="shared" si="172"/>
        <v/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V2705" s="110" t="s">
        <v>25</v>
      </c>
      <c r="W2705" s="110" t="s">
        <v>26</v>
      </c>
      <c r="X2705" s="110" t="s">
        <v>27</v>
      </c>
      <c r="Y2705" s="111" t="s">
        <v>28</v>
      </c>
      <c r="Z2705" s="111" t="s">
        <v>29</v>
      </c>
      <c r="AA2705" s="111" t="s">
        <v>25</v>
      </c>
      <c r="AB2705" s="111" t="s">
        <v>30</v>
      </c>
      <c r="AC2705" s="112" t="s">
        <v>31</v>
      </c>
    </row>
    <row r="2706" spans="1:29" ht="25.5" customHeight="1" x14ac:dyDescent="0.35">
      <c r="A2706" s="205"/>
      <c r="B2706" s="207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169"/>
        <v/>
      </c>
      <c r="G2706" s="106"/>
      <c r="H2706" s="96">
        <f t="shared" si="170"/>
        <v>0</v>
      </c>
      <c r="I2706" s="96" t="str">
        <f t="shared" si="171"/>
        <v/>
      </c>
      <c r="J2706" s="96" t="str">
        <f t="shared" si="172"/>
        <v/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V2706" s="110" t="s">
        <v>25</v>
      </c>
      <c r="W2706" s="110" t="s">
        <v>26</v>
      </c>
      <c r="X2706" s="110" t="s">
        <v>27</v>
      </c>
      <c r="Y2706" s="111" t="s">
        <v>28</v>
      </c>
      <c r="Z2706" s="111" t="s">
        <v>29</v>
      </c>
      <c r="AA2706" s="111" t="s">
        <v>25</v>
      </c>
      <c r="AB2706" s="111" t="s">
        <v>30</v>
      </c>
      <c r="AC2706" s="112" t="s">
        <v>31</v>
      </c>
    </row>
    <row r="2707" spans="1:29" ht="25.5" customHeight="1" x14ac:dyDescent="0.35">
      <c r="A2707" s="205"/>
      <c r="B2707" s="207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169"/>
        <v/>
      </c>
      <c r="G2707" s="106"/>
      <c r="H2707" s="96">
        <f t="shared" si="170"/>
        <v>0</v>
      </c>
      <c r="I2707" s="96" t="str">
        <f t="shared" si="171"/>
        <v/>
      </c>
      <c r="J2707" s="96" t="str">
        <f t="shared" si="172"/>
        <v/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V2707" s="110" t="s">
        <v>25</v>
      </c>
      <c r="W2707" s="110" t="s">
        <v>26</v>
      </c>
      <c r="X2707" s="110" t="s">
        <v>27</v>
      </c>
      <c r="Y2707" s="111" t="s">
        <v>28</v>
      </c>
      <c r="Z2707" s="111" t="s">
        <v>29</v>
      </c>
      <c r="AA2707" s="111" t="s">
        <v>25</v>
      </c>
      <c r="AB2707" s="111" t="s">
        <v>30</v>
      </c>
      <c r="AC2707" s="112" t="s">
        <v>31</v>
      </c>
    </row>
    <row r="2708" spans="1:29" ht="25.5" customHeight="1" x14ac:dyDescent="0.35">
      <c r="A2708" s="205"/>
      <c r="B2708" s="207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169"/>
        <v/>
      </c>
      <c r="G2708" s="106"/>
      <c r="H2708" s="96">
        <f t="shared" si="170"/>
        <v>0</v>
      </c>
      <c r="I2708" s="96" t="str">
        <f t="shared" si="171"/>
        <v/>
      </c>
      <c r="J2708" s="96" t="str">
        <f t="shared" si="172"/>
        <v/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V2708" s="110" t="s">
        <v>25</v>
      </c>
      <c r="W2708" s="110" t="s">
        <v>26</v>
      </c>
      <c r="X2708" s="110" t="s">
        <v>27</v>
      </c>
      <c r="Y2708" s="111" t="s">
        <v>28</v>
      </c>
      <c r="Z2708" s="111" t="s">
        <v>29</v>
      </c>
      <c r="AA2708" s="111" t="s">
        <v>25</v>
      </c>
      <c r="AB2708" s="111" t="s">
        <v>30</v>
      </c>
      <c r="AC2708" s="112" t="s">
        <v>31</v>
      </c>
    </row>
    <row r="2709" spans="1:29" ht="25.5" customHeight="1" x14ac:dyDescent="0.35">
      <c r="A2709" s="205"/>
      <c r="B2709" s="207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169"/>
        <v/>
      </c>
      <c r="G2709" s="106"/>
      <c r="H2709" s="96">
        <f t="shared" si="170"/>
        <v>0</v>
      </c>
      <c r="I2709" s="96" t="str">
        <f t="shared" si="171"/>
        <v/>
      </c>
      <c r="J2709" s="96" t="str">
        <f t="shared" si="172"/>
        <v/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V2709" s="110" t="s">
        <v>25</v>
      </c>
      <c r="W2709" s="110" t="s">
        <v>26</v>
      </c>
      <c r="X2709" s="110" t="s">
        <v>27</v>
      </c>
      <c r="Y2709" s="111" t="s">
        <v>28</v>
      </c>
      <c r="Z2709" s="111" t="s">
        <v>29</v>
      </c>
      <c r="AA2709" s="111" t="s">
        <v>25</v>
      </c>
      <c r="AB2709" s="111" t="s">
        <v>30</v>
      </c>
      <c r="AC2709" s="112" t="s">
        <v>31</v>
      </c>
    </row>
    <row r="2710" spans="1:29" ht="25.5" customHeight="1" x14ac:dyDescent="0.35">
      <c r="A2710" s="205"/>
      <c r="B2710" s="207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169"/>
        <v/>
      </c>
      <c r="G2710" s="106"/>
      <c r="H2710" s="96">
        <f t="shared" si="170"/>
        <v>0</v>
      </c>
      <c r="I2710" s="96" t="str">
        <f t="shared" si="171"/>
        <v/>
      </c>
      <c r="J2710" s="96" t="str">
        <f t="shared" si="172"/>
        <v/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V2710" s="110" t="s">
        <v>25</v>
      </c>
      <c r="W2710" s="110" t="s">
        <v>26</v>
      </c>
      <c r="X2710" s="110" t="s">
        <v>27</v>
      </c>
      <c r="Y2710" s="111" t="s">
        <v>28</v>
      </c>
      <c r="Z2710" s="111" t="s">
        <v>29</v>
      </c>
      <c r="AA2710" s="111" t="s">
        <v>25</v>
      </c>
      <c r="AB2710" s="111" t="s">
        <v>30</v>
      </c>
      <c r="AC2710" s="112" t="s">
        <v>31</v>
      </c>
    </row>
    <row r="2711" spans="1:29" ht="25.5" customHeight="1" x14ac:dyDescent="0.35">
      <c r="A2711" s="205"/>
      <c r="B2711" s="207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169"/>
        <v/>
      </c>
      <c r="G2711" s="106"/>
      <c r="H2711" s="96">
        <f t="shared" si="170"/>
        <v>0</v>
      </c>
      <c r="I2711" s="96" t="str">
        <f t="shared" si="171"/>
        <v/>
      </c>
      <c r="J2711" s="96" t="str">
        <f t="shared" si="172"/>
        <v/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V2711" s="110" t="s">
        <v>25</v>
      </c>
      <c r="W2711" s="110" t="s">
        <v>26</v>
      </c>
      <c r="X2711" s="110" t="s">
        <v>27</v>
      </c>
      <c r="Y2711" s="111" t="s">
        <v>28</v>
      </c>
      <c r="Z2711" s="111" t="s">
        <v>29</v>
      </c>
      <c r="AA2711" s="111" t="s">
        <v>25</v>
      </c>
      <c r="AB2711" s="111" t="s">
        <v>30</v>
      </c>
      <c r="AC2711" s="112" t="s">
        <v>31</v>
      </c>
    </row>
    <row r="2712" spans="1:29" ht="25.5" customHeight="1" x14ac:dyDescent="0.35">
      <c r="A2712" s="205"/>
      <c r="B2712" s="207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169"/>
        <v/>
      </c>
      <c r="G2712" s="106"/>
      <c r="H2712" s="96">
        <f t="shared" si="170"/>
        <v>0</v>
      </c>
      <c r="I2712" s="96" t="str">
        <f t="shared" si="171"/>
        <v/>
      </c>
      <c r="J2712" s="96" t="str">
        <f t="shared" si="172"/>
        <v/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V2712" s="110" t="s">
        <v>25</v>
      </c>
      <c r="W2712" s="110" t="s">
        <v>26</v>
      </c>
      <c r="X2712" s="110" t="s">
        <v>27</v>
      </c>
      <c r="Y2712" s="111" t="s">
        <v>28</v>
      </c>
      <c r="Z2712" s="111" t="s">
        <v>29</v>
      </c>
      <c r="AA2712" s="111" t="s">
        <v>25</v>
      </c>
      <c r="AB2712" s="111" t="s">
        <v>30</v>
      </c>
      <c r="AC2712" s="112" t="s">
        <v>31</v>
      </c>
    </row>
    <row r="2713" spans="1:29" ht="25.5" customHeight="1" x14ac:dyDescent="0.35">
      <c r="A2713" s="205"/>
      <c r="B2713" s="207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169"/>
        <v/>
      </c>
      <c r="G2713" s="106"/>
      <c r="H2713" s="96">
        <f t="shared" si="170"/>
        <v>0</v>
      </c>
      <c r="I2713" s="96" t="str">
        <f t="shared" si="171"/>
        <v/>
      </c>
      <c r="J2713" s="96" t="str">
        <f t="shared" si="172"/>
        <v/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V2713" s="110" t="s">
        <v>25</v>
      </c>
      <c r="W2713" s="110" t="s">
        <v>26</v>
      </c>
      <c r="X2713" s="110" t="s">
        <v>27</v>
      </c>
      <c r="Y2713" s="111" t="s">
        <v>28</v>
      </c>
      <c r="Z2713" s="111" t="s">
        <v>29</v>
      </c>
      <c r="AA2713" s="111" t="s">
        <v>25</v>
      </c>
      <c r="AB2713" s="111" t="s">
        <v>30</v>
      </c>
      <c r="AC2713" s="112" t="s">
        <v>31</v>
      </c>
    </row>
    <row r="2714" spans="1:29" ht="25.5" customHeight="1" x14ac:dyDescent="0.35">
      <c r="A2714" s="205"/>
      <c r="B2714" s="207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169"/>
        <v/>
      </c>
      <c r="G2714" s="106"/>
      <c r="H2714" s="96">
        <f t="shared" si="170"/>
        <v>0</v>
      </c>
      <c r="I2714" s="96" t="str">
        <f t="shared" si="171"/>
        <v/>
      </c>
      <c r="J2714" s="96" t="str">
        <f t="shared" si="172"/>
        <v/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V2714" s="110" t="s">
        <v>25</v>
      </c>
      <c r="W2714" s="110" t="s">
        <v>26</v>
      </c>
      <c r="X2714" s="110" t="s">
        <v>27</v>
      </c>
      <c r="Y2714" s="111" t="s">
        <v>28</v>
      </c>
      <c r="Z2714" s="111" t="s">
        <v>29</v>
      </c>
      <c r="AA2714" s="111" t="s">
        <v>25</v>
      </c>
      <c r="AB2714" s="111" t="s">
        <v>30</v>
      </c>
      <c r="AC2714" s="112" t="s">
        <v>31</v>
      </c>
    </row>
    <row r="2715" spans="1:29" ht="25.5" customHeight="1" x14ac:dyDescent="0.35">
      <c r="A2715" s="205"/>
      <c r="B2715" s="207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169"/>
        <v/>
      </c>
      <c r="G2715" s="106"/>
      <c r="H2715" s="96">
        <f t="shared" si="170"/>
        <v>0</v>
      </c>
      <c r="I2715" s="96" t="str">
        <f t="shared" si="171"/>
        <v/>
      </c>
      <c r="J2715" s="96" t="str">
        <f t="shared" si="172"/>
        <v/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V2715" s="110" t="s">
        <v>25</v>
      </c>
      <c r="W2715" s="110" t="s">
        <v>26</v>
      </c>
      <c r="X2715" s="110" t="s">
        <v>27</v>
      </c>
      <c r="Y2715" s="111" t="s">
        <v>28</v>
      </c>
      <c r="Z2715" s="111" t="s">
        <v>29</v>
      </c>
      <c r="AA2715" s="111" t="s">
        <v>25</v>
      </c>
      <c r="AB2715" s="111" t="s">
        <v>30</v>
      </c>
      <c r="AC2715" s="112" t="s">
        <v>31</v>
      </c>
    </row>
    <row r="2716" spans="1:29" ht="25.5" customHeight="1" x14ac:dyDescent="0.35">
      <c r="A2716" s="205"/>
      <c r="B2716" s="207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169"/>
        <v/>
      </c>
      <c r="G2716" s="106"/>
      <c r="H2716" s="96">
        <f t="shared" si="170"/>
        <v>0</v>
      </c>
      <c r="I2716" s="96" t="str">
        <f t="shared" si="171"/>
        <v/>
      </c>
      <c r="J2716" s="96" t="str">
        <f t="shared" si="172"/>
        <v/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V2716" s="110" t="s">
        <v>25</v>
      </c>
      <c r="W2716" s="110" t="s">
        <v>26</v>
      </c>
      <c r="X2716" s="110" t="s">
        <v>27</v>
      </c>
      <c r="Y2716" s="111" t="s">
        <v>28</v>
      </c>
      <c r="Z2716" s="111" t="s">
        <v>29</v>
      </c>
      <c r="AA2716" s="111" t="s">
        <v>25</v>
      </c>
      <c r="AB2716" s="111" t="s">
        <v>30</v>
      </c>
      <c r="AC2716" s="112" t="s">
        <v>31</v>
      </c>
    </row>
    <row r="2717" spans="1:29" ht="25.5" customHeight="1" x14ac:dyDescent="0.35">
      <c r="A2717" s="205"/>
      <c r="B2717" s="207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169"/>
        <v/>
      </c>
      <c r="G2717" s="106"/>
      <c r="H2717" s="96">
        <f t="shared" si="170"/>
        <v>0</v>
      </c>
      <c r="I2717" s="96" t="str">
        <f t="shared" si="171"/>
        <v/>
      </c>
      <c r="J2717" s="96" t="str">
        <f t="shared" si="172"/>
        <v/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V2717" s="110" t="s">
        <v>25</v>
      </c>
      <c r="W2717" s="110" t="s">
        <v>26</v>
      </c>
      <c r="X2717" s="110" t="s">
        <v>27</v>
      </c>
      <c r="Y2717" s="111" t="s">
        <v>28</v>
      </c>
      <c r="Z2717" s="111" t="s">
        <v>29</v>
      </c>
      <c r="AA2717" s="111" t="s">
        <v>25</v>
      </c>
      <c r="AB2717" s="111" t="s">
        <v>30</v>
      </c>
      <c r="AC2717" s="112" t="s">
        <v>31</v>
      </c>
    </row>
    <row r="2718" spans="1:29" ht="25.5" customHeight="1" x14ac:dyDescent="0.35">
      <c r="A2718" s="205"/>
      <c r="B2718" s="207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169"/>
        <v/>
      </c>
      <c r="G2718" s="106"/>
      <c r="H2718" s="96">
        <f t="shared" si="170"/>
        <v>0</v>
      </c>
      <c r="I2718" s="96" t="str">
        <f t="shared" si="171"/>
        <v/>
      </c>
      <c r="J2718" s="96" t="str">
        <f t="shared" si="172"/>
        <v/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V2718" s="110" t="s">
        <v>25</v>
      </c>
      <c r="W2718" s="110" t="s">
        <v>26</v>
      </c>
      <c r="X2718" s="110" t="s">
        <v>27</v>
      </c>
      <c r="Y2718" s="111" t="s">
        <v>28</v>
      </c>
      <c r="Z2718" s="111" t="s">
        <v>29</v>
      </c>
      <c r="AA2718" s="111" t="s">
        <v>25</v>
      </c>
      <c r="AB2718" s="111" t="s">
        <v>30</v>
      </c>
      <c r="AC2718" s="112" t="s">
        <v>31</v>
      </c>
    </row>
    <row r="2719" spans="1:29" ht="25.5" customHeight="1" x14ac:dyDescent="0.35">
      <c r="A2719" s="205"/>
      <c r="B2719" s="207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169"/>
        <v/>
      </c>
      <c r="G2719" s="106"/>
      <c r="H2719" s="96">
        <f t="shared" si="170"/>
        <v>0</v>
      </c>
      <c r="I2719" s="96" t="str">
        <f t="shared" si="171"/>
        <v/>
      </c>
      <c r="J2719" s="96" t="str">
        <f t="shared" si="172"/>
        <v/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V2719" s="110" t="s">
        <v>25</v>
      </c>
      <c r="W2719" s="110" t="s">
        <v>26</v>
      </c>
      <c r="X2719" s="110" t="s">
        <v>27</v>
      </c>
      <c r="Y2719" s="111" t="s">
        <v>28</v>
      </c>
      <c r="Z2719" s="111" t="s">
        <v>29</v>
      </c>
      <c r="AA2719" s="111" t="s">
        <v>25</v>
      </c>
      <c r="AB2719" s="111" t="s">
        <v>30</v>
      </c>
      <c r="AC2719" s="112" t="s">
        <v>31</v>
      </c>
    </row>
    <row r="2720" spans="1:29" ht="25.5" customHeight="1" x14ac:dyDescent="0.35">
      <c r="A2720" s="205"/>
      <c r="B2720" s="207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169"/>
        <v/>
      </c>
      <c r="G2720" s="106"/>
      <c r="H2720" s="96">
        <f t="shared" si="170"/>
        <v>0</v>
      </c>
      <c r="I2720" s="96" t="str">
        <f t="shared" si="171"/>
        <v/>
      </c>
      <c r="J2720" s="96" t="str">
        <f t="shared" si="172"/>
        <v/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V2720" s="110" t="s">
        <v>25</v>
      </c>
      <c r="W2720" s="110" t="s">
        <v>26</v>
      </c>
      <c r="X2720" s="110" t="s">
        <v>27</v>
      </c>
      <c r="Y2720" s="111" t="s">
        <v>28</v>
      </c>
      <c r="Z2720" s="111" t="s">
        <v>29</v>
      </c>
      <c r="AA2720" s="111" t="s">
        <v>25</v>
      </c>
      <c r="AB2720" s="111" t="s">
        <v>30</v>
      </c>
      <c r="AC2720" s="112" t="s">
        <v>31</v>
      </c>
    </row>
    <row r="2721" spans="1:29" ht="25.5" customHeight="1" x14ac:dyDescent="0.35">
      <c r="A2721" s="205"/>
      <c r="B2721" s="207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169"/>
        <v/>
      </c>
      <c r="G2721" s="106"/>
      <c r="H2721" s="96">
        <f t="shared" si="170"/>
        <v>0</v>
      </c>
      <c r="I2721" s="96" t="str">
        <f t="shared" si="171"/>
        <v/>
      </c>
      <c r="J2721" s="96" t="str">
        <f t="shared" si="172"/>
        <v/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V2721" s="110" t="s">
        <v>25</v>
      </c>
      <c r="W2721" s="110" t="s">
        <v>26</v>
      </c>
      <c r="X2721" s="110" t="s">
        <v>27</v>
      </c>
      <c r="Y2721" s="111" t="s">
        <v>28</v>
      </c>
      <c r="Z2721" s="111" t="s">
        <v>29</v>
      </c>
      <c r="AA2721" s="111" t="s">
        <v>25</v>
      </c>
      <c r="AB2721" s="111" t="s">
        <v>30</v>
      </c>
      <c r="AC2721" s="112" t="s">
        <v>31</v>
      </c>
    </row>
    <row r="2722" spans="1:29" ht="25.5" customHeight="1" x14ac:dyDescent="0.35">
      <c r="A2722" s="205"/>
      <c r="B2722" s="207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169"/>
        <v/>
      </c>
      <c r="G2722" s="106"/>
      <c r="H2722" s="96">
        <f t="shared" si="170"/>
        <v>0</v>
      </c>
      <c r="I2722" s="96" t="str">
        <f t="shared" si="171"/>
        <v/>
      </c>
      <c r="J2722" s="96" t="str">
        <f t="shared" si="172"/>
        <v/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V2722" s="110" t="s">
        <v>25</v>
      </c>
      <c r="W2722" s="110" t="s">
        <v>26</v>
      </c>
      <c r="X2722" s="110" t="s">
        <v>27</v>
      </c>
      <c r="Y2722" s="111" t="s">
        <v>28</v>
      </c>
      <c r="Z2722" s="111" t="s">
        <v>29</v>
      </c>
      <c r="AA2722" s="111" t="s">
        <v>25</v>
      </c>
      <c r="AB2722" s="111" t="s">
        <v>30</v>
      </c>
      <c r="AC2722" s="112" t="s">
        <v>31</v>
      </c>
    </row>
    <row r="2723" spans="1:29" ht="25.5" customHeight="1" x14ac:dyDescent="0.35">
      <c r="A2723" s="205"/>
      <c r="B2723" s="207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169"/>
        <v/>
      </c>
      <c r="G2723" s="106"/>
      <c r="H2723" s="96">
        <f t="shared" si="170"/>
        <v>0</v>
      </c>
      <c r="I2723" s="96" t="str">
        <f t="shared" si="171"/>
        <v/>
      </c>
      <c r="J2723" s="96" t="str">
        <f t="shared" si="172"/>
        <v/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V2723" s="110" t="s">
        <v>25</v>
      </c>
      <c r="W2723" s="110" t="s">
        <v>26</v>
      </c>
      <c r="X2723" s="110" t="s">
        <v>27</v>
      </c>
      <c r="Y2723" s="111" t="s">
        <v>28</v>
      </c>
      <c r="Z2723" s="111" t="s">
        <v>29</v>
      </c>
      <c r="AA2723" s="111" t="s">
        <v>25</v>
      </c>
      <c r="AB2723" s="111" t="s">
        <v>30</v>
      </c>
      <c r="AC2723" s="112" t="s">
        <v>31</v>
      </c>
    </row>
    <row r="2724" spans="1:29" ht="25.5" customHeight="1" x14ac:dyDescent="0.35">
      <c r="A2724" s="205"/>
      <c r="B2724" s="207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169"/>
        <v/>
      </c>
      <c r="G2724" s="106"/>
      <c r="H2724" s="96">
        <f t="shared" si="170"/>
        <v>0</v>
      </c>
      <c r="I2724" s="96" t="str">
        <f t="shared" si="171"/>
        <v/>
      </c>
      <c r="J2724" s="96" t="str">
        <f t="shared" si="172"/>
        <v/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V2724" s="110" t="s">
        <v>25</v>
      </c>
      <c r="W2724" s="110" t="s">
        <v>26</v>
      </c>
      <c r="X2724" s="110" t="s">
        <v>27</v>
      </c>
      <c r="Y2724" s="111" t="s">
        <v>28</v>
      </c>
      <c r="Z2724" s="111" t="s">
        <v>29</v>
      </c>
      <c r="AA2724" s="111" t="s">
        <v>25</v>
      </c>
      <c r="AB2724" s="111" t="s">
        <v>30</v>
      </c>
      <c r="AC2724" s="112" t="s">
        <v>31</v>
      </c>
    </row>
    <row r="2725" spans="1:29" ht="25.5" customHeight="1" x14ac:dyDescent="0.35">
      <c r="A2725" s="205"/>
      <c r="B2725" s="207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169"/>
        <v/>
      </c>
      <c r="G2725" s="106"/>
      <c r="H2725" s="96">
        <f t="shared" si="170"/>
        <v>0</v>
      </c>
      <c r="I2725" s="96" t="str">
        <f t="shared" si="171"/>
        <v/>
      </c>
      <c r="J2725" s="96" t="str">
        <f t="shared" si="172"/>
        <v/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V2725" s="110" t="s">
        <v>25</v>
      </c>
      <c r="W2725" s="110" t="s">
        <v>26</v>
      </c>
      <c r="X2725" s="110" t="s">
        <v>27</v>
      </c>
      <c r="Y2725" s="111" t="s">
        <v>28</v>
      </c>
      <c r="Z2725" s="111" t="s">
        <v>29</v>
      </c>
      <c r="AA2725" s="111" t="s">
        <v>25</v>
      </c>
      <c r="AB2725" s="111" t="s">
        <v>30</v>
      </c>
      <c r="AC2725" s="112" t="s">
        <v>31</v>
      </c>
    </row>
    <row r="2726" spans="1:29" ht="25.5" customHeight="1" x14ac:dyDescent="0.35">
      <c r="A2726" s="205"/>
      <c r="B2726" s="207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169"/>
        <v/>
      </c>
      <c r="G2726" s="106"/>
      <c r="H2726" s="96">
        <f t="shared" si="170"/>
        <v>0</v>
      </c>
      <c r="I2726" s="96" t="str">
        <f t="shared" si="171"/>
        <v/>
      </c>
      <c r="J2726" s="96" t="str">
        <f t="shared" si="172"/>
        <v/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V2726" s="110" t="s">
        <v>25</v>
      </c>
      <c r="W2726" s="110" t="s">
        <v>26</v>
      </c>
      <c r="X2726" s="110" t="s">
        <v>27</v>
      </c>
      <c r="Y2726" s="111" t="s">
        <v>28</v>
      </c>
      <c r="Z2726" s="111" t="s">
        <v>29</v>
      </c>
      <c r="AA2726" s="111" t="s">
        <v>25</v>
      </c>
      <c r="AB2726" s="111" t="s">
        <v>30</v>
      </c>
      <c r="AC2726" s="112" t="s">
        <v>31</v>
      </c>
    </row>
    <row r="2727" spans="1:29" ht="25.5" customHeight="1" x14ac:dyDescent="0.35">
      <c r="A2727" s="205"/>
      <c r="B2727" s="207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169"/>
        <v/>
      </c>
      <c r="G2727" s="106"/>
      <c r="H2727" s="96">
        <f t="shared" si="170"/>
        <v>0</v>
      </c>
      <c r="I2727" s="96" t="str">
        <f t="shared" si="171"/>
        <v/>
      </c>
      <c r="J2727" s="96" t="str">
        <f t="shared" si="172"/>
        <v/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V2727" s="110" t="s">
        <v>25</v>
      </c>
      <c r="W2727" s="110" t="s">
        <v>26</v>
      </c>
      <c r="X2727" s="110" t="s">
        <v>27</v>
      </c>
      <c r="Y2727" s="111" t="s">
        <v>28</v>
      </c>
      <c r="Z2727" s="111" t="s">
        <v>29</v>
      </c>
      <c r="AA2727" s="111" t="s">
        <v>25</v>
      </c>
      <c r="AB2727" s="111" t="s">
        <v>30</v>
      </c>
      <c r="AC2727" s="112" t="s">
        <v>31</v>
      </c>
    </row>
    <row r="2728" spans="1:29" ht="25.5" customHeight="1" x14ac:dyDescent="0.35">
      <c r="A2728" s="205"/>
      <c r="B2728" s="207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169"/>
        <v/>
      </c>
      <c r="G2728" s="106"/>
      <c r="H2728" s="96">
        <f t="shared" si="170"/>
        <v>0</v>
      </c>
      <c r="I2728" s="96" t="str">
        <f t="shared" si="171"/>
        <v/>
      </c>
      <c r="J2728" s="96" t="str">
        <f t="shared" si="172"/>
        <v/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V2728" s="110" t="s">
        <v>25</v>
      </c>
      <c r="W2728" s="110" t="s">
        <v>26</v>
      </c>
      <c r="X2728" s="110" t="s">
        <v>27</v>
      </c>
      <c r="Y2728" s="111" t="s">
        <v>28</v>
      </c>
      <c r="Z2728" s="111" t="s">
        <v>29</v>
      </c>
      <c r="AA2728" s="111" t="s">
        <v>25</v>
      </c>
      <c r="AB2728" s="111" t="s">
        <v>30</v>
      </c>
      <c r="AC2728" s="112" t="s">
        <v>31</v>
      </c>
    </row>
    <row r="2729" spans="1:29" ht="25.5" customHeight="1" x14ac:dyDescent="0.35">
      <c r="A2729" s="205"/>
      <c r="B2729" s="207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169"/>
        <v/>
      </c>
      <c r="G2729" s="106"/>
      <c r="H2729" s="96">
        <f t="shared" si="170"/>
        <v>0</v>
      </c>
      <c r="I2729" s="96" t="str">
        <f t="shared" si="171"/>
        <v/>
      </c>
      <c r="J2729" s="96" t="str">
        <f t="shared" si="172"/>
        <v/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V2729" s="110" t="s">
        <v>25</v>
      </c>
      <c r="W2729" s="110" t="s">
        <v>26</v>
      </c>
      <c r="X2729" s="110" t="s">
        <v>27</v>
      </c>
      <c r="Y2729" s="111" t="s">
        <v>28</v>
      </c>
      <c r="Z2729" s="111" t="s">
        <v>29</v>
      </c>
      <c r="AA2729" s="111" t="s">
        <v>25</v>
      </c>
      <c r="AB2729" s="111" t="s">
        <v>30</v>
      </c>
      <c r="AC2729" s="112" t="s">
        <v>31</v>
      </c>
    </row>
    <row r="2730" spans="1:29" ht="25.5" customHeight="1" x14ac:dyDescent="0.35">
      <c r="A2730" s="205"/>
      <c r="B2730" s="207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169"/>
        <v/>
      </c>
      <c r="G2730" s="106"/>
      <c r="H2730" s="96">
        <f t="shared" si="170"/>
        <v>0</v>
      </c>
      <c r="I2730" s="96" t="str">
        <f t="shared" si="171"/>
        <v/>
      </c>
      <c r="J2730" s="96" t="str">
        <f t="shared" si="172"/>
        <v/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V2730" s="110" t="s">
        <v>25</v>
      </c>
      <c r="W2730" s="110" t="s">
        <v>26</v>
      </c>
      <c r="X2730" s="110" t="s">
        <v>27</v>
      </c>
      <c r="Y2730" s="111" t="s">
        <v>28</v>
      </c>
      <c r="Z2730" s="111" t="s">
        <v>29</v>
      </c>
      <c r="AA2730" s="111" t="s">
        <v>25</v>
      </c>
      <c r="AB2730" s="111" t="s">
        <v>30</v>
      </c>
      <c r="AC2730" s="112" t="s">
        <v>31</v>
      </c>
    </row>
    <row r="2731" spans="1:29" ht="25.5" customHeight="1" x14ac:dyDescent="0.35">
      <c r="A2731" s="205"/>
      <c r="B2731" s="207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169"/>
        <v/>
      </c>
      <c r="G2731" s="106"/>
      <c r="H2731" s="96">
        <f t="shared" si="170"/>
        <v>0</v>
      </c>
      <c r="I2731" s="96" t="str">
        <f t="shared" si="171"/>
        <v/>
      </c>
      <c r="J2731" s="96" t="str">
        <f t="shared" si="172"/>
        <v/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V2731" s="110" t="s">
        <v>25</v>
      </c>
      <c r="W2731" s="110" t="s">
        <v>26</v>
      </c>
      <c r="X2731" s="110" t="s">
        <v>27</v>
      </c>
      <c r="Y2731" s="111" t="s">
        <v>28</v>
      </c>
      <c r="Z2731" s="111" t="s">
        <v>29</v>
      </c>
      <c r="AA2731" s="111" t="s">
        <v>25</v>
      </c>
      <c r="AB2731" s="111" t="s">
        <v>30</v>
      </c>
      <c r="AC2731" s="112" t="s">
        <v>31</v>
      </c>
    </row>
    <row r="2732" spans="1:29" ht="25.5" customHeight="1" x14ac:dyDescent="0.35">
      <c r="A2732" s="205"/>
      <c r="B2732" s="207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169"/>
        <v/>
      </c>
      <c r="G2732" s="106"/>
      <c r="H2732" s="96">
        <f t="shared" si="170"/>
        <v>0</v>
      </c>
      <c r="I2732" s="96" t="str">
        <f t="shared" si="171"/>
        <v/>
      </c>
      <c r="J2732" s="96" t="str">
        <f t="shared" si="172"/>
        <v/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V2732" s="110" t="s">
        <v>25</v>
      </c>
      <c r="W2732" s="110" t="s">
        <v>26</v>
      </c>
      <c r="X2732" s="110" t="s">
        <v>27</v>
      </c>
      <c r="Y2732" s="111" t="s">
        <v>28</v>
      </c>
      <c r="Z2732" s="111" t="s">
        <v>29</v>
      </c>
      <c r="AA2732" s="111" t="s">
        <v>25</v>
      </c>
      <c r="AB2732" s="111" t="s">
        <v>30</v>
      </c>
      <c r="AC2732" s="112" t="s">
        <v>31</v>
      </c>
    </row>
    <row r="2733" spans="1:29" ht="25.5" customHeight="1" x14ac:dyDescent="0.35">
      <c r="A2733" s="205"/>
      <c r="B2733" s="207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169"/>
        <v/>
      </c>
      <c r="G2733" s="106"/>
      <c r="H2733" s="96">
        <f t="shared" si="170"/>
        <v>0</v>
      </c>
      <c r="I2733" s="96" t="str">
        <f t="shared" si="171"/>
        <v/>
      </c>
      <c r="J2733" s="96" t="str">
        <f t="shared" si="172"/>
        <v/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V2733" s="110" t="s">
        <v>25</v>
      </c>
      <c r="W2733" s="110" t="s">
        <v>26</v>
      </c>
      <c r="X2733" s="110" t="s">
        <v>27</v>
      </c>
      <c r="Y2733" s="111" t="s">
        <v>28</v>
      </c>
      <c r="Z2733" s="111" t="s">
        <v>29</v>
      </c>
      <c r="AA2733" s="111" t="s">
        <v>25</v>
      </c>
      <c r="AB2733" s="111" t="s">
        <v>30</v>
      </c>
      <c r="AC2733" s="112" t="s">
        <v>31</v>
      </c>
    </row>
    <row r="2734" spans="1:29" ht="25.5" customHeight="1" x14ac:dyDescent="0.35">
      <c r="A2734" s="205"/>
      <c r="B2734" s="207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169"/>
        <v/>
      </c>
      <c r="G2734" s="106"/>
      <c r="H2734" s="96">
        <f t="shared" si="170"/>
        <v>0</v>
      </c>
      <c r="I2734" s="96" t="str">
        <f t="shared" si="171"/>
        <v/>
      </c>
      <c r="J2734" s="96" t="str">
        <f t="shared" si="172"/>
        <v/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V2734" s="110" t="s">
        <v>25</v>
      </c>
      <c r="W2734" s="110" t="s">
        <v>26</v>
      </c>
      <c r="X2734" s="110" t="s">
        <v>27</v>
      </c>
      <c r="Y2734" s="111" t="s">
        <v>28</v>
      </c>
      <c r="Z2734" s="111" t="s">
        <v>29</v>
      </c>
      <c r="AA2734" s="111" t="s">
        <v>25</v>
      </c>
      <c r="AB2734" s="111" t="s">
        <v>30</v>
      </c>
      <c r="AC2734" s="112" t="s">
        <v>31</v>
      </c>
    </row>
    <row r="2735" spans="1:29" ht="25.5" customHeight="1" x14ac:dyDescent="0.35">
      <c r="A2735" s="205"/>
      <c r="B2735" s="207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169"/>
        <v/>
      </c>
      <c r="G2735" s="106"/>
      <c r="H2735" s="96">
        <f t="shared" si="170"/>
        <v>0</v>
      </c>
      <c r="I2735" s="96" t="str">
        <f t="shared" si="171"/>
        <v/>
      </c>
      <c r="J2735" s="96" t="str">
        <f t="shared" si="172"/>
        <v/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V2735" s="110" t="s">
        <v>25</v>
      </c>
      <c r="W2735" s="110" t="s">
        <v>26</v>
      </c>
      <c r="X2735" s="110" t="s">
        <v>27</v>
      </c>
      <c r="Y2735" s="111" t="s">
        <v>28</v>
      </c>
      <c r="Z2735" s="111" t="s">
        <v>29</v>
      </c>
      <c r="AA2735" s="111" t="s">
        <v>25</v>
      </c>
      <c r="AB2735" s="111" t="s">
        <v>30</v>
      </c>
      <c r="AC2735" s="112" t="s">
        <v>31</v>
      </c>
    </row>
    <row r="2736" spans="1:29" ht="25.5" customHeight="1" x14ac:dyDescent="0.35">
      <c r="A2736" s="205"/>
      <c r="B2736" s="207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169"/>
        <v/>
      </c>
      <c r="G2736" s="106"/>
      <c r="H2736" s="96">
        <f t="shared" si="170"/>
        <v>0</v>
      </c>
      <c r="I2736" s="96" t="str">
        <f t="shared" si="171"/>
        <v/>
      </c>
      <c r="J2736" s="96" t="str">
        <f t="shared" si="172"/>
        <v/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V2736" s="110" t="s">
        <v>25</v>
      </c>
      <c r="W2736" s="110" t="s">
        <v>26</v>
      </c>
      <c r="X2736" s="110" t="s">
        <v>27</v>
      </c>
      <c r="Y2736" s="111" t="s">
        <v>28</v>
      </c>
      <c r="Z2736" s="111" t="s">
        <v>29</v>
      </c>
      <c r="AA2736" s="111" t="s">
        <v>25</v>
      </c>
      <c r="AB2736" s="111" t="s">
        <v>30</v>
      </c>
      <c r="AC2736" s="112" t="s">
        <v>31</v>
      </c>
    </row>
    <row r="2737" spans="1:29" ht="25.5" customHeight="1" x14ac:dyDescent="0.35">
      <c r="A2737" s="205"/>
      <c r="B2737" s="207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169"/>
        <v/>
      </c>
      <c r="G2737" s="106"/>
      <c r="H2737" s="96">
        <f t="shared" si="170"/>
        <v>0</v>
      </c>
      <c r="I2737" s="96" t="str">
        <f t="shared" si="171"/>
        <v/>
      </c>
      <c r="J2737" s="96" t="str">
        <f t="shared" si="172"/>
        <v/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V2737" s="110" t="s">
        <v>25</v>
      </c>
      <c r="W2737" s="110" t="s">
        <v>26</v>
      </c>
      <c r="X2737" s="110" t="s">
        <v>27</v>
      </c>
      <c r="Y2737" s="111" t="s">
        <v>28</v>
      </c>
      <c r="Z2737" s="111" t="s">
        <v>29</v>
      </c>
      <c r="AA2737" s="111" t="s">
        <v>25</v>
      </c>
      <c r="AB2737" s="111" t="s">
        <v>30</v>
      </c>
      <c r="AC2737" s="112" t="s">
        <v>31</v>
      </c>
    </row>
    <row r="2738" spans="1:29" ht="25.5" customHeight="1" x14ac:dyDescent="0.35">
      <c r="A2738" s="205"/>
      <c r="B2738" s="207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169"/>
        <v/>
      </c>
      <c r="G2738" s="106"/>
      <c r="H2738" s="96">
        <f t="shared" si="170"/>
        <v>0</v>
      </c>
      <c r="I2738" s="96" t="str">
        <f t="shared" si="171"/>
        <v/>
      </c>
      <c r="J2738" s="96" t="str">
        <f t="shared" si="172"/>
        <v/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V2738" s="110" t="s">
        <v>25</v>
      </c>
      <c r="W2738" s="110" t="s">
        <v>26</v>
      </c>
      <c r="X2738" s="110" t="s">
        <v>27</v>
      </c>
      <c r="Y2738" s="111" t="s">
        <v>28</v>
      </c>
      <c r="Z2738" s="111" t="s">
        <v>29</v>
      </c>
      <c r="AA2738" s="111" t="s">
        <v>25</v>
      </c>
      <c r="AB2738" s="111" t="s">
        <v>30</v>
      </c>
      <c r="AC2738" s="112" t="s">
        <v>31</v>
      </c>
    </row>
    <row r="2739" spans="1:29" ht="25.5" customHeight="1" x14ac:dyDescent="0.35">
      <c r="A2739" s="205"/>
      <c r="B2739" s="207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169"/>
        <v/>
      </c>
      <c r="G2739" s="106"/>
      <c r="H2739" s="96">
        <f t="shared" si="170"/>
        <v>0</v>
      </c>
      <c r="I2739" s="96" t="str">
        <f t="shared" si="171"/>
        <v/>
      </c>
      <c r="J2739" s="96" t="str">
        <f t="shared" si="172"/>
        <v/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V2739" s="110" t="s">
        <v>25</v>
      </c>
      <c r="W2739" s="110" t="s">
        <v>26</v>
      </c>
      <c r="X2739" s="110" t="s">
        <v>27</v>
      </c>
      <c r="Y2739" s="111" t="s">
        <v>28</v>
      </c>
      <c r="Z2739" s="111" t="s">
        <v>29</v>
      </c>
      <c r="AA2739" s="111" t="s">
        <v>25</v>
      </c>
      <c r="AB2739" s="111" t="s">
        <v>30</v>
      </c>
      <c r="AC2739" s="112" t="s">
        <v>31</v>
      </c>
    </row>
    <row r="2740" spans="1:29" ht="25.5" customHeight="1" x14ac:dyDescent="0.35">
      <c r="A2740" s="205"/>
      <c r="B2740" s="207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169"/>
        <v/>
      </c>
      <c r="G2740" s="106"/>
      <c r="H2740" s="96">
        <f t="shared" si="170"/>
        <v>0</v>
      </c>
      <c r="I2740" s="96" t="str">
        <f t="shared" si="171"/>
        <v/>
      </c>
      <c r="J2740" s="96" t="str">
        <f t="shared" si="172"/>
        <v/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V2740" s="110" t="s">
        <v>25</v>
      </c>
      <c r="W2740" s="110" t="s">
        <v>26</v>
      </c>
      <c r="X2740" s="110" t="s">
        <v>27</v>
      </c>
      <c r="Y2740" s="111" t="s">
        <v>28</v>
      </c>
      <c r="Z2740" s="111" t="s">
        <v>29</v>
      </c>
      <c r="AA2740" s="111" t="s">
        <v>25</v>
      </c>
      <c r="AB2740" s="111" t="s">
        <v>30</v>
      </c>
      <c r="AC2740" s="112" t="s">
        <v>31</v>
      </c>
    </row>
    <row r="2741" spans="1:29" ht="25.5" customHeight="1" x14ac:dyDescent="0.35">
      <c r="A2741" s="205"/>
      <c r="B2741" s="207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169"/>
        <v/>
      </c>
      <c r="G2741" s="106"/>
      <c r="H2741" s="96">
        <f t="shared" si="170"/>
        <v>0</v>
      </c>
      <c r="I2741" s="96" t="str">
        <f t="shared" si="171"/>
        <v/>
      </c>
      <c r="J2741" s="96" t="str">
        <f t="shared" si="172"/>
        <v/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V2741" s="110" t="s">
        <v>25</v>
      </c>
      <c r="W2741" s="110" t="s">
        <v>26</v>
      </c>
      <c r="X2741" s="110" t="s">
        <v>27</v>
      </c>
      <c r="Y2741" s="111" t="s">
        <v>28</v>
      </c>
      <c r="Z2741" s="111" t="s">
        <v>29</v>
      </c>
      <c r="AA2741" s="111" t="s">
        <v>25</v>
      </c>
      <c r="AB2741" s="111" t="s">
        <v>30</v>
      </c>
      <c r="AC2741" s="112" t="s">
        <v>31</v>
      </c>
    </row>
    <row r="2742" spans="1:29" ht="25.5" customHeight="1" x14ac:dyDescent="0.35">
      <c r="A2742" s="205"/>
      <c r="B2742" s="207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169"/>
        <v/>
      </c>
      <c r="G2742" s="106"/>
      <c r="H2742" s="96">
        <f t="shared" si="170"/>
        <v>0</v>
      </c>
      <c r="I2742" s="96" t="str">
        <f t="shared" si="171"/>
        <v/>
      </c>
      <c r="J2742" s="96" t="str">
        <f t="shared" si="172"/>
        <v/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V2742" s="110" t="s">
        <v>25</v>
      </c>
      <c r="W2742" s="110" t="s">
        <v>26</v>
      </c>
      <c r="X2742" s="110" t="s">
        <v>27</v>
      </c>
      <c r="Y2742" s="111" t="s">
        <v>28</v>
      </c>
      <c r="Z2742" s="111" t="s">
        <v>29</v>
      </c>
      <c r="AA2742" s="111" t="s">
        <v>25</v>
      </c>
      <c r="AB2742" s="111" t="s">
        <v>30</v>
      </c>
      <c r="AC2742" s="112" t="s">
        <v>31</v>
      </c>
    </row>
    <row r="2743" spans="1:29" ht="25.5" customHeight="1" x14ac:dyDescent="0.35">
      <c r="A2743" s="205"/>
      <c r="B2743" s="207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169"/>
        <v/>
      </c>
      <c r="G2743" s="106"/>
      <c r="H2743" s="96">
        <f t="shared" si="170"/>
        <v>0</v>
      </c>
      <c r="I2743" s="96" t="str">
        <f t="shared" si="171"/>
        <v/>
      </c>
      <c r="J2743" s="96" t="str">
        <f t="shared" si="172"/>
        <v/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V2743" s="110" t="s">
        <v>25</v>
      </c>
      <c r="W2743" s="110" t="s">
        <v>26</v>
      </c>
      <c r="X2743" s="110" t="s">
        <v>27</v>
      </c>
      <c r="Y2743" s="111" t="s">
        <v>28</v>
      </c>
      <c r="Z2743" s="111" t="s">
        <v>29</v>
      </c>
      <c r="AA2743" s="111" t="s">
        <v>25</v>
      </c>
      <c r="AB2743" s="111" t="s">
        <v>30</v>
      </c>
      <c r="AC2743" s="112" t="s">
        <v>31</v>
      </c>
    </row>
    <row r="2744" spans="1:29" ht="25.5" customHeight="1" x14ac:dyDescent="0.35">
      <c r="A2744" s="205"/>
      <c r="B2744" s="207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169"/>
        <v/>
      </c>
      <c r="G2744" s="106"/>
      <c r="H2744" s="96">
        <f t="shared" si="170"/>
        <v>0</v>
      </c>
      <c r="I2744" s="96" t="str">
        <f t="shared" si="171"/>
        <v/>
      </c>
      <c r="J2744" s="96" t="str">
        <f t="shared" si="172"/>
        <v/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V2744" s="110" t="s">
        <v>25</v>
      </c>
      <c r="W2744" s="110" t="s">
        <v>26</v>
      </c>
      <c r="X2744" s="110" t="s">
        <v>27</v>
      </c>
      <c r="Y2744" s="111" t="s">
        <v>28</v>
      </c>
      <c r="Z2744" s="111" t="s">
        <v>29</v>
      </c>
      <c r="AA2744" s="111" t="s">
        <v>25</v>
      </c>
      <c r="AB2744" s="111" t="s">
        <v>30</v>
      </c>
      <c r="AC2744" s="112" t="s">
        <v>31</v>
      </c>
    </row>
    <row r="2745" spans="1:29" ht="25.5" customHeight="1" x14ac:dyDescent="0.35">
      <c r="A2745" s="205"/>
      <c r="B2745" s="207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169"/>
        <v/>
      </c>
      <c r="G2745" s="106"/>
      <c r="H2745" s="96">
        <f t="shared" si="170"/>
        <v>0</v>
      </c>
      <c r="I2745" s="96" t="str">
        <f t="shared" si="171"/>
        <v/>
      </c>
      <c r="J2745" s="96" t="str">
        <f t="shared" si="172"/>
        <v/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V2745" s="110" t="s">
        <v>25</v>
      </c>
      <c r="W2745" s="110" t="s">
        <v>26</v>
      </c>
      <c r="X2745" s="110" t="s">
        <v>27</v>
      </c>
      <c r="Y2745" s="111" t="s">
        <v>28</v>
      </c>
      <c r="Z2745" s="111" t="s">
        <v>29</v>
      </c>
      <c r="AA2745" s="111" t="s">
        <v>25</v>
      </c>
      <c r="AB2745" s="111" t="s">
        <v>30</v>
      </c>
      <c r="AC2745" s="112" t="s">
        <v>31</v>
      </c>
    </row>
    <row r="2746" spans="1:29" ht="25.5" customHeight="1" x14ac:dyDescent="0.35">
      <c r="A2746" s="205"/>
      <c r="B2746" s="207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169"/>
        <v/>
      </c>
      <c r="G2746" s="106"/>
      <c r="H2746" s="96">
        <f t="shared" si="170"/>
        <v>0</v>
      </c>
      <c r="I2746" s="96" t="str">
        <f t="shared" si="171"/>
        <v/>
      </c>
      <c r="J2746" s="96" t="str">
        <f t="shared" si="172"/>
        <v/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V2746" s="110" t="s">
        <v>25</v>
      </c>
      <c r="W2746" s="110" t="s">
        <v>26</v>
      </c>
      <c r="X2746" s="110" t="s">
        <v>27</v>
      </c>
      <c r="Y2746" s="111" t="s">
        <v>28</v>
      </c>
      <c r="Z2746" s="111" t="s">
        <v>29</v>
      </c>
      <c r="AA2746" s="111" t="s">
        <v>25</v>
      </c>
      <c r="AB2746" s="111" t="s">
        <v>30</v>
      </c>
      <c r="AC2746" s="112" t="s">
        <v>31</v>
      </c>
    </row>
    <row r="2747" spans="1:29" ht="25.5" customHeight="1" x14ac:dyDescent="0.35">
      <c r="A2747" s="205"/>
      <c r="B2747" s="207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169"/>
        <v/>
      </c>
      <c r="G2747" s="106"/>
      <c r="H2747" s="96">
        <f t="shared" si="170"/>
        <v>0</v>
      </c>
      <c r="I2747" s="96" t="str">
        <f t="shared" si="171"/>
        <v/>
      </c>
      <c r="J2747" s="96" t="str">
        <f t="shared" si="172"/>
        <v/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V2747" s="110" t="s">
        <v>25</v>
      </c>
      <c r="W2747" s="110" t="s">
        <v>26</v>
      </c>
      <c r="X2747" s="110" t="s">
        <v>27</v>
      </c>
      <c r="Y2747" s="111" t="s">
        <v>28</v>
      </c>
      <c r="Z2747" s="111" t="s">
        <v>29</v>
      </c>
      <c r="AA2747" s="111" t="s">
        <v>25</v>
      </c>
      <c r="AB2747" s="111" t="s">
        <v>30</v>
      </c>
      <c r="AC2747" s="112" t="s">
        <v>31</v>
      </c>
    </row>
    <row r="2748" spans="1:29" ht="25.5" customHeight="1" x14ac:dyDescent="0.35">
      <c r="A2748" s="205"/>
      <c r="B2748" s="207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169"/>
        <v/>
      </c>
      <c r="G2748" s="106"/>
      <c r="H2748" s="96">
        <f t="shared" si="170"/>
        <v>0</v>
      </c>
      <c r="I2748" s="96" t="str">
        <f t="shared" si="171"/>
        <v/>
      </c>
      <c r="J2748" s="96" t="str">
        <f t="shared" si="172"/>
        <v/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V2748" s="110" t="s">
        <v>25</v>
      </c>
      <c r="W2748" s="110" t="s">
        <v>26</v>
      </c>
      <c r="X2748" s="110" t="s">
        <v>27</v>
      </c>
      <c r="Y2748" s="111" t="s">
        <v>28</v>
      </c>
      <c r="Z2748" s="111" t="s">
        <v>29</v>
      </c>
      <c r="AA2748" s="111" t="s">
        <v>25</v>
      </c>
      <c r="AB2748" s="111" t="s">
        <v>30</v>
      </c>
      <c r="AC2748" s="112" t="s">
        <v>31</v>
      </c>
    </row>
    <row r="2749" spans="1:29" ht="25.5" customHeight="1" x14ac:dyDescent="0.35">
      <c r="A2749" s="205"/>
      <c r="B2749" s="207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169"/>
        <v/>
      </c>
      <c r="G2749" s="106"/>
      <c r="H2749" s="96">
        <f t="shared" si="170"/>
        <v>0</v>
      </c>
      <c r="I2749" s="96" t="str">
        <f t="shared" si="171"/>
        <v/>
      </c>
      <c r="J2749" s="96" t="str">
        <f t="shared" si="172"/>
        <v/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V2749" s="110" t="s">
        <v>25</v>
      </c>
      <c r="W2749" s="110" t="s">
        <v>26</v>
      </c>
      <c r="X2749" s="110" t="s">
        <v>27</v>
      </c>
      <c r="Y2749" s="111" t="s">
        <v>28</v>
      </c>
      <c r="Z2749" s="111" t="s">
        <v>29</v>
      </c>
      <c r="AA2749" s="111" t="s">
        <v>25</v>
      </c>
      <c r="AB2749" s="111" t="s">
        <v>30</v>
      </c>
      <c r="AC2749" s="112" t="s">
        <v>31</v>
      </c>
    </row>
    <row r="2750" spans="1:29" ht="25.5" customHeight="1" x14ac:dyDescent="0.35">
      <c r="A2750" s="205"/>
      <c r="B2750" s="207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169"/>
        <v/>
      </c>
      <c r="G2750" s="106"/>
      <c r="H2750" s="96">
        <f t="shared" si="170"/>
        <v>0</v>
      </c>
      <c r="I2750" s="96" t="str">
        <f t="shared" si="171"/>
        <v/>
      </c>
      <c r="J2750" s="96" t="str">
        <f t="shared" si="172"/>
        <v/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V2750" s="110" t="s">
        <v>25</v>
      </c>
      <c r="W2750" s="110" t="s">
        <v>26</v>
      </c>
      <c r="X2750" s="110" t="s">
        <v>27</v>
      </c>
      <c r="Y2750" s="111" t="s">
        <v>28</v>
      </c>
      <c r="Z2750" s="111" t="s">
        <v>29</v>
      </c>
      <c r="AA2750" s="111" t="s">
        <v>25</v>
      </c>
      <c r="AB2750" s="111" t="s">
        <v>30</v>
      </c>
      <c r="AC2750" s="112" t="s">
        <v>31</v>
      </c>
    </row>
    <row r="2751" spans="1:29" ht="25.5" customHeight="1" x14ac:dyDescent="0.35">
      <c r="A2751" s="205"/>
      <c r="B2751" s="207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169"/>
        <v/>
      </c>
      <c r="G2751" s="106"/>
      <c r="H2751" s="96">
        <f t="shared" si="170"/>
        <v>0</v>
      </c>
      <c r="I2751" s="96" t="str">
        <f t="shared" si="171"/>
        <v/>
      </c>
      <c r="J2751" s="96" t="str">
        <f t="shared" si="172"/>
        <v/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V2751" s="110" t="s">
        <v>25</v>
      </c>
      <c r="W2751" s="110" t="s">
        <v>26</v>
      </c>
      <c r="X2751" s="110" t="s">
        <v>27</v>
      </c>
      <c r="Y2751" s="111" t="s">
        <v>28</v>
      </c>
      <c r="Z2751" s="111" t="s">
        <v>29</v>
      </c>
      <c r="AA2751" s="111" t="s">
        <v>25</v>
      </c>
      <c r="AB2751" s="111" t="s">
        <v>30</v>
      </c>
      <c r="AC2751" s="112" t="s">
        <v>31</v>
      </c>
    </row>
    <row r="2752" spans="1:29" ht="25.5" customHeight="1" x14ac:dyDescent="0.35">
      <c r="A2752" s="205"/>
      <c r="B2752" s="207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169"/>
        <v/>
      </c>
      <c r="G2752" s="106"/>
      <c r="H2752" s="96">
        <f t="shared" si="170"/>
        <v>0</v>
      </c>
      <c r="I2752" s="96" t="str">
        <f t="shared" si="171"/>
        <v/>
      </c>
      <c r="J2752" s="96" t="str">
        <f t="shared" si="172"/>
        <v/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V2752" s="110" t="s">
        <v>25</v>
      </c>
      <c r="W2752" s="110" t="s">
        <v>26</v>
      </c>
      <c r="X2752" s="110" t="s">
        <v>27</v>
      </c>
      <c r="Y2752" s="111" t="s">
        <v>28</v>
      </c>
      <c r="Z2752" s="111" t="s">
        <v>29</v>
      </c>
      <c r="AA2752" s="111" t="s">
        <v>25</v>
      </c>
      <c r="AB2752" s="111" t="s">
        <v>30</v>
      </c>
      <c r="AC2752" s="112" t="s">
        <v>31</v>
      </c>
    </row>
    <row r="2753" spans="1:29" ht="25.5" customHeight="1" x14ac:dyDescent="0.35">
      <c r="A2753" s="205"/>
      <c r="B2753" s="207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169"/>
        <v/>
      </c>
      <c r="G2753" s="106"/>
      <c r="H2753" s="96">
        <f t="shared" si="170"/>
        <v>0</v>
      </c>
      <c r="I2753" s="96" t="str">
        <f t="shared" si="171"/>
        <v/>
      </c>
      <c r="J2753" s="96" t="str">
        <f t="shared" si="172"/>
        <v/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V2753" s="110" t="s">
        <v>25</v>
      </c>
      <c r="W2753" s="110" t="s">
        <v>26</v>
      </c>
      <c r="X2753" s="110" t="s">
        <v>27</v>
      </c>
      <c r="Y2753" s="111" t="s">
        <v>28</v>
      </c>
      <c r="Z2753" s="111" t="s">
        <v>29</v>
      </c>
      <c r="AA2753" s="111" t="s">
        <v>25</v>
      </c>
      <c r="AB2753" s="111" t="s">
        <v>30</v>
      </c>
      <c r="AC2753" s="112" t="s">
        <v>31</v>
      </c>
    </row>
    <row r="2754" spans="1:29" ht="25.5" customHeight="1" x14ac:dyDescent="0.35">
      <c r="A2754" s="205"/>
      <c r="B2754" s="207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173">IF(OR(D2754="",E2754=""),"",ROUND(D2754*E2754,2))</f>
        <v/>
      </c>
      <c r="G2754" s="106"/>
      <c r="H2754" s="96">
        <f t="shared" ref="H2754:H2817" si="174">IF(G2754="Sim",IF(OR(F2754="",D2754="",L2754=""),"",IF(L2754="Sim",ROUND(F2754-D2754,2),0)),0)</f>
        <v>0</v>
      </c>
      <c r="I2754" s="96" t="str">
        <f t="shared" ref="I2754:I2817" si="175">IF(G2754="Sim",0,IF(OR(F2754="",L2754=""),"",F2754))</f>
        <v/>
      </c>
      <c r="J2754" s="96" t="str">
        <f t="shared" ref="J2754:J2817" si="176">IF(G2754="Sim",0,IF(OR(F2754="",D2754="",L2754=""),"",IF(L2754="Sim",ROUND(F2754-D2754,2),0)))</f>
        <v/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V2754" s="110" t="s">
        <v>25</v>
      </c>
      <c r="W2754" s="110" t="s">
        <v>26</v>
      </c>
      <c r="X2754" s="110" t="s">
        <v>27</v>
      </c>
      <c r="Y2754" s="111" t="s">
        <v>28</v>
      </c>
      <c r="Z2754" s="111" t="s">
        <v>29</v>
      </c>
      <c r="AA2754" s="111" t="s">
        <v>25</v>
      </c>
      <c r="AB2754" s="111" t="s">
        <v>30</v>
      </c>
      <c r="AC2754" s="112" t="s">
        <v>31</v>
      </c>
    </row>
    <row r="2755" spans="1:29" ht="25.5" customHeight="1" x14ac:dyDescent="0.35">
      <c r="A2755" s="205"/>
      <c r="B2755" s="207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173"/>
        <v/>
      </c>
      <c r="G2755" s="106"/>
      <c r="H2755" s="96">
        <f t="shared" si="174"/>
        <v>0</v>
      </c>
      <c r="I2755" s="96" t="str">
        <f t="shared" si="175"/>
        <v/>
      </c>
      <c r="J2755" s="96" t="str">
        <f t="shared" si="176"/>
        <v/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V2755" s="110" t="s">
        <v>25</v>
      </c>
      <c r="W2755" s="110" t="s">
        <v>26</v>
      </c>
      <c r="X2755" s="110" t="s">
        <v>27</v>
      </c>
      <c r="Y2755" s="111" t="s">
        <v>28</v>
      </c>
      <c r="Z2755" s="111" t="s">
        <v>29</v>
      </c>
      <c r="AA2755" s="111" t="s">
        <v>25</v>
      </c>
      <c r="AB2755" s="111" t="s">
        <v>30</v>
      </c>
      <c r="AC2755" s="112" t="s">
        <v>31</v>
      </c>
    </row>
    <row r="2756" spans="1:29" ht="25.5" customHeight="1" x14ac:dyDescent="0.35">
      <c r="A2756" s="205"/>
      <c r="B2756" s="207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173"/>
        <v/>
      </c>
      <c r="G2756" s="106"/>
      <c r="H2756" s="96">
        <f t="shared" si="174"/>
        <v>0</v>
      </c>
      <c r="I2756" s="96" t="str">
        <f t="shared" si="175"/>
        <v/>
      </c>
      <c r="J2756" s="96" t="str">
        <f t="shared" si="176"/>
        <v/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V2756" s="110" t="s">
        <v>25</v>
      </c>
      <c r="W2756" s="110" t="s">
        <v>26</v>
      </c>
      <c r="X2756" s="110" t="s">
        <v>27</v>
      </c>
      <c r="Y2756" s="111" t="s">
        <v>28</v>
      </c>
      <c r="Z2756" s="111" t="s">
        <v>29</v>
      </c>
      <c r="AA2756" s="111" t="s">
        <v>25</v>
      </c>
      <c r="AB2756" s="111" t="s">
        <v>30</v>
      </c>
      <c r="AC2756" s="112" t="s">
        <v>31</v>
      </c>
    </row>
    <row r="2757" spans="1:29" ht="25.5" customHeight="1" x14ac:dyDescent="0.35">
      <c r="A2757" s="205"/>
      <c r="B2757" s="207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173"/>
        <v/>
      </c>
      <c r="G2757" s="106"/>
      <c r="H2757" s="96">
        <f t="shared" si="174"/>
        <v>0</v>
      </c>
      <c r="I2757" s="96" t="str">
        <f t="shared" si="175"/>
        <v/>
      </c>
      <c r="J2757" s="96" t="str">
        <f t="shared" si="176"/>
        <v/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V2757" s="110" t="s">
        <v>25</v>
      </c>
      <c r="W2757" s="110" t="s">
        <v>26</v>
      </c>
      <c r="X2757" s="110" t="s">
        <v>27</v>
      </c>
      <c r="Y2757" s="111" t="s">
        <v>28</v>
      </c>
      <c r="Z2757" s="111" t="s">
        <v>29</v>
      </c>
      <c r="AA2757" s="111" t="s">
        <v>25</v>
      </c>
      <c r="AB2757" s="111" t="s">
        <v>30</v>
      </c>
      <c r="AC2757" s="112" t="s">
        <v>31</v>
      </c>
    </row>
    <row r="2758" spans="1:29" ht="25.5" customHeight="1" x14ac:dyDescent="0.35">
      <c r="A2758" s="205"/>
      <c r="B2758" s="207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173"/>
        <v/>
      </c>
      <c r="G2758" s="106"/>
      <c r="H2758" s="96">
        <f t="shared" si="174"/>
        <v>0</v>
      </c>
      <c r="I2758" s="96" t="str">
        <f t="shared" si="175"/>
        <v/>
      </c>
      <c r="J2758" s="96" t="str">
        <f t="shared" si="176"/>
        <v/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V2758" s="110" t="s">
        <v>25</v>
      </c>
      <c r="W2758" s="110" t="s">
        <v>26</v>
      </c>
      <c r="X2758" s="110" t="s">
        <v>27</v>
      </c>
      <c r="Y2758" s="111" t="s">
        <v>28</v>
      </c>
      <c r="Z2758" s="111" t="s">
        <v>29</v>
      </c>
      <c r="AA2758" s="111" t="s">
        <v>25</v>
      </c>
      <c r="AB2758" s="111" t="s">
        <v>30</v>
      </c>
      <c r="AC2758" s="112" t="s">
        <v>31</v>
      </c>
    </row>
    <row r="2759" spans="1:29" ht="25.5" customHeight="1" x14ac:dyDescent="0.35">
      <c r="A2759" s="205"/>
      <c r="B2759" s="207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173"/>
        <v/>
      </c>
      <c r="G2759" s="106"/>
      <c r="H2759" s="96">
        <f t="shared" si="174"/>
        <v>0</v>
      </c>
      <c r="I2759" s="96" t="str">
        <f t="shared" si="175"/>
        <v/>
      </c>
      <c r="J2759" s="96" t="str">
        <f t="shared" si="176"/>
        <v/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V2759" s="110" t="s">
        <v>25</v>
      </c>
      <c r="W2759" s="110" t="s">
        <v>26</v>
      </c>
      <c r="X2759" s="110" t="s">
        <v>27</v>
      </c>
      <c r="Y2759" s="111" t="s">
        <v>28</v>
      </c>
      <c r="Z2759" s="111" t="s">
        <v>29</v>
      </c>
      <c r="AA2759" s="111" t="s">
        <v>25</v>
      </c>
      <c r="AB2759" s="111" t="s">
        <v>30</v>
      </c>
      <c r="AC2759" s="112" t="s">
        <v>31</v>
      </c>
    </row>
    <row r="2760" spans="1:29" ht="25.5" customHeight="1" x14ac:dyDescent="0.35">
      <c r="A2760" s="205"/>
      <c r="B2760" s="207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173"/>
        <v/>
      </c>
      <c r="G2760" s="106"/>
      <c r="H2760" s="96">
        <f t="shared" si="174"/>
        <v>0</v>
      </c>
      <c r="I2760" s="96" t="str">
        <f t="shared" si="175"/>
        <v/>
      </c>
      <c r="J2760" s="96" t="str">
        <f t="shared" si="176"/>
        <v/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V2760" s="110" t="s">
        <v>25</v>
      </c>
      <c r="W2760" s="110" t="s">
        <v>26</v>
      </c>
      <c r="X2760" s="110" t="s">
        <v>27</v>
      </c>
      <c r="Y2760" s="111" t="s">
        <v>28</v>
      </c>
      <c r="Z2760" s="111" t="s">
        <v>29</v>
      </c>
      <c r="AA2760" s="111" t="s">
        <v>25</v>
      </c>
      <c r="AB2760" s="111" t="s">
        <v>30</v>
      </c>
      <c r="AC2760" s="112" t="s">
        <v>31</v>
      </c>
    </row>
    <row r="2761" spans="1:29" ht="25.5" customHeight="1" x14ac:dyDescent="0.35">
      <c r="A2761" s="205"/>
      <c r="B2761" s="207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173"/>
        <v/>
      </c>
      <c r="G2761" s="106"/>
      <c r="H2761" s="96">
        <f t="shared" si="174"/>
        <v>0</v>
      </c>
      <c r="I2761" s="96" t="str">
        <f t="shared" si="175"/>
        <v/>
      </c>
      <c r="J2761" s="96" t="str">
        <f t="shared" si="176"/>
        <v/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V2761" s="110" t="s">
        <v>25</v>
      </c>
      <c r="W2761" s="110" t="s">
        <v>26</v>
      </c>
      <c r="X2761" s="110" t="s">
        <v>27</v>
      </c>
      <c r="Y2761" s="111" t="s">
        <v>28</v>
      </c>
      <c r="Z2761" s="111" t="s">
        <v>29</v>
      </c>
      <c r="AA2761" s="111" t="s">
        <v>25</v>
      </c>
      <c r="AB2761" s="111" t="s">
        <v>30</v>
      </c>
      <c r="AC2761" s="112" t="s">
        <v>31</v>
      </c>
    </row>
    <row r="2762" spans="1:29" ht="25.5" customHeight="1" x14ac:dyDescent="0.35">
      <c r="A2762" s="205"/>
      <c r="B2762" s="207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173"/>
        <v/>
      </c>
      <c r="G2762" s="106"/>
      <c r="H2762" s="96">
        <f t="shared" si="174"/>
        <v>0</v>
      </c>
      <c r="I2762" s="96" t="str">
        <f t="shared" si="175"/>
        <v/>
      </c>
      <c r="J2762" s="96" t="str">
        <f t="shared" si="176"/>
        <v/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V2762" s="110" t="s">
        <v>25</v>
      </c>
      <c r="W2762" s="110" t="s">
        <v>26</v>
      </c>
      <c r="X2762" s="110" t="s">
        <v>27</v>
      </c>
      <c r="Y2762" s="111" t="s">
        <v>28</v>
      </c>
      <c r="Z2762" s="111" t="s">
        <v>29</v>
      </c>
      <c r="AA2762" s="111" t="s">
        <v>25</v>
      </c>
      <c r="AB2762" s="111" t="s">
        <v>30</v>
      </c>
      <c r="AC2762" s="112" t="s">
        <v>31</v>
      </c>
    </row>
    <row r="2763" spans="1:29" ht="25.5" customHeight="1" x14ac:dyDescent="0.35">
      <c r="A2763" s="205"/>
      <c r="B2763" s="207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173"/>
        <v/>
      </c>
      <c r="G2763" s="106"/>
      <c r="H2763" s="96">
        <f t="shared" si="174"/>
        <v>0</v>
      </c>
      <c r="I2763" s="96" t="str">
        <f t="shared" si="175"/>
        <v/>
      </c>
      <c r="J2763" s="96" t="str">
        <f t="shared" si="176"/>
        <v/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V2763" s="110" t="s">
        <v>25</v>
      </c>
      <c r="W2763" s="110" t="s">
        <v>26</v>
      </c>
      <c r="X2763" s="110" t="s">
        <v>27</v>
      </c>
      <c r="Y2763" s="111" t="s">
        <v>28</v>
      </c>
      <c r="Z2763" s="111" t="s">
        <v>29</v>
      </c>
      <c r="AA2763" s="111" t="s">
        <v>25</v>
      </c>
      <c r="AB2763" s="111" t="s">
        <v>30</v>
      </c>
      <c r="AC2763" s="112" t="s">
        <v>31</v>
      </c>
    </row>
    <row r="2764" spans="1:29" ht="25.5" customHeight="1" x14ac:dyDescent="0.35">
      <c r="A2764" s="205"/>
      <c r="B2764" s="207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173"/>
        <v/>
      </c>
      <c r="G2764" s="106"/>
      <c r="H2764" s="96">
        <f t="shared" si="174"/>
        <v>0</v>
      </c>
      <c r="I2764" s="96" t="str">
        <f t="shared" si="175"/>
        <v/>
      </c>
      <c r="J2764" s="96" t="str">
        <f t="shared" si="176"/>
        <v/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V2764" s="110" t="s">
        <v>25</v>
      </c>
      <c r="W2764" s="110" t="s">
        <v>26</v>
      </c>
      <c r="X2764" s="110" t="s">
        <v>27</v>
      </c>
      <c r="Y2764" s="111" t="s">
        <v>28</v>
      </c>
      <c r="Z2764" s="111" t="s">
        <v>29</v>
      </c>
      <c r="AA2764" s="111" t="s">
        <v>25</v>
      </c>
      <c r="AB2764" s="111" t="s">
        <v>30</v>
      </c>
      <c r="AC2764" s="112" t="s">
        <v>31</v>
      </c>
    </row>
    <row r="2765" spans="1:29" ht="25.5" customHeight="1" x14ac:dyDescent="0.35">
      <c r="A2765" s="205"/>
      <c r="B2765" s="207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173"/>
        <v/>
      </c>
      <c r="G2765" s="106"/>
      <c r="H2765" s="96">
        <f t="shared" si="174"/>
        <v>0</v>
      </c>
      <c r="I2765" s="96" t="str">
        <f t="shared" si="175"/>
        <v/>
      </c>
      <c r="J2765" s="96" t="str">
        <f t="shared" si="176"/>
        <v/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V2765" s="110" t="s">
        <v>25</v>
      </c>
      <c r="W2765" s="110" t="s">
        <v>26</v>
      </c>
      <c r="X2765" s="110" t="s">
        <v>27</v>
      </c>
      <c r="Y2765" s="111" t="s">
        <v>28</v>
      </c>
      <c r="Z2765" s="111" t="s">
        <v>29</v>
      </c>
      <c r="AA2765" s="111" t="s">
        <v>25</v>
      </c>
      <c r="AB2765" s="111" t="s">
        <v>30</v>
      </c>
      <c r="AC2765" s="112" t="s">
        <v>31</v>
      </c>
    </row>
    <row r="2766" spans="1:29" ht="25.5" customHeight="1" x14ac:dyDescent="0.35">
      <c r="A2766" s="205"/>
      <c r="B2766" s="207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173"/>
        <v/>
      </c>
      <c r="G2766" s="106"/>
      <c r="H2766" s="96">
        <f t="shared" si="174"/>
        <v>0</v>
      </c>
      <c r="I2766" s="96" t="str">
        <f t="shared" si="175"/>
        <v/>
      </c>
      <c r="J2766" s="96" t="str">
        <f t="shared" si="176"/>
        <v/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V2766" s="110" t="s">
        <v>25</v>
      </c>
      <c r="W2766" s="110" t="s">
        <v>26</v>
      </c>
      <c r="X2766" s="110" t="s">
        <v>27</v>
      </c>
      <c r="Y2766" s="111" t="s">
        <v>28</v>
      </c>
      <c r="Z2766" s="111" t="s">
        <v>29</v>
      </c>
      <c r="AA2766" s="111" t="s">
        <v>25</v>
      </c>
      <c r="AB2766" s="111" t="s">
        <v>30</v>
      </c>
      <c r="AC2766" s="112" t="s">
        <v>31</v>
      </c>
    </row>
    <row r="2767" spans="1:29" ht="25.5" customHeight="1" x14ac:dyDescent="0.35">
      <c r="A2767" s="205"/>
      <c r="B2767" s="207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173"/>
        <v/>
      </c>
      <c r="G2767" s="106"/>
      <c r="H2767" s="96">
        <f t="shared" si="174"/>
        <v>0</v>
      </c>
      <c r="I2767" s="96" t="str">
        <f t="shared" si="175"/>
        <v/>
      </c>
      <c r="J2767" s="96" t="str">
        <f t="shared" si="176"/>
        <v/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V2767" s="110" t="s">
        <v>25</v>
      </c>
      <c r="W2767" s="110" t="s">
        <v>26</v>
      </c>
      <c r="X2767" s="110" t="s">
        <v>27</v>
      </c>
      <c r="Y2767" s="111" t="s">
        <v>28</v>
      </c>
      <c r="Z2767" s="111" t="s">
        <v>29</v>
      </c>
      <c r="AA2767" s="111" t="s">
        <v>25</v>
      </c>
      <c r="AB2767" s="111" t="s">
        <v>30</v>
      </c>
      <c r="AC2767" s="112" t="s">
        <v>31</v>
      </c>
    </row>
    <row r="2768" spans="1:29" ht="25.5" customHeight="1" x14ac:dyDescent="0.35">
      <c r="A2768" s="205"/>
      <c r="B2768" s="207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173"/>
        <v/>
      </c>
      <c r="G2768" s="106"/>
      <c r="H2768" s="96">
        <f t="shared" si="174"/>
        <v>0</v>
      </c>
      <c r="I2768" s="96" t="str">
        <f t="shared" si="175"/>
        <v/>
      </c>
      <c r="J2768" s="96" t="str">
        <f t="shared" si="176"/>
        <v/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V2768" s="110" t="s">
        <v>25</v>
      </c>
      <c r="W2768" s="110" t="s">
        <v>26</v>
      </c>
      <c r="X2768" s="110" t="s">
        <v>27</v>
      </c>
      <c r="Y2768" s="111" t="s">
        <v>28</v>
      </c>
      <c r="Z2768" s="111" t="s">
        <v>29</v>
      </c>
      <c r="AA2768" s="111" t="s">
        <v>25</v>
      </c>
      <c r="AB2768" s="111" t="s">
        <v>30</v>
      </c>
      <c r="AC2768" s="112" t="s">
        <v>31</v>
      </c>
    </row>
    <row r="2769" spans="1:29" ht="25.5" customHeight="1" x14ac:dyDescent="0.35">
      <c r="A2769" s="205"/>
      <c r="B2769" s="207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173"/>
        <v/>
      </c>
      <c r="G2769" s="106"/>
      <c r="H2769" s="96">
        <f t="shared" si="174"/>
        <v>0</v>
      </c>
      <c r="I2769" s="96" t="str">
        <f t="shared" si="175"/>
        <v/>
      </c>
      <c r="J2769" s="96" t="str">
        <f t="shared" si="176"/>
        <v/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V2769" s="110" t="s">
        <v>25</v>
      </c>
      <c r="W2769" s="110" t="s">
        <v>26</v>
      </c>
      <c r="X2769" s="110" t="s">
        <v>27</v>
      </c>
      <c r="Y2769" s="111" t="s">
        <v>28</v>
      </c>
      <c r="Z2769" s="111" t="s">
        <v>29</v>
      </c>
      <c r="AA2769" s="111" t="s">
        <v>25</v>
      </c>
      <c r="AB2769" s="111" t="s">
        <v>30</v>
      </c>
      <c r="AC2769" s="112" t="s">
        <v>31</v>
      </c>
    </row>
    <row r="2770" spans="1:29" ht="25.5" customHeight="1" x14ac:dyDescent="0.35">
      <c r="A2770" s="205"/>
      <c r="B2770" s="207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173"/>
        <v/>
      </c>
      <c r="G2770" s="106"/>
      <c r="H2770" s="96">
        <f t="shared" si="174"/>
        <v>0</v>
      </c>
      <c r="I2770" s="96" t="str">
        <f t="shared" si="175"/>
        <v/>
      </c>
      <c r="J2770" s="96" t="str">
        <f t="shared" si="176"/>
        <v/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V2770" s="110" t="s">
        <v>25</v>
      </c>
      <c r="W2770" s="110" t="s">
        <v>26</v>
      </c>
      <c r="X2770" s="110" t="s">
        <v>27</v>
      </c>
      <c r="Y2770" s="111" t="s">
        <v>28</v>
      </c>
      <c r="Z2770" s="111" t="s">
        <v>29</v>
      </c>
      <c r="AA2770" s="111" t="s">
        <v>25</v>
      </c>
      <c r="AB2770" s="111" t="s">
        <v>30</v>
      </c>
      <c r="AC2770" s="112" t="s">
        <v>31</v>
      </c>
    </row>
    <row r="2771" spans="1:29" ht="25.5" customHeight="1" x14ac:dyDescent="0.35">
      <c r="A2771" s="205"/>
      <c r="B2771" s="207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173"/>
        <v/>
      </c>
      <c r="G2771" s="106"/>
      <c r="H2771" s="96">
        <f t="shared" si="174"/>
        <v>0</v>
      </c>
      <c r="I2771" s="96" t="str">
        <f t="shared" si="175"/>
        <v/>
      </c>
      <c r="J2771" s="96" t="str">
        <f t="shared" si="176"/>
        <v/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V2771" s="110" t="s">
        <v>25</v>
      </c>
      <c r="W2771" s="110" t="s">
        <v>26</v>
      </c>
      <c r="X2771" s="110" t="s">
        <v>27</v>
      </c>
      <c r="Y2771" s="111" t="s">
        <v>28</v>
      </c>
      <c r="Z2771" s="111" t="s">
        <v>29</v>
      </c>
      <c r="AA2771" s="111" t="s">
        <v>25</v>
      </c>
      <c r="AB2771" s="111" t="s">
        <v>30</v>
      </c>
      <c r="AC2771" s="112" t="s">
        <v>31</v>
      </c>
    </row>
    <row r="2772" spans="1:29" ht="25.5" customHeight="1" x14ac:dyDescent="0.35">
      <c r="A2772" s="205"/>
      <c r="B2772" s="207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173"/>
        <v/>
      </c>
      <c r="G2772" s="106"/>
      <c r="H2772" s="96">
        <f t="shared" si="174"/>
        <v>0</v>
      </c>
      <c r="I2772" s="96" t="str">
        <f t="shared" si="175"/>
        <v/>
      </c>
      <c r="J2772" s="96" t="str">
        <f t="shared" si="176"/>
        <v/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V2772" s="110" t="s">
        <v>25</v>
      </c>
      <c r="W2772" s="110" t="s">
        <v>26</v>
      </c>
      <c r="X2772" s="110" t="s">
        <v>27</v>
      </c>
      <c r="Y2772" s="111" t="s">
        <v>28</v>
      </c>
      <c r="Z2772" s="111" t="s">
        <v>29</v>
      </c>
      <c r="AA2772" s="111" t="s">
        <v>25</v>
      </c>
      <c r="AB2772" s="111" t="s">
        <v>30</v>
      </c>
      <c r="AC2772" s="112" t="s">
        <v>31</v>
      </c>
    </row>
    <row r="2773" spans="1:29" ht="25.5" customHeight="1" x14ac:dyDescent="0.35">
      <c r="A2773" s="205"/>
      <c r="B2773" s="207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173"/>
        <v/>
      </c>
      <c r="G2773" s="106"/>
      <c r="H2773" s="96">
        <f t="shared" si="174"/>
        <v>0</v>
      </c>
      <c r="I2773" s="96" t="str">
        <f t="shared" si="175"/>
        <v/>
      </c>
      <c r="J2773" s="96" t="str">
        <f t="shared" si="176"/>
        <v/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V2773" s="110" t="s">
        <v>25</v>
      </c>
      <c r="W2773" s="110" t="s">
        <v>26</v>
      </c>
      <c r="X2773" s="110" t="s">
        <v>27</v>
      </c>
      <c r="Y2773" s="111" t="s">
        <v>28</v>
      </c>
      <c r="Z2773" s="111" t="s">
        <v>29</v>
      </c>
      <c r="AA2773" s="111" t="s">
        <v>25</v>
      </c>
      <c r="AB2773" s="111" t="s">
        <v>30</v>
      </c>
      <c r="AC2773" s="112" t="s">
        <v>31</v>
      </c>
    </row>
    <row r="2774" spans="1:29" ht="25.5" customHeight="1" x14ac:dyDescent="0.35">
      <c r="A2774" s="205"/>
      <c r="B2774" s="207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173"/>
        <v/>
      </c>
      <c r="G2774" s="106"/>
      <c r="H2774" s="96">
        <f t="shared" si="174"/>
        <v>0</v>
      </c>
      <c r="I2774" s="96" t="str">
        <f t="shared" si="175"/>
        <v/>
      </c>
      <c r="J2774" s="96" t="str">
        <f t="shared" si="176"/>
        <v/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V2774" s="110" t="s">
        <v>25</v>
      </c>
      <c r="W2774" s="110" t="s">
        <v>26</v>
      </c>
      <c r="X2774" s="110" t="s">
        <v>27</v>
      </c>
      <c r="Y2774" s="111" t="s">
        <v>28</v>
      </c>
      <c r="Z2774" s="111" t="s">
        <v>29</v>
      </c>
      <c r="AA2774" s="111" t="s">
        <v>25</v>
      </c>
      <c r="AB2774" s="111" t="s">
        <v>30</v>
      </c>
      <c r="AC2774" s="112" t="s">
        <v>31</v>
      </c>
    </row>
    <row r="2775" spans="1:29" ht="25.5" customHeight="1" x14ac:dyDescent="0.35">
      <c r="A2775" s="205"/>
      <c r="B2775" s="207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173"/>
        <v/>
      </c>
      <c r="G2775" s="106"/>
      <c r="H2775" s="96">
        <f t="shared" si="174"/>
        <v>0</v>
      </c>
      <c r="I2775" s="96" t="str">
        <f t="shared" si="175"/>
        <v/>
      </c>
      <c r="J2775" s="96" t="str">
        <f t="shared" si="176"/>
        <v/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V2775" s="110" t="s">
        <v>25</v>
      </c>
      <c r="W2775" s="110" t="s">
        <v>26</v>
      </c>
      <c r="X2775" s="110" t="s">
        <v>27</v>
      </c>
      <c r="Y2775" s="111" t="s">
        <v>28</v>
      </c>
      <c r="Z2775" s="111" t="s">
        <v>29</v>
      </c>
      <c r="AA2775" s="111" t="s">
        <v>25</v>
      </c>
      <c r="AB2775" s="111" t="s">
        <v>30</v>
      </c>
      <c r="AC2775" s="112" t="s">
        <v>31</v>
      </c>
    </row>
    <row r="2776" spans="1:29" ht="25.5" customHeight="1" x14ac:dyDescent="0.35">
      <c r="A2776" s="205"/>
      <c r="B2776" s="207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173"/>
        <v/>
      </c>
      <c r="G2776" s="106"/>
      <c r="H2776" s="96">
        <f t="shared" si="174"/>
        <v>0</v>
      </c>
      <c r="I2776" s="96" t="str">
        <f t="shared" si="175"/>
        <v/>
      </c>
      <c r="J2776" s="96" t="str">
        <f t="shared" si="176"/>
        <v/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V2776" s="110" t="s">
        <v>25</v>
      </c>
      <c r="W2776" s="110" t="s">
        <v>26</v>
      </c>
      <c r="X2776" s="110" t="s">
        <v>27</v>
      </c>
      <c r="Y2776" s="111" t="s">
        <v>28</v>
      </c>
      <c r="Z2776" s="111" t="s">
        <v>29</v>
      </c>
      <c r="AA2776" s="111" t="s">
        <v>25</v>
      </c>
      <c r="AB2776" s="111" t="s">
        <v>30</v>
      </c>
      <c r="AC2776" s="112" t="s">
        <v>31</v>
      </c>
    </row>
    <row r="2777" spans="1:29" ht="25.5" customHeight="1" x14ac:dyDescent="0.35">
      <c r="A2777" s="205"/>
      <c r="B2777" s="207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173"/>
        <v/>
      </c>
      <c r="G2777" s="106"/>
      <c r="H2777" s="96">
        <f t="shared" si="174"/>
        <v>0</v>
      </c>
      <c r="I2777" s="96" t="str">
        <f t="shared" si="175"/>
        <v/>
      </c>
      <c r="J2777" s="96" t="str">
        <f t="shared" si="176"/>
        <v/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V2777" s="110" t="s">
        <v>25</v>
      </c>
      <c r="W2777" s="110" t="s">
        <v>26</v>
      </c>
      <c r="X2777" s="110" t="s">
        <v>27</v>
      </c>
      <c r="Y2777" s="111" t="s">
        <v>28</v>
      </c>
      <c r="Z2777" s="111" t="s">
        <v>29</v>
      </c>
      <c r="AA2777" s="111" t="s">
        <v>25</v>
      </c>
      <c r="AB2777" s="111" t="s">
        <v>30</v>
      </c>
      <c r="AC2777" s="112" t="s">
        <v>31</v>
      </c>
    </row>
    <row r="2778" spans="1:29" ht="25.5" customHeight="1" x14ac:dyDescent="0.35">
      <c r="A2778" s="205"/>
      <c r="B2778" s="207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173"/>
        <v/>
      </c>
      <c r="G2778" s="106"/>
      <c r="H2778" s="96">
        <f t="shared" si="174"/>
        <v>0</v>
      </c>
      <c r="I2778" s="96" t="str">
        <f t="shared" si="175"/>
        <v/>
      </c>
      <c r="J2778" s="96" t="str">
        <f t="shared" si="176"/>
        <v/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V2778" s="110" t="s">
        <v>25</v>
      </c>
      <c r="W2778" s="110" t="s">
        <v>26</v>
      </c>
      <c r="X2778" s="110" t="s">
        <v>27</v>
      </c>
      <c r="Y2778" s="111" t="s">
        <v>28</v>
      </c>
      <c r="Z2778" s="111" t="s">
        <v>29</v>
      </c>
      <c r="AA2778" s="111" t="s">
        <v>25</v>
      </c>
      <c r="AB2778" s="111" t="s">
        <v>30</v>
      </c>
      <c r="AC2778" s="112" t="s">
        <v>31</v>
      </c>
    </row>
    <row r="2779" spans="1:29" ht="25.5" customHeight="1" x14ac:dyDescent="0.35">
      <c r="A2779" s="205"/>
      <c r="B2779" s="207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173"/>
        <v/>
      </c>
      <c r="G2779" s="106"/>
      <c r="H2779" s="96">
        <f t="shared" si="174"/>
        <v>0</v>
      </c>
      <c r="I2779" s="96" t="str">
        <f t="shared" si="175"/>
        <v/>
      </c>
      <c r="J2779" s="96" t="str">
        <f t="shared" si="176"/>
        <v/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V2779" s="110" t="s">
        <v>25</v>
      </c>
      <c r="W2779" s="110" t="s">
        <v>26</v>
      </c>
      <c r="X2779" s="110" t="s">
        <v>27</v>
      </c>
      <c r="Y2779" s="111" t="s">
        <v>28</v>
      </c>
      <c r="Z2779" s="111" t="s">
        <v>29</v>
      </c>
      <c r="AA2779" s="111" t="s">
        <v>25</v>
      </c>
      <c r="AB2779" s="111" t="s">
        <v>30</v>
      </c>
      <c r="AC2779" s="112" t="s">
        <v>31</v>
      </c>
    </row>
    <row r="2780" spans="1:29" ht="25.5" customHeight="1" x14ac:dyDescent="0.35">
      <c r="A2780" s="205"/>
      <c r="B2780" s="207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173"/>
        <v/>
      </c>
      <c r="G2780" s="106"/>
      <c r="H2780" s="96">
        <f t="shared" si="174"/>
        <v>0</v>
      </c>
      <c r="I2780" s="96" t="str">
        <f t="shared" si="175"/>
        <v/>
      </c>
      <c r="J2780" s="96" t="str">
        <f t="shared" si="176"/>
        <v/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V2780" s="110" t="s">
        <v>25</v>
      </c>
      <c r="W2780" s="110" t="s">
        <v>26</v>
      </c>
      <c r="X2780" s="110" t="s">
        <v>27</v>
      </c>
      <c r="Y2780" s="111" t="s">
        <v>28</v>
      </c>
      <c r="Z2780" s="111" t="s">
        <v>29</v>
      </c>
      <c r="AA2780" s="111" t="s">
        <v>25</v>
      </c>
      <c r="AB2780" s="111" t="s">
        <v>30</v>
      </c>
      <c r="AC2780" s="112" t="s">
        <v>31</v>
      </c>
    </row>
    <row r="2781" spans="1:29" ht="25.5" customHeight="1" x14ac:dyDescent="0.35">
      <c r="A2781" s="205"/>
      <c r="B2781" s="207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173"/>
        <v/>
      </c>
      <c r="G2781" s="106"/>
      <c r="H2781" s="96">
        <f t="shared" si="174"/>
        <v>0</v>
      </c>
      <c r="I2781" s="96" t="str">
        <f t="shared" si="175"/>
        <v/>
      </c>
      <c r="J2781" s="96" t="str">
        <f t="shared" si="176"/>
        <v/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V2781" s="110" t="s">
        <v>25</v>
      </c>
      <c r="W2781" s="110" t="s">
        <v>26</v>
      </c>
      <c r="X2781" s="110" t="s">
        <v>27</v>
      </c>
      <c r="Y2781" s="111" t="s">
        <v>28</v>
      </c>
      <c r="Z2781" s="111" t="s">
        <v>29</v>
      </c>
      <c r="AA2781" s="111" t="s">
        <v>25</v>
      </c>
      <c r="AB2781" s="111" t="s">
        <v>30</v>
      </c>
      <c r="AC2781" s="112" t="s">
        <v>31</v>
      </c>
    </row>
    <row r="2782" spans="1:29" ht="25.5" customHeight="1" x14ac:dyDescent="0.35">
      <c r="A2782" s="205"/>
      <c r="B2782" s="207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173"/>
        <v/>
      </c>
      <c r="G2782" s="106"/>
      <c r="H2782" s="96">
        <f t="shared" si="174"/>
        <v>0</v>
      </c>
      <c r="I2782" s="96" t="str">
        <f t="shared" si="175"/>
        <v/>
      </c>
      <c r="J2782" s="96" t="str">
        <f t="shared" si="176"/>
        <v/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V2782" s="110" t="s">
        <v>25</v>
      </c>
      <c r="W2782" s="110" t="s">
        <v>26</v>
      </c>
      <c r="X2782" s="110" t="s">
        <v>27</v>
      </c>
      <c r="Y2782" s="111" t="s">
        <v>28</v>
      </c>
      <c r="Z2782" s="111" t="s">
        <v>29</v>
      </c>
      <c r="AA2782" s="111" t="s">
        <v>25</v>
      </c>
      <c r="AB2782" s="111" t="s">
        <v>30</v>
      </c>
      <c r="AC2782" s="112" t="s">
        <v>31</v>
      </c>
    </row>
    <row r="2783" spans="1:29" ht="25.5" customHeight="1" x14ac:dyDescent="0.35">
      <c r="A2783" s="205"/>
      <c r="B2783" s="207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173"/>
        <v/>
      </c>
      <c r="G2783" s="106"/>
      <c r="H2783" s="96">
        <f t="shared" si="174"/>
        <v>0</v>
      </c>
      <c r="I2783" s="96" t="str">
        <f t="shared" si="175"/>
        <v/>
      </c>
      <c r="J2783" s="96" t="str">
        <f t="shared" si="176"/>
        <v/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V2783" s="110" t="s">
        <v>25</v>
      </c>
      <c r="W2783" s="110" t="s">
        <v>26</v>
      </c>
      <c r="X2783" s="110" t="s">
        <v>27</v>
      </c>
      <c r="Y2783" s="111" t="s">
        <v>28</v>
      </c>
      <c r="Z2783" s="111" t="s">
        <v>29</v>
      </c>
      <c r="AA2783" s="111" t="s">
        <v>25</v>
      </c>
      <c r="AB2783" s="111" t="s">
        <v>30</v>
      </c>
      <c r="AC2783" s="112" t="s">
        <v>31</v>
      </c>
    </row>
    <row r="2784" spans="1:29" ht="25.5" customHeight="1" x14ac:dyDescent="0.35">
      <c r="A2784" s="205"/>
      <c r="B2784" s="207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173"/>
        <v/>
      </c>
      <c r="G2784" s="106"/>
      <c r="H2784" s="96">
        <f t="shared" si="174"/>
        <v>0</v>
      </c>
      <c r="I2784" s="96" t="str">
        <f t="shared" si="175"/>
        <v/>
      </c>
      <c r="J2784" s="96" t="str">
        <f t="shared" si="176"/>
        <v/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V2784" s="110" t="s">
        <v>25</v>
      </c>
      <c r="W2784" s="110" t="s">
        <v>26</v>
      </c>
      <c r="X2784" s="110" t="s">
        <v>27</v>
      </c>
      <c r="Y2784" s="111" t="s">
        <v>28</v>
      </c>
      <c r="Z2784" s="111" t="s">
        <v>29</v>
      </c>
      <c r="AA2784" s="111" t="s">
        <v>25</v>
      </c>
      <c r="AB2784" s="111" t="s">
        <v>30</v>
      </c>
      <c r="AC2784" s="112" t="s">
        <v>31</v>
      </c>
    </row>
    <row r="2785" spans="1:29" ht="25.5" customHeight="1" x14ac:dyDescent="0.35">
      <c r="A2785" s="205"/>
      <c r="B2785" s="207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173"/>
        <v/>
      </c>
      <c r="G2785" s="106"/>
      <c r="H2785" s="96">
        <f t="shared" si="174"/>
        <v>0</v>
      </c>
      <c r="I2785" s="96" t="str">
        <f t="shared" si="175"/>
        <v/>
      </c>
      <c r="J2785" s="96" t="str">
        <f t="shared" si="176"/>
        <v/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V2785" s="110" t="s">
        <v>25</v>
      </c>
      <c r="W2785" s="110" t="s">
        <v>26</v>
      </c>
      <c r="X2785" s="110" t="s">
        <v>27</v>
      </c>
      <c r="Y2785" s="111" t="s">
        <v>28</v>
      </c>
      <c r="Z2785" s="111" t="s">
        <v>29</v>
      </c>
      <c r="AA2785" s="111" t="s">
        <v>25</v>
      </c>
      <c r="AB2785" s="111" t="s">
        <v>30</v>
      </c>
      <c r="AC2785" s="112" t="s">
        <v>31</v>
      </c>
    </row>
    <row r="2786" spans="1:29" ht="25.5" customHeight="1" x14ac:dyDescent="0.35">
      <c r="A2786" s="205"/>
      <c r="B2786" s="207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173"/>
        <v/>
      </c>
      <c r="G2786" s="106"/>
      <c r="H2786" s="96">
        <f t="shared" si="174"/>
        <v>0</v>
      </c>
      <c r="I2786" s="96" t="str">
        <f t="shared" si="175"/>
        <v/>
      </c>
      <c r="J2786" s="96" t="str">
        <f t="shared" si="176"/>
        <v/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V2786" s="110" t="s">
        <v>25</v>
      </c>
      <c r="W2786" s="110" t="s">
        <v>26</v>
      </c>
      <c r="X2786" s="110" t="s">
        <v>27</v>
      </c>
      <c r="Y2786" s="111" t="s">
        <v>28</v>
      </c>
      <c r="Z2786" s="111" t="s">
        <v>29</v>
      </c>
      <c r="AA2786" s="111" t="s">
        <v>25</v>
      </c>
      <c r="AB2786" s="111" t="s">
        <v>30</v>
      </c>
      <c r="AC2786" s="112" t="s">
        <v>31</v>
      </c>
    </row>
    <row r="2787" spans="1:29" ht="25.5" customHeight="1" x14ac:dyDescent="0.35">
      <c r="A2787" s="205"/>
      <c r="B2787" s="207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173"/>
        <v/>
      </c>
      <c r="G2787" s="106"/>
      <c r="H2787" s="96">
        <f t="shared" si="174"/>
        <v>0</v>
      </c>
      <c r="I2787" s="96" t="str">
        <f t="shared" si="175"/>
        <v/>
      </c>
      <c r="J2787" s="96" t="str">
        <f t="shared" si="176"/>
        <v/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V2787" s="110" t="s">
        <v>25</v>
      </c>
      <c r="W2787" s="110" t="s">
        <v>26</v>
      </c>
      <c r="X2787" s="110" t="s">
        <v>27</v>
      </c>
      <c r="Y2787" s="111" t="s">
        <v>28</v>
      </c>
      <c r="Z2787" s="111" t="s">
        <v>29</v>
      </c>
      <c r="AA2787" s="111" t="s">
        <v>25</v>
      </c>
      <c r="AB2787" s="111" t="s">
        <v>30</v>
      </c>
      <c r="AC2787" s="112" t="s">
        <v>31</v>
      </c>
    </row>
    <row r="2788" spans="1:29" ht="25.5" customHeight="1" x14ac:dyDescent="0.35">
      <c r="A2788" s="205"/>
      <c r="B2788" s="207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173"/>
        <v/>
      </c>
      <c r="G2788" s="106"/>
      <c r="H2788" s="96">
        <f t="shared" si="174"/>
        <v>0</v>
      </c>
      <c r="I2788" s="96" t="str">
        <f t="shared" si="175"/>
        <v/>
      </c>
      <c r="J2788" s="96" t="str">
        <f t="shared" si="176"/>
        <v/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V2788" s="110" t="s">
        <v>25</v>
      </c>
      <c r="W2788" s="110" t="s">
        <v>26</v>
      </c>
      <c r="X2788" s="110" t="s">
        <v>27</v>
      </c>
      <c r="Y2788" s="111" t="s">
        <v>28</v>
      </c>
      <c r="Z2788" s="111" t="s">
        <v>29</v>
      </c>
      <c r="AA2788" s="111" t="s">
        <v>25</v>
      </c>
      <c r="AB2788" s="111" t="s">
        <v>30</v>
      </c>
      <c r="AC2788" s="112" t="s">
        <v>31</v>
      </c>
    </row>
    <row r="2789" spans="1:29" ht="25.5" customHeight="1" x14ac:dyDescent="0.35">
      <c r="A2789" s="205"/>
      <c r="B2789" s="207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173"/>
        <v/>
      </c>
      <c r="G2789" s="106"/>
      <c r="H2789" s="96">
        <f t="shared" si="174"/>
        <v>0</v>
      </c>
      <c r="I2789" s="96" t="str">
        <f t="shared" si="175"/>
        <v/>
      </c>
      <c r="J2789" s="96" t="str">
        <f t="shared" si="176"/>
        <v/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V2789" s="110" t="s">
        <v>25</v>
      </c>
      <c r="W2789" s="110" t="s">
        <v>26</v>
      </c>
      <c r="X2789" s="110" t="s">
        <v>27</v>
      </c>
      <c r="Y2789" s="111" t="s">
        <v>28</v>
      </c>
      <c r="Z2789" s="111" t="s">
        <v>29</v>
      </c>
      <c r="AA2789" s="111" t="s">
        <v>25</v>
      </c>
      <c r="AB2789" s="111" t="s">
        <v>30</v>
      </c>
      <c r="AC2789" s="112" t="s">
        <v>31</v>
      </c>
    </row>
    <row r="2790" spans="1:29" ht="25.5" customHeight="1" x14ac:dyDescent="0.35">
      <c r="A2790" s="205"/>
      <c r="B2790" s="207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173"/>
        <v/>
      </c>
      <c r="G2790" s="106"/>
      <c r="H2790" s="96">
        <f t="shared" si="174"/>
        <v>0</v>
      </c>
      <c r="I2790" s="96" t="str">
        <f t="shared" si="175"/>
        <v/>
      </c>
      <c r="J2790" s="96" t="str">
        <f t="shared" si="176"/>
        <v/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V2790" s="110" t="s">
        <v>25</v>
      </c>
      <c r="W2790" s="110" t="s">
        <v>26</v>
      </c>
      <c r="X2790" s="110" t="s">
        <v>27</v>
      </c>
      <c r="Y2790" s="111" t="s">
        <v>28</v>
      </c>
      <c r="Z2790" s="111" t="s">
        <v>29</v>
      </c>
      <c r="AA2790" s="111" t="s">
        <v>25</v>
      </c>
      <c r="AB2790" s="111" t="s">
        <v>30</v>
      </c>
      <c r="AC2790" s="112" t="s">
        <v>31</v>
      </c>
    </row>
    <row r="2791" spans="1:29" ht="25.5" customHeight="1" x14ac:dyDescent="0.35">
      <c r="A2791" s="205"/>
      <c r="B2791" s="207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173"/>
        <v/>
      </c>
      <c r="G2791" s="106"/>
      <c r="H2791" s="96">
        <f t="shared" si="174"/>
        <v>0</v>
      </c>
      <c r="I2791" s="96" t="str">
        <f t="shared" si="175"/>
        <v/>
      </c>
      <c r="J2791" s="96" t="str">
        <f t="shared" si="176"/>
        <v/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V2791" s="110" t="s">
        <v>25</v>
      </c>
      <c r="W2791" s="110" t="s">
        <v>26</v>
      </c>
      <c r="X2791" s="110" t="s">
        <v>27</v>
      </c>
      <c r="Y2791" s="111" t="s">
        <v>28</v>
      </c>
      <c r="Z2791" s="111" t="s">
        <v>29</v>
      </c>
      <c r="AA2791" s="111" t="s">
        <v>25</v>
      </c>
      <c r="AB2791" s="111" t="s">
        <v>30</v>
      </c>
      <c r="AC2791" s="112" t="s">
        <v>31</v>
      </c>
    </row>
    <row r="2792" spans="1:29" ht="25.5" customHeight="1" x14ac:dyDescent="0.35">
      <c r="A2792" s="205"/>
      <c r="B2792" s="207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173"/>
        <v/>
      </c>
      <c r="G2792" s="106"/>
      <c r="H2792" s="96">
        <f t="shared" si="174"/>
        <v>0</v>
      </c>
      <c r="I2792" s="96" t="str">
        <f t="shared" si="175"/>
        <v/>
      </c>
      <c r="J2792" s="96" t="str">
        <f t="shared" si="176"/>
        <v/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V2792" s="110" t="s">
        <v>25</v>
      </c>
      <c r="W2792" s="110" t="s">
        <v>26</v>
      </c>
      <c r="X2792" s="110" t="s">
        <v>27</v>
      </c>
      <c r="Y2792" s="111" t="s">
        <v>28</v>
      </c>
      <c r="Z2792" s="111" t="s">
        <v>29</v>
      </c>
      <c r="AA2792" s="111" t="s">
        <v>25</v>
      </c>
      <c r="AB2792" s="111" t="s">
        <v>30</v>
      </c>
      <c r="AC2792" s="112" t="s">
        <v>31</v>
      </c>
    </row>
    <row r="2793" spans="1:29" ht="25.5" customHeight="1" x14ac:dyDescent="0.35">
      <c r="A2793" s="205"/>
      <c r="B2793" s="207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173"/>
        <v/>
      </c>
      <c r="G2793" s="106"/>
      <c r="H2793" s="96">
        <f t="shared" si="174"/>
        <v>0</v>
      </c>
      <c r="I2793" s="96" t="str">
        <f t="shared" si="175"/>
        <v/>
      </c>
      <c r="J2793" s="96" t="str">
        <f t="shared" si="176"/>
        <v/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V2793" s="110" t="s">
        <v>25</v>
      </c>
      <c r="W2793" s="110" t="s">
        <v>26</v>
      </c>
      <c r="X2793" s="110" t="s">
        <v>27</v>
      </c>
      <c r="Y2793" s="111" t="s">
        <v>28</v>
      </c>
      <c r="Z2793" s="111" t="s">
        <v>29</v>
      </c>
      <c r="AA2793" s="111" t="s">
        <v>25</v>
      </c>
      <c r="AB2793" s="111" t="s">
        <v>30</v>
      </c>
      <c r="AC2793" s="112" t="s">
        <v>31</v>
      </c>
    </row>
    <row r="2794" spans="1:29" ht="25.5" customHeight="1" x14ac:dyDescent="0.35">
      <c r="A2794" s="205"/>
      <c r="B2794" s="207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173"/>
        <v/>
      </c>
      <c r="G2794" s="106"/>
      <c r="H2794" s="96">
        <f t="shared" si="174"/>
        <v>0</v>
      </c>
      <c r="I2794" s="96" t="str">
        <f t="shared" si="175"/>
        <v/>
      </c>
      <c r="J2794" s="96" t="str">
        <f t="shared" si="176"/>
        <v/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V2794" s="110" t="s">
        <v>25</v>
      </c>
      <c r="W2794" s="110" t="s">
        <v>26</v>
      </c>
      <c r="X2794" s="110" t="s">
        <v>27</v>
      </c>
      <c r="Y2794" s="111" t="s">
        <v>28</v>
      </c>
      <c r="Z2794" s="111" t="s">
        <v>29</v>
      </c>
      <c r="AA2794" s="111" t="s">
        <v>25</v>
      </c>
      <c r="AB2794" s="111" t="s">
        <v>30</v>
      </c>
      <c r="AC2794" s="112" t="s">
        <v>31</v>
      </c>
    </row>
    <row r="2795" spans="1:29" ht="25.5" customHeight="1" x14ac:dyDescent="0.35">
      <c r="A2795" s="205"/>
      <c r="B2795" s="207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173"/>
        <v/>
      </c>
      <c r="G2795" s="106"/>
      <c r="H2795" s="96">
        <f t="shared" si="174"/>
        <v>0</v>
      </c>
      <c r="I2795" s="96" t="str">
        <f t="shared" si="175"/>
        <v/>
      </c>
      <c r="J2795" s="96" t="str">
        <f t="shared" si="176"/>
        <v/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V2795" s="110" t="s">
        <v>25</v>
      </c>
      <c r="W2795" s="110" t="s">
        <v>26</v>
      </c>
      <c r="X2795" s="110" t="s">
        <v>27</v>
      </c>
      <c r="Y2795" s="111" t="s">
        <v>28</v>
      </c>
      <c r="Z2795" s="111" t="s">
        <v>29</v>
      </c>
      <c r="AA2795" s="111" t="s">
        <v>25</v>
      </c>
      <c r="AB2795" s="111" t="s">
        <v>30</v>
      </c>
      <c r="AC2795" s="112" t="s">
        <v>31</v>
      </c>
    </row>
    <row r="2796" spans="1:29" ht="25.5" customHeight="1" x14ac:dyDescent="0.35">
      <c r="A2796" s="205"/>
      <c r="B2796" s="207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173"/>
        <v/>
      </c>
      <c r="G2796" s="106"/>
      <c r="H2796" s="96">
        <f t="shared" si="174"/>
        <v>0</v>
      </c>
      <c r="I2796" s="96" t="str">
        <f t="shared" si="175"/>
        <v/>
      </c>
      <c r="J2796" s="96" t="str">
        <f t="shared" si="176"/>
        <v/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V2796" s="110" t="s">
        <v>25</v>
      </c>
      <c r="W2796" s="110" t="s">
        <v>26</v>
      </c>
      <c r="X2796" s="110" t="s">
        <v>27</v>
      </c>
      <c r="Y2796" s="111" t="s">
        <v>28</v>
      </c>
      <c r="Z2796" s="111" t="s">
        <v>29</v>
      </c>
      <c r="AA2796" s="111" t="s">
        <v>25</v>
      </c>
      <c r="AB2796" s="111" t="s">
        <v>30</v>
      </c>
      <c r="AC2796" s="112" t="s">
        <v>31</v>
      </c>
    </row>
    <row r="2797" spans="1:29" ht="25.5" customHeight="1" x14ac:dyDescent="0.35">
      <c r="A2797" s="205"/>
      <c r="B2797" s="207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173"/>
        <v/>
      </c>
      <c r="G2797" s="106"/>
      <c r="H2797" s="96">
        <f t="shared" si="174"/>
        <v>0</v>
      </c>
      <c r="I2797" s="96" t="str">
        <f t="shared" si="175"/>
        <v/>
      </c>
      <c r="J2797" s="96" t="str">
        <f t="shared" si="176"/>
        <v/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V2797" s="110" t="s">
        <v>25</v>
      </c>
      <c r="W2797" s="110" t="s">
        <v>26</v>
      </c>
      <c r="X2797" s="110" t="s">
        <v>27</v>
      </c>
      <c r="Y2797" s="111" t="s">
        <v>28</v>
      </c>
      <c r="Z2797" s="111" t="s">
        <v>29</v>
      </c>
      <c r="AA2797" s="111" t="s">
        <v>25</v>
      </c>
      <c r="AB2797" s="111" t="s">
        <v>30</v>
      </c>
      <c r="AC2797" s="112" t="s">
        <v>31</v>
      </c>
    </row>
    <row r="2798" spans="1:29" ht="25.5" customHeight="1" x14ac:dyDescent="0.35">
      <c r="A2798" s="205"/>
      <c r="B2798" s="207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173"/>
        <v/>
      </c>
      <c r="G2798" s="106"/>
      <c r="H2798" s="96">
        <f t="shared" si="174"/>
        <v>0</v>
      </c>
      <c r="I2798" s="96" t="str">
        <f t="shared" si="175"/>
        <v/>
      </c>
      <c r="J2798" s="96" t="str">
        <f t="shared" si="176"/>
        <v/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V2798" s="110" t="s">
        <v>25</v>
      </c>
      <c r="W2798" s="110" t="s">
        <v>26</v>
      </c>
      <c r="X2798" s="110" t="s">
        <v>27</v>
      </c>
      <c r="Y2798" s="111" t="s">
        <v>28</v>
      </c>
      <c r="Z2798" s="111" t="s">
        <v>29</v>
      </c>
      <c r="AA2798" s="111" t="s">
        <v>25</v>
      </c>
      <c r="AB2798" s="111" t="s">
        <v>30</v>
      </c>
      <c r="AC2798" s="112" t="s">
        <v>31</v>
      </c>
    </row>
    <row r="2799" spans="1:29" ht="25.5" customHeight="1" x14ac:dyDescent="0.35">
      <c r="A2799" s="205"/>
      <c r="B2799" s="207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173"/>
        <v/>
      </c>
      <c r="G2799" s="106"/>
      <c r="H2799" s="96">
        <f t="shared" si="174"/>
        <v>0</v>
      </c>
      <c r="I2799" s="96" t="str">
        <f t="shared" si="175"/>
        <v/>
      </c>
      <c r="J2799" s="96" t="str">
        <f t="shared" si="176"/>
        <v/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V2799" s="110" t="s">
        <v>25</v>
      </c>
      <c r="W2799" s="110" t="s">
        <v>26</v>
      </c>
      <c r="X2799" s="110" t="s">
        <v>27</v>
      </c>
      <c r="Y2799" s="111" t="s">
        <v>28</v>
      </c>
      <c r="Z2799" s="111" t="s">
        <v>29</v>
      </c>
      <c r="AA2799" s="111" t="s">
        <v>25</v>
      </c>
      <c r="AB2799" s="111" t="s">
        <v>30</v>
      </c>
      <c r="AC2799" s="112" t="s">
        <v>31</v>
      </c>
    </row>
    <row r="2800" spans="1:29" ht="25.5" customHeight="1" x14ac:dyDescent="0.35">
      <c r="A2800" s="205"/>
      <c r="B2800" s="207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173"/>
        <v/>
      </c>
      <c r="G2800" s="106"/>
      <c r="H2800" s="96">
        <f t="shared" si="174"/>
        <v>0</v>
      </c>
      <c r="I2800" s="96" t="str">
        <f t="shared" si="175"/>
        <v/>
      </c>
      <c r="J2800" s="96" t="str">
        <f t="shared" si="176"/>
        <v/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V2800" s="110" t="s">
        <v>25</v>
      </c>
      <c r="W2800" s="110" t="s">
        <v>26</v>
      </c>
      <c r="X2800" s="110" t="s">
        <v>27</v>
      </c>
      <c r="Y2800" s="111" t="s">
        <v>28</v>
      </c>
      <c r="Z2800" s="111" t="s">
        <v>29</v>
      </c>
      <c r="AA2800" s="111" t="s">
        <v>25</v>
      </c>
      <c r="AB2800" s="111" t="s">
        <v>30</v>
      </c>
      <c r="AC2800" s="112" t="s">
        <v>31</v>
      </c>
    </row>
    <row r="2801" spans="1:29" ht="25.5" customHeight="1" x14ac:dyDescent="0.35">
      <c r="A2801" s="205"/>
      <c r="B2801" s="207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173"/>
        <v/>
      </c>
      <c r="G2801" s="106"/>
      <c r="H2801" s="96">
        <f t="shared" si="174"/>
        <v>0</v>
      </c>
      <c r="I2801" s="96" t="str">
        <f t="shared" si="175"/>
        <v/>
      </c>
      <c r="J2801" s="96" t="str">
        <f t="shared" si="176"/>
        <v/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V2801" s="110" t="s">
        <v>25</v>
      </c>
      <c r="W2801" s="110" t="s">
        <v>26</v>
      </c>
      <c r="X2801" s="110" t="s">
        <v>27</v>
      </c>
      <c r="Y2801" s="111" t="s">
        <v>28</v>
      </c>
      <c r="Z2801" s="111" t="s">
        <v>29</v>
      </c>
      <c r="AA2801" s="111" t="s">
        <v>25</v>
      </c>
      <c r="AB2801" s="111" t="s">
        <v>30</v>
      </c>
      <c r="AC2801" s="112" t="s">
        <v>31</v>
      </c>
    </row>
    <row r="2802" spans="1:29" ht="25.5" customHeight="1" x14ac:dyDescent="0.35">
      <c r="A2802" s="205"/>
      <c r="B2802" s="207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173"/>
        <v/>
      </c>
      <c r="G2802" s="106"/>
      <c r="H2802" s="96">
        <f t="shared" si="174"/>
        <v>0</v>
      </c>
      <c r="I2802" s="96" t="str">
        <f t="shared" si="175"/>
        <v/>
      </c>
      <c r="J2802" s="96" t="str">
        <f t="shared" si="176"/>
        <v/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V2802" s="110" t="s">
        <v>25</v>
      </c>
      <c r="W2802" s="110" t="s">
        <v>26</v>
      </c>
      <c r="X2802" s="110" t="s">
        <v>27</v>
      </c>
      <c r="Y2802" s="111" t="s">
        <v>28</v>
      </c>
      <c r="Z2802" s="111" t="s">
        <v>29</v>
      </c>
      <c r="AA2802" s="111" t="s">
        <v>25</v>
      </c>
      <c r="AB2802" s="111" t="s">
        <v>30</v>
      </c>
      <c r="AC2802" s="112" t="s">
        <v>31</v>
      </c>
    </row>
    <row r="2803" spans="1:29" ht="25.5" customHeight="1" x14ac:dyDescent="0.35">
      <c r="A2803" s="205"/>
      <c r="B2803" s="207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173"/>
        <v/>
      </c>
      <c r="G2803" s="106"/>
      <c r="H2803" s="96">
        <f t="shared" si="174"/>
        <v>0</v>
      </c>
      <c r="I2803" s="96" t="str">
        <f t="shared" si="175"/>
        <v/>
      </c>
      <c r="J2803" s="96" t="str">
        <f t="shared" si="176"/>
        <v/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V2803" s="110" t="s">
        <v>25</v>
      </c>
      <c r="W2803" s="110" t="s">
        <v>26</v>
      </c>
      <c r="X2803" s="110" t="s">
        <v>27</v>
      </c>
      <c r="Y2803" s="111" t="s">
        <v>28</v>
      </c>
      <c r="Z2803" s="111" t="s">
        <v>29</v>
      </c>
      <c r="AA2803" s="111" t="s">
        <v>25</v>
      </c>
      <c r="AB2803" s="111" t="s">
        <v>30</v>
      </c>
      <c r="AC2803" s="112" t="s">
        <v>31</v>
      </c>
    </row>
    <row r="2804" spans="1:29" ht="25.5" customHeight="1" x14ac:dyDescent="0.35">
      <c r="A2804" s="205"/>
      <c r="B2804" s="207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173"/>
        <v/>
      </c>
      <c r="G2804" s="106"/>
      <c r="H2804" s="96">
        <f t="shared" si="174"/>
        <v>0</v>
      </c>
      <c r="I2804" s="96" t="str">
        <f t="shared" si="175"/>
        <v/>
      </c>
      <c r="J2804" s="96" t="str">
        <f t="shared" si="176"/>
        <v/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V2804" s="110" t="s">
        <v>25</v>
      </c>
      <c r="W2804" s="110" t="s">
        <v>26</v>
      </c>
      <c r="X2804" s="110" t="s">
        <v>27</v>
      </c>
      <c r="Y2804" s="111" t="s">
        <v>28</v>
      </c>
      <c r="Z2804" s="111" t="s">
        <v>29</v>
      </c>
      <c r="AA2804" s="111" t="s">
        <v>25</v>
      </c>
      <c r="AB2804" s="111" t="s">
        <v>30</v>
      </c>
      <c r="AC2804" s="112" t="s">
        <v>31</v>
      </c>
    </row>
    <row r="2805" spans="1:29" ht="25.5" customHeight="1" x14ac:dyDescent="0.35">
      <c r="A2805" s="205"/>
      <c r="B2805" s="207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173"/>
        <v/>
      </c>
      <c r="G2805" s="106"/>
      <c r="H2805" s="96">
        <f t="shared" si="174"/>
        <v>0</v>
      </c>
      <c r="I2805" s="96" t="str">
        <f t="shared" si="175"/>
        <v/>
      </c>
      <c r="J2805" s="96" t="str">
        <f t="shared" si="176"/>
        <v/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V2805" s="110" t="s">
        <v>25</v>
      </c>
      <c r="W2805" s="110" t="s">
        <v>26</v>
      </c>
      <c r="X2805" s="110" t="s">
        <v>27</v>
      </c>
      <c r="Y2805" s="111" t="s">
        <v>28</v>
      </c>
      <c r="Z2805" s="111" t="s">
        <v>29</v>
      </c>
      <c r="AA2805" s="111" t="s">
        <v>25</v>
      </c>
      <c r="AB2805" s="111" t="s">
        <v>30</v>
      </c>
      <c r="AC2805" s="112" t="s">
        <v>31</v>
      </c>
    </row>
    <row r="2806" spans="1:29" ht="25.5" customHeight="1" x14ac:dyDescent="0.35">
      <c r="A2806" s="205"/>
      <c r="B2806" s="207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173"/>
        <v/>
      </c>
      <c r="G2806" s="106"/>
      <c r="H2806" s="96">
        <f t="shared" si="174"/>
        <v>0</v>
      </c>
      <c r="I2806" s="96" t="str">
        <f t="shared" si="175"/>
        <v/>
      </c>
      <c r="J2806" s="96" t="str">
        <f t="shared" si="176"/>
        <v/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V2806" s="110" t="s">
        <v>25</v>
      </c>
      <c r="W2806" s="110" t="s">
        <v>26</v>
      </c>
      <c r="X2806" s="110" t="s">
        <v>27</v>
      </c>
      <c r="Y2806" s="111" t="s">
        <v>28</v>
      </c>
      <c r="Z2806" s="111" t="s">
        <v>29</v>
      </c>
      <c r="AA2806" s="111" t="s">
        <v>25</v>
      </c>
      <c r="AB2806" s="111" t="s">
        <v>30</v>
      </c>
      <c r="AC2806" s="112" t="s">
        <v>31</v>
      </c>
    </row>
    <row r="2807" spans="1:29" ht="25.5" customHeight="1" x14ac:dyDescent="0.35">
      <c r="A2807" s="205"/>
      <c r="B2807" s="207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173"/>
        <v/>
      </c>
      <c r="G2807" s="106"/>
      <c r="H2807" s="96">
        <f t="shared" si="174"/>
        <v>0</v>
      </c>
      <c r="I2807" s="96" t="str">
        <f t="shared" si="175"/>
        <v/>
      </c>
      <c r="J2807" s="96" t="str">
        <f t="shared" si="176"/>
        <v/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V2807" s="110" t="s">
        <v>25</v>
      </c>
      <c r="W2807" s="110" t="s">
        <v>26</v>
      </c>
      <c r="X2807" s="110" t="s">
        <v>27</v>
      </c>
      <c r="Y2807" s="111" t="s">
        <v>28</v>
      </c>
      <c r="Z2807" s="111" t="s">
        <v>29</v>
      </c>
      <c r="AA2807" s="111" t="s">
        <v>25</v>
      </c>
      <c r="AB2807" s="111" t="s">
        <v>30</v>
      </c>
      <c r="AC2807" s="112" t="s">
        <v>31</v>
      </c>
    </row>
    <row r="2808" spans="1:29" ht="25.5" customHeight="1" x14ac:dyDescent="0.35">
      <c r="A2808" s="205"/>
      <c r="B2808" s="207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173"/>
        <v/>
      </c>
      <c r="G2808" s="106"/>
      <c r="H2808" s="96">
        <f t="shared" si="174"/>
        <v>0</v>
      </c>
      <c r="I2808" s="96" t="str">
        <f t="shared" si="175"/>
        <v/>
      </c>
      <c r="J2808" s="96" t="str">
        <f t="shared" si="176"/>
        <v/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V2808" s="110" t="s">
        <v>25</v>
      </c>
      <c r="W2808" s="110" t="s">
        <v>26</v>
      </c>
      <c r="X2808" s="110" t="s">
        <v>27</v>
      </c>
      <c r="Y2808" s="111" t="s">
        <v>28</v>
      </c>
      <c r="Z2808" s="111" t="s">
        <v>29</v>
      </c>
      <c r="AA2808" s="111" t="s">
        <v>25</v>
      </c>
      <c r="AB2808" s="111" t="s">
        <v>30</v>
      </c>
      <c r="AC2808" s="112" t="s">
        <v>31</v>
      </c>
    </row>
    <row r="2809" spans="1:29" ht="25.5" customHeight="1" x14ac:dyDescent="0.35">
      <c r="A2809" s="205"/>
      <c r="B2809" s="207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173"/>
        <v/>
      </c>
      <c r="G2809" s="106"/>
      <c r="H2809" s="96">
        <f t="shared" si="174"/>
        <v>0</v>
      </c>
      <c r="I2809" s="96" t="str">
        <f t="shared" si="175"/>
        <v/>
      </c>
      <c r="J2809" s="96" t="str">
        <f t="shared" si="176"/>
        <v/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V2809" s="110" t="s">
        <v>25</v>
      </c>
      <c r="W2809" s="110" t="s">
        <v>26</v>
      </c>
      <c r="X2809" s="110" t="s">
        <v>27</v>
      </c>
      <c r="Y2809" s="111" t="s">
        <v>28</v>
      </c>
      <c r="Z2809" s="111" t="s">
        <v>29</v>
      </c>
      <c r="AA2809" s="111" t="s">
        <v>25</v>
      </c>
      <c r="AB2809" s="111" t="s">
        <v>30</v>
      </c>
      <c r="AC2809" s="112" t="s">
        <v>31</v>
      </c>
    </row>
    <row r="2810" spans="1:29" ht="25.5" customHeight="1" x14ac:dyDescent="0.35">
      <c r="A2810" s="205"/>
      <c r="B2810" s="207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173"/>
        <v/>
      </c>
      <c r="G2810" s="106"/>
      <c r="H2810" s="96">
        <f t="shared" si="174"/>
        <v>0</v>
      </c>
      <c r="I2810" s="96" t="str">
        <f t="shared" si="175"/>
        <v/>
      </c>
      <c r="J2810" s="96" t="str">
        <f t="shared" si="176"/>
        <v/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V2810" s="110" t="s">
        <v>25</v>
      </c>
      <c r="W2810" s="110" t="s">
        <v>26</v>
      </c>
      <c r="X2810" s="110" t="s">
        <v>27</v>
      </c>
      <c r="Y2810" s="111" t="s">
        <v>28</v>
      </c>
      <c r="Z2810" s="111" t="s">
        <v>29</v>
      </c>
      <c r="AA2810" s="111" t="s">
        <v>25</v>
      </c>
      <c r="AB2810" s="111" t="s">
        <v>30</v>
      </c>
      <c r="AC2810" s="112" t="s">
        <v>31</v>
      </c>
    </row>
    <row r="2811" spans="1:29" ht="25.5" customHeight="1" x14ac:dyDescent="0.35">
      <c r="A2811" s="205"/>
      <c r="B2811" s="207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173"/>
        <v/>
      </c>
      <c r="G2811" s="106"/>
      <c r="H2811" s="96">
        <f t="shared" si="174"/>
        <v>0</v>
      </c>
      <c r="I2811" s="96" t="str">
        <f t="shared" si="175"/>
        <v/>
      </c>
      <c r="J2811" s="96" t="str">
        <f t="shared" si="176"/>
        <v/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V2811" s="110" t="s">
        <v>25</v>
      </c>
      <c r="W2811" s="110" t="s">
        <v>26</v>
      </c>
      <c r="X2811" s="110" t="s">
        <v>27</v>
      </c>
      <c r="Y2811" s="111" t="s">
        <v>28</v>
      </c>
      <c r="Z2811" s="111" t="s">
        <v>29</v>
      </c>
      <c r="AA2811" s="111" t="s">
        <v>25</v>
      </c>
      <c r="AB2811" s="111" t="s">
        <v>30</v>
      </c>
      <c r="AC2811" s="112" t="s">
        <v>31</v>
      </c>
    </row>
    <row r="2812" spans="1:29" ht="25.5" customHeight="1" x14ac:dyDescent="0.35">
      <c r="A2812" s="205"/>
      <c r="B2812" s="207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173"/>
        <v/>
      </c>
      <c r="G2812" s="106"/>
      <c r="H2812" s="96">
        <f t="shared" si="174"/>
        <v>0</v>
      </c>
      <c r="I2812" s="96" t="str">
        <f t="shared" si="175"/>
        <v/>
      </c>
      <c r="J2812" s="96" t="str">
        <f t="shared" si="176"/>
        <v/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V2812" s="110" t="s">
        <v>25</v>
      </c>
      <c r="W2812" s="110" t="s">
        <v>26</v>
      </c>
      <c r="X2812" s="110" t="s">
        <v>27</v>
      </c>
      <c r="Y2812" s="111" t="s">
        <v>28</v>
      </c>
      <c r="Z2812" s="111" t="s">
        <v>29</v>
      </c>
      <c r="AA2812" s="111" t="s">
        <v>25</v>
      </c>
      <c r="AB2812" s="111" t="s">
        <v>30</v>
      </c>
      <c r="AC2812" s="112" t="s">
        <v>31</v>
      </c>
    </row>
    <row r="2813" spans="1:29" ht="25.5" customHeight="1" x14ac:dyDescent="0.35">
      <c r="A2813" s="205"/>
      <c r="B2813" s="207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173"/>
        <v/>
      </c>
      <c r="G2813" s="106"/>
      <c r="H2813" s="96">
        <f t="shared" si="174"/>
        <v>0</v>
      </c>
      <c r="I2813" s="96" t="str">
        <f t="shared" si="175"/>
        <v/>
      </c>
      <c r="J2813" s="96" t="str">
        <f t="shared" si="176"/>
        <v/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V2813" s="110" t="s">
        <v>25</v>
      </c>
      <c r="W2813" s="110" t="s">
        <v>26</v>
      </c>
      <c r="X2813" s="110" t="s">
        <v>27</v>
      </c>
      <c r="Y2813" s="111" t="s">
        <v>28</v>
      </c>
      <c r="Z2813" s="111" t="s">
        <v>29</v>
      </c>
      <c r="AA2813" s="111" t="s">
        <v>25</v>
      </c>
      <c r="AB2813" s="111" t="s">
        <v>30</v>
      </c>
      <c r="AC2813" s="112" t="s">
        <v>31</v>
      </c>
    </row>
    <row r="2814" spans="1:29" ht="25.5" customHeight="1" x14ac:dyDescent="0.35">
      <c r="A2814" s="205"/>
      <c r="B2814" s="207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173"/>
        <v/>
      </c>
      <c r="G2814" s="106"/>
      <c r="H2814" s="96">
        <f t="shared" si="174"/>
        <v>0</v>
      </c>
      <c r="I2814" s="96" t="str">
        <f t="shared" si="175"/>
        <v/>
      </c>
      <c r="J2814" s="96" t="str">
        <f t="shared" si="176"/>
        <v/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V2814" s="110" t="s">
        <v>25</v>
      </c>
      <c r="W2814" s="110" t="s">
        <v>26</v>
      </c>
      <c r="X2814" s="110" t="s">
        <v>27</v>
      </c>
      <c r="Y2814" s="111" t="s">
        <v>28</v>
      </c>
      <c r="Z2814" s="111" t="s">
        <v>29</v>
      </c>
      <c r="AA2814" s="111" t="s">
        <v>25</v>
      </c>
      <c r="AB2814" s="111" t="s">
        <v>30</v>
      </c>
      <c r="AC2814" s="112" t="s">
        <v>31</v>
      </c>
    </row>
    <row r="2815" spans="1:29" ht="25.5" customHeight="1" x14ac:dyDescent="0.35">
      <c r="A2815" s="205"/>
      <c r="B2815" s="207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173"/>
        <v/>
      </c>
      <c r="G2815" s="106"/>
      <c r="H2815" s="96">
        <f t="shared" si="174"/>
        <v>0</v>
      </c>
      <c r="I2815" s="96" t="str">
        <f t="shared" si="175"/>
        <v/>
      </c>
      <c r="J2815" s="96" t="str">
        <f t="shared" si="176"/>
        <v/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V2815" s="110" t="s">
        <v>25</v>
      </c>
      <c r="W2815" s="110" t="s">
        <v>26</v>
      </c>
      <c r="X2815" s="110" t="s">
        <v>27</v>
      </c>
      <c r="Y2815" s="111" t="s">
        <v>28</v>
      </c>
      <c r="Z2815" s="111" t="s">
        <v>29</v>
      </c>
      <c r="AA2815" s="111" t="s">
        <v>25</v>
      </c>
      <c r="AB2815" s="111" t="s">
        <v>30</v>
      </c>
      <c r="AC2815" s="112" t="s">
        <v>31</v>
      </c>
    </row>
    <row r="2816" spans="1:29" ht="25.5" customHeight="1" x14ac:dyDescent="0.35">
      <c r="A2816" s="205"/>
      <c r="B2816" s="207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173"/>
        <v/>
      </c>
      <c r="G2816" s="106"/>
      <c r="H2816" s="96">
        <f t="shared" si="174"/>
        <v>0</v>
      </c>
      <c r="I2816" s="96" t="str">
        <f t="shared" si="175"/>
        <v/>
      </c>
      <c r="J2816" s="96" t="str">
        <f t="shared" si="176"/>
        <v/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V2816" s="110" t="s">
        <v>25</v>
      </c>
      <c r="W2816" s="110" t="s">
        <v>26</v>
      </c>
      <c r="X2816" s="110" t="s">
        <v>27</v>
      </c>
      <c r="Y2816" s="111" t="s">
        <v>28</v>
      </c>
      <c r="Z2816" s="111" t="s">
        <v>29</v>
      </c>
      <c r="AA2816" s="111" t="s">
        <v>25</v>
      </c>
      <c r="AB2816" s="111" t="s">
        <v>30</v>
      </c>
      <c r="AC2816" s="112" t="s">
        <v>31</v>
      </c>
    </row>
    <row r="2817" spans="1:29" ht="25.5" customHeight="1" x14ac:dyDescent="0.35">
      <c r="A2817" s="205"/>
      <c r="B2817" s="207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173"/>
        <v/>
      </c>
      <c r="G2817" s="106"/>
      <c r="H2817" s="96">
        <f t="shared" si="174"/>
        <v>0</v>
      </c>
      <c r="I2817" s="96" t="str">
        <f t="shared" si="175"/>
        <v/>
      </c>
      <c r="J2817" s="96" t="str">
        <f t="shared" si="176"/>
        <v/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V2817" s="110" t="s">
        <v>25</v>
      </c>
      <c r="W2817" s="110" t="s">
        <v>26</v>
      </c>
      <c r="X2817" s="110" t="s">
        <v>27</v>
      </c>
      <c r="Y2817" s="111" t="s">
        <v>28</v>
      </c>
      <c r="Z2817" s="111" t="s">
        <v>29</v>
      </c>
      <c r="AA2817" s="111" t="s">
        <v>25</v>
      </c>
      <c r="AB2817" s="111" t="s">
        <v>30</v>
      </c>
      <c r="AC2817" s="112" t="s">
        <v>31</v>
      </c>
    </row>
    <row r="2818" spans="1:29" ht="25.5" customHeight="1" x14ac:dyDescent="0.35">
      <c r="A2818" s="205"/>
      <c r="B2818" s="207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177">IF(OR(D2818="",E2818=""),"",ROUND(D2818*E2818,2))</f>
        <v/>
      </c>
      <c r="G2818" s="106"/>
      <c r="H2818" s="96">
        <f t="shared" ref="H2818:H2881" si="178">IF(G2818="Sim",IF(OR(F2818="",D2818="",L2818=""),"",IF(L2818="Sim",ROUND(F2818-D2818,2),0)),0)</f>
        <v>0</v>
      </c>
      <c r="I2818" s="96" t="str">
        <f t="shared" ref="I2818:I2881" si="179">IF(G2818="Sim",0,IF(OR(F2818="",L2818=""),"",F2818))</f>
        <v/>
      </c>
      <c r="J2818" s="96" t="str">
        <f t="shared" ref="J2818:J2881" si="180">IF(G2818="Sim",0,IF(OR(F2818="",D2818="",L2818=""),"",IF(L2818="Sim",ROUND(F2818-D2818,2),0)))</f>
        <v/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V2818" s="110" t="s">
        <v>25</v>
      </c>
      <c r="W2818" s="110" t="s">
        <v>26</v>
      </c>
      <c r="X2818" s="110" t="s">
        <v>27</v>
      </c>
      <c r="Y2818" s="111" t="s">
        <v>28</v>
      </c>
      <c r="Z2818" s="111" t="s">
        <v>29</v>
      </c>
      <c r="AA2818" s="111" t="s">
        <v>25</v>
      </c>
      <c r="AB2818" s="111" t="s">
        <v>30</v>
      </c>
      <c r="AC2818" s="112" t="s">
        <v>31</v>
      </c>
    </row>
    <row r="2819" spans="1:29" ht="25.5" customHeight="1" x14ac:dyDescent="0.35">
      <c r="A2819" s="205"/>
      <c r="B2819" s="207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177"/>
        <v/>
      </c>
      <c r="G2819" s="106"/>
      <c r="H2819" s="96">
        <f t="shared" si="178"/>
        <v>0</v>
      </c>
      <c r="I2819" s="96" t="str">
        <f t="shared" si="179"/>
        <v/>
      </c>
      <c r="J2819" s="96" t="str">
        <f t="shared" si="180"/>
        <v/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V2819" s="110" t="s">
        <v>25</v>
      </c>
      <c r="W2819" s="110" t="s">
        <v>26</v>
      </c>
      <c r="X2819" s="110" t="s">
        <v>27</v>
      </c>
      <c r="Y2819" s="111" t="s">
        <v>28</v>
      </c>
      <c r="Z2819" s="111" t="s">
        <v>29</v>
      </c>
      <c r="AA2819" s="111" t="s">
        <v>25</v>
      </c>
      <c r="AB2819" s="111" t="s">
        <v>30</v>
      </c>
      <c r="AC2819" s="112" t="s">
        <v>31</v>
      </c>
    </row>
    <row r="2820" spans="1:29" ht="25.5" customHeight="1" x14ac:dyDescent="0.35">
      <c r="A2820" s="205"/>
      <c r="B2820" s="207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177"/>
        <v/>
      </c>
      <c r="G2820" s="106"/>
      <c r="H2820" s="96">
        <f t="shared" si="178"/>
        <v>0</v>
      </c>
      <c r="I2820" s="96" t="str">
        <f t="shared" si="179"/>
        <v/>
      </c>
      <c r="J2820" s="96" t="str">
        <f t="shared" si="180"/>
        <v/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V2820" s="110" t="s">
        <v>25</v>
      </c>
      <c r="W2820" s="110" t="s">
        <v>26</v>
      </c>
      <c r="X2820" s="110" t="s">
        <v>27</v>
      </c>
      <c r="Y2820" s="111" t="s">
        <v>28</v>
      </c>
      <c r="Z2820" s="111" t="s">
        <v>29</v>
      </c>
      <c r="AA2820" s="111" t="s">
        <v>25</v>
      </c>
      <c r="AB2820" s="111" t="s">
        <v>30</v>
      </c>
      <c r="AC2820" s="112" t="s">
        <v>31</v>
      </c>
    </row>
    <row r="2821" spans="1:29" ht="25.5" customHeight="1" x14ac:dyDescent="0.35">
      <c r="A2821" s="205"/>
      <c r="B2821" s="207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177"/>
        <v/>
      </c>
      <c r="G2821" s="106"/>
      <c r="H2821" s="96">
        <f t="shared" si="178"/>
        <v>0</v>
      </c>
      <c r="I2821" s="96" t="str">
        <f t="shared" si="179"/>
        <v/>
      </c>
      <c r="J2821" s="96" t="str">
        <f t="shared" si="180"/>
        <v/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V2821" s="110" t="s">
        <v>25</v>
      </c>
      <c r="W2821" s="110" t="s">
        <v>26</v>
      </c>
      <c r="X2821" s="110" t="s">
        <v>27</v>
      </c>
      <c r="Y2821" s="111" t="s">
        <v>28</v>
      </c>
      <c r="Z2821" s="111" t="s">
        <v>29</v>
      </c>
      <c r="AA2821" s="111" t="s">
        <v>25</v>
      </c>
      <c r="AB2821" s="111" t="s">
        <v>30</v>
      </c>
      <c r="AC2821" s="112" t="s">
        <v>31</v>
      </c>
    </row>
    <row r="2822" spans="1:29" ht="25.5" customHeight="1" x14ac:dyDescent="0.35">
      <c r="A2822" s="205"/>
      <c r="B2822" s="207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177"/>
        <v/>
      </c>
      <c r="G2822" s="106"/>
      <c r="H2822" s="96">
        <f t="shared" si="178"/>
        <v>0</v>
      </c>
      <c r="I2822" s="96" t="str">
        <f t="shared" si="179"/>
        <v/>
      </c>
      <c r="J2822" s="96" t="str">
        <f t="shared" si="180"/>
        <v/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V2822" s="110" t="s">
        <v>25</v>
      </c>
      <c r="W2822" s="110" t="s">
        <v>26</v>
      </c>
      <c r="X2822" s="110" t="s">
        <v>27</v>
      </c>
      <c r="Y2822" s="111" t="s">
        <v>28</v>
      </c>
      <c r="Z2822" s="111" t="s">
        <v>29</v>
      </c>
      <c r="AA2822" s="111" t="s">
        <v>25</v>
      </c>
      <c r="AB2822" s="111" t="s">
        <v>30</v>
      </c>
      <c r="AC2822" s="112" t="s">
        <v>31</v>
      </c>
    </row>
    <row r="2823" spans="1:29" ht="25.5" customHeight="1" x14ac:dyDescent="0.35">
      <c r="A2823" s="205"/>
      <c r="B2823" s="207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177"/>
        <v/>
      </c>
      <c r="G2823" s="106"/>
      <c r="H2823" s="96">
        <f t="shared" si="178"/>
        <v>0</v>
      </c>
      <c r="I2823" s="96" t="str">
        <f t="shared" si="179"/>
        <v/>
      </c>
      <c r="J2823" s="96" t="str">
        <f t="shared" si="180"/>
        <v/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V2823" s="110" t="s">
        <v>25</v>
      </c>
      <c r="W2823" s="110" t="s">
        <v>26</v>
      </c>
      <c r="X2823" s="110" t="s">
        <v>27</v>
      </c>
      <c r="Y2823" s="111" t="s">
        <v>28</v>
      </c>
      <c r="Z2823" s="111" t="s">
        <v>29</v>
      </c>
      <c r="AA2823" s="111" t="s">
        <v>25</v>
      </c>
      <c r="AB2823" s="111" t="s">
        <v>30</v>
      </c>
      <c r="AC2823" s="112" t="s">
        <v>31</v>
      </c>
    </row>
    <row r="2824" spans="1:29" ht="25.5" customHeight="1" x14ac:dyDescent="0.35">
      <c r="A2824" s="205"/>
      <c r="B2824" s="207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177"/>
        <v/>
      </c>
      <c r="G2824" s="106"/>
      <c r="H2824" s="96">
        <f t="shared" si="178"/>
        <v>0</v>
      </c>
      <c r="I2824" s="96" t="str">
        <f t="shared" si="179"/>
        <v/>
      </c>
      <c r="J2824" s="96" t="str">
        <f t="shared" si="180"/>
        <v/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V2824" s="110" t="s">
        <v>25</v>
      </c>
      <c r="W2824" s="110" t="s">
        <v>26</v>
      </c>
      <c r="X2824" s="110" t="s">
        <v>27</v>
      </c>
      <c r="Y2824" s="111" t="s">
        <v>28</v>
      </c>
      <c r="Z2824" s="111" t="s">
        <v>29</v>
      </c>
      <c r="AA2824" s="111" t="s">
        <v>25</v>
      </c>
      <c r="AB2824" s="111" t="s">
        <v>30</v>
      </c>
      <c r="AC2824" s="112" t="s">
        <v>31</v>
      </c>
    </row>
    <row r="2825" spans="1:29" ht="25.5" customHeight="1" x14ac:dyDescent="0.35">
      <c r="A2825" s="205"/>
      <c r="B2825" s="207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177"/>
        <v/>
      </c>
      <c r="G2825" s="106"/>
      <c r="H2825" s="96">
        <f t="shared" si="178"/>
        <v>0</v>
      </c>
      <c r="I2825" s="96" t="str">
        <f t="shared" si="179"/>
        <v/>
      </c>
      <c r="J2825" s="96" t="str">
        <f t="shared" si="180"/>
        <v/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V2825" s="110" t="s">
        <v>25</v>
      </c>
      <c r="W2825" s="110" t="s">
        <v>26</v>
      </c>
      <c r="X2825" s="110" t="s">
        <v>27</v>
      </c>
      <c r="Y2825" s="111" t="s">
        <v>28</v>
      </c>
      <c r="Z2825" s="111" t="s">
        <v>29</v>
      </c>
      <c r="AA2825" s="111" t="s">
        <v>25</v>
      </c>
      <c r="AB2825" s="111" t="s">
        <v>30</v>
      </c>
      <c r="AC2825" s="112" t="s">
        <v>31</v>
      </c>
    </row>
    <row r="2826" spans="1:29" ht="25.5" customHeight="1" x14ac:dyDescent="0.35">
      <c r="A2826" s="205"/>
      <c r="B2826" s="207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177"/>
        <v/>
      </c>
      <c r="G2826" s="106"/>
      <c r="H2826" s="96">
        <f t="shared" si="178"/>
        <v>0</v>
      </c>
      <c r="I2826" s="96" t="str">
        <f t="shared" si="179"/>
        <v/>
      </c>
      <c r="J2826" s="96" t="str">
        <f t="shared" si="180"/>
        <v/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V2826" s="110" t="s">
        <v>25</v>
      </c>
      <c r="W2826" s="110" t="s">
        <v>26</v>
      </c>
      <c r="X2826" s="110" t="s">
        <v>27</v>
      </c>
      <c r="Y2826" s="111" t="s">
        <v>28</v>
      </c>
      <c r="Z2826" s="111" t="s">
        <v>29</v>
      </c>
      <c r="AA2826" s="111" t="s">
        <v>25</v>
      </c>
      <c r="AB2826" s="111" t="s">
        <v>30</v>
      </c>
      <c r="AC2826" s="112" t="s">
        <v>31</v>
      </c>
    </row>
    <row r="2827" spans="1:29" ht="25.5" customHeight="1" x14ac:dyDescent="0.35">
      <c r="A2827" s="205"/>
      <c r="B2827" s="207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177"/>
        <v/>
      </c>
      <c r="G2827" s="106"/>
      <c r="H2827" s="96">
        <f t="shared" si="178"/>
        <v>0</v>
      </c>
      <c r="I2827" s="96" t="str">
        <f t="shared" si="179"/>
        <v/>
      </c>
      <c r="J2827" s="96" t="str">
        <f t="shared" si="180"/>
        <v/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V2827" s="110" t="s">
        <v>25</v>
      </c>
      <c r="W2827" s="110" t="s">
        <v>26</v>
      </c>
      <c r="X2827" s="110" t="s">
        <v>27</v>
      </c>
      <c r="Y2827" s="111" t="s">
        <v>28</v>
      </c>
      <c r="Z2827" s="111" t="s">
        <v>29</v>
      </c>
      <c r="AA2827" s="111" t="s">
        <v>25</v>
      </c>
      <c r="AB2827" s="111" t="s">
        <v>30</v>
      </c>
      <c r="AC2827" s="112" t="s">
        <v>31</v>
      </c>
    </row>
    <row r="2828" spans="1:29" ht="25.5" customHeight="1" x14ac:dyDescent="0.35">
      <c r="A2828" s="205"/>
      <c r="B2828" s="207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177"/>
        <v/>
      </c>
      <c r="G2828" s="106"/>
      <c r="H2828" s="96">
        <f t="shared" si="178"/>
        <v>0</v>
      </c>
      <c r="I2828" s="96" t="str">
        <f t="shared" si="179"/>
        <v/>
      </c>
      <c r="J2828" s="96" t="str">
        <f t="shared" si="180"/>
        <v/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V2828" s="110" t="s">
        <v>25</v>
      </c>
      <c r="W2828" s="110" t="s">
        <v>26</v>
      </c>
      <c r="X2828" s="110" t="s">
        <v>27</v>
      </c>
      <c r="Y2828" s="111" t="s">
        <v>28</v>
      </c>
      <c r="Z2828" s="111" t="s">
        <v>29</v>
      </c>
      <c r="AA2828" s="111" t="s">
        <v>25</v>
      </c>
      <c r="AB2828" s="111" t="s">
        <v>30</v>
      </c>
      <c r="AC2828" s="112" t="s">
        <v>31</v>
      </c>
    </row>
    <row r="2829" spans="1:29" ht="25.5" customHeight="1" x14ac:dyDescent="0.35">
      <c r="A2829" s="205"/>
      <c r="B2829" s="207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177"/>
        <v/>
      </c>
      <c r="G2829" s="106"/>
      <c r="H2829" s="96">
        <f t="shared" si="178"/>
        <v>0</v>
      </c>
      <c r="I2829" s="96" t="str">
        <f t="shared" si="179"/>
        <v/>
      </c>
      <c r="J2829" s="96" t="str">
        <f t="shared" si="180"/>
        <v/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V2829" s="110" t="s">
        <v>25</v>
      </c>
      <c r="W2829" s="110" t="s">
        <v>26</v>
      </c>
      <c r="X2829" s="110" t="s">
        <v>27</v>
      </c>
      <c r="Y2829" s="111" t="s">
        <v>28</v>
      </c>
      <c r="Z2829" s="111" t="s">
        <v>29</v>
      </c>
      <c r="AA2829" s="111" t="s">
        <v>25</v>
      </c>
      <c r="AB2829" s="111" t="s">
        <v>30</v>
      </c>
      <c r="AC2829" s="112" t="s">
        <v>31</v>
      </c>
    </row>
    <row r="2830" spans="1:29" ht="25.5" customHeight="1" x14ac:dyDescent="0.35">
      <c r="A2830" s="205"/>
      <c r="B2830" s="207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177"/>
        <v/>
      </c>
      <c r="G2830" s="106"/>
      <c r="H2830" s="96">
        <f t="shared" si="178"/>
        <v>0</v>
      </c>
      <c r="I2830" s="96" t="str">
        <f t="shared" si="179"/>
        <v/>
      </c>
      <c r="J2830" s="96" t="str">
        <f t="shared" si="180"/>
        <v/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V2830" s="110" t="s">
        <v>25</v>
      </c>
      <c r="W2830" s="110" t="s">
        <v>26</v>
      </c>
      <c r="X2830" s="110" t="s">
        <v>27</v>
      </c>
      <c r="Y2830" s="111" t="s">
        <v>28</v>
      </c>
      <c r="Z2830" s="111" t="s">
        <v>29</v>
      </c>
      <c r="AA2830" s="111" t="s">
        <v>25</v>
      </c>
      <c r="AB2830" s="111" t="s">
        <v>30</v>
      </c>
      <c r="AC2830" s="112" t="s">
        <v>31</v>
      </c>
    </row>
    <row r="2831" spans="1:29" ht="25.5" customHeight="1" x14ac:dyDescent="0.35">
      <c r="A2831" s="205"/>
      <c r="B2831" s="207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177"/>
        <v/>
      </c>
      <c r="G2831" s="106"/>
      <c r="H2831" s="96">
        <f t="shared" si="178"/>
        <v>0</v>
      </c>
      <c r="I2831" s="96" t="str">
        <f t="shared" si="179"/>
        <v/>
      </c>
      <c r="J2831" s="96" t="str">
        <f t="shared" si="180"/>
        <v/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V2831" s="110" t="s">
        <v>25</v>
      </c>
      <c r="W2831" s="110" t="s">
        <v>26</v>
      </c>
      <c r="X2831" s="110" t="s">
        <v>27</v>
      </c>
      <c r="Y2831" s="111" t="s">
        <v>28</v>
      </c>
      <c r="Z2831" s="111" t="s">
        <v>29</v>
      </c>
      <c r="AA2831" s="111" t="s">
        <v>25</v>
      </c>
      <c r="AB2831" s="111" t="s">
        <v>30</v>
      </c>
      <c r="AC2831" s="112" t="s">
        <v>31</v>
      </c>
    </row>
    <row r="2832" spans="1:29" ht="25.5" customHeight="1" x14ac:dyDescent="0.35">
      <c r="A2832" s="205"/>
      <c r="B2832" s="207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177"/>
        <v/>
      </c>
      <c r="G2832" s="106"/>
      <c r="H2832" s="96">
        <f t="shared" si="178"/>
        <v>0</v>
      </c>
      <c r="I2832" s="96" t="str">
        <f t="shared" si="179"/>
        <v/>
      </c>
      <c r="J2832" s="96" t="str">
        <f t="shared" si="180"/>
        <v/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V2832" s="110" t="s">
        <v>25</v>
      </c>
      <c r="W2832" s="110" t="s">
        <v>26</v>
      </c>
      <c r="X2832" s="110" t="s">
        <v>27</v>
      </c>
      <c r="Y2832" s="111" t="s">
        <v>28</v>
      </c>
      <c r="Z2832" s="111" t="s">
        <v>29</v>
      </c>
      <c r="AA2832" s="111" t="s">
        <v>25</v>
      </c>
      <c r="AB2832" s="111" t="s">
        <v>30</v>
      </c>
      <c r="AC2832" s="112" t="s">
        <v>31</v>
      </c>
    </row>
    <row r="2833" spans="1:29" ht="25.5" customHeight="1" x14ac:dyDescent="0.35">
      <c r="A2833" s="205"/>
      <c r="B2833" s="207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177"/>
        <v/>
      </c>
      <c r="G2833" s="106"/>
      <c r="H2833" s="96">
        <f t="shared" si="178"/>
        <v>0</v>
      </c>
      <c r="I2833" s="96" t="str">
        <f t="shared" si="179"/>
        <v/>
      </c>
      <c r="J2833" s="96" t="str">
        <f t="shared" si="180"/>
        <v/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V2833" s="110" t="s">
        <v>25</v>
      </c>
      <c r="W2833" s="110" t="s">
        <v>26</v>
      </c>
      <c r="X2833" s="110" t="s">
        <v>27</v>
      </c>
      <c r="Y2833" s="111" t="s">
        <v>28</v>
      </c>
      <c r="Z2833" s="111" t="s">
        <v>29</v>
      </c>
      <c r="AA2833" s="111" t="s">
        <v>25</v>
      </c>
      <c r="AB2833" s="111" t="s">
        <v>30</v>
      </c>
      <c r="AC2833" s="112" t="s">
        <v>31</v>
      </c>
    </row>
    <row r="2834" spans="1:29" ht="25.5" customHeight="1" x14ac:dyDescent="0.35">
      <c r="A2834" s="205"/>
      <c r="B2834" s="207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177"/>
        <v/>
      </c>
      <c r="G2834" s="106"/>
      <c r="H2834" s="96">
        <f t="shared" si="178"/>
        <v>0</v>
      </c>
      <c r="I2834" s="96" t="str">
        <f t="shared" si="179"/>
        <v/>
      </c>
      <c r="J2834" s="96" t="str">
        <f t="shared" si="180"/>
        <v/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V2834" s="110" t="s">
        <v>25</v>
      </c>
      <c r="W2834" s="110" t="s">
        <v>26</v>
      </c>
      <c r="X2834" s="110" t="s">
        <v>27</v>
      </c>
      <c r="Y2834" s="111" t="s">
        <v>28</v>
      </c>
      <c r="Z2834" s="111" t="s">
        <v>29</v>
      </c>
      <c r="AA2834" s="111" t="s">
        <v>25</v>
      </c>
      <c r="AB2834" s="111" t="s">
        <v>30</v>
      </c>
      <c r="AC2834" s="112" t="s">
        <v>31</v>
      </c>
    </row>
    <row r="2835" spans="1:29" ht="25.5" customHeight="1" x14ac:dyDescent="0.35">
      <c r="A2835" s="205"/>
      <c r="B2835" s="207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177"/>
        <v/>
      </c>
      <c r="G2835" s="106"/>
      <c r="H2835" s="96">
        <f t="shared" si="178"/>
        <v>0</v>
      </c>
      <c r="I2835" s="96" t="str">
        <f t="shared" si="179"/>
        <v/>
      </c>
      <c r="J2835" s="96" t="str">
        <f t="shared" si="180"/>
        <v/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V2835" s="110" t="s">
        <v>25</v>
      </c>
      <c r="W2835" s="110" t="s">
        <v>26</v>
      </c>
      <c r="X2835" s="110" t="s">
        <v>27</v>
      </c>
      <c r="Y2835" s="111" t="s">
        <v>28</v>
      </c>
      <c r="Z2835" s="111" t="s">
        <v>29</v>
      </c>
      <c r="AA2835" s="111" t="s">
        <v>25</v>
      </c>
      <c r="AB2835" s="111" t="s">
        <v>30</v>
      </c>
      <c r="AC2835" s="112" t="s">
        <v>31</v>
      </c>
    </row>
    <row r="2836" spans="1:29" ht="25.5" customHeight="1" x14ac:dyDescent="0.35">
      <c r="A2836" s="205"/>
      <c r="B2836" s="207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177"/>
        <v/>
      </c>
      <c r="G2836" s="106"/>
      <c r="H2836" s="96">
        <f t="shared" si="178"/>
        <v>0</v>
      </c>
      <c r="I2836" s="96" t="str">
        <f t="shared" si="179"/>
        <v/>
      </c>
      <c r="J2836" s="96" t="str">
        <f t="shared" si="180"/>
        <v/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V2836" s="110" t="s">
        <v>25</v>
      </c>
      <c r="W2836" s="110" t="s">
        <v>26</v>
      </c>
      <c r="X2836" s="110" t="s">
        <v>27</v>
      </c>
      <c r="Y2836" s="111" t="s">
        <v>28</v>
      </c>
      <c r="Z2836" s="111" t="s">
        <v>29</v>
      </c>
      <c r="AA2836" s="111" t="s">
        <v>25</v>
      </c>
      <c r="AB2836" s="111" t="s">
        <v>30</v>
      </c>
      <c r="AC2836" s="112" t="s">
        <v>31</v>
      </c>
    </row>
    <row r="2837" spans="1:29" ht="25.5" customHeight="1" x14ac:dyDescent="0.35">
      <c r="A2837" s="205"/>
      <c r="B2837" s="207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177"/>
        <v/>
      </c>
      <c r="G2837" s="106"/>
      <c r="H2837" s="96">
        <f t="shared" si="178"/>
        <v>0</v>
      </c>
      <c r="I2837" s="96" t="str">
        <f t="shared" si="179"/>
        <v/>
      </c>
      <c r="J2837" s="96" t="str">
        <f t="shared" si="180"/>
        <v/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V2837" s="110" t="s">
        <v>25</v>
      </c>
      <c r="W2837" s="110" t="s">
        <v>26</v>
      </c>
      <c r="X2837" s="110" t="s">
        <v>27</v>
      </c>
      <c r="Y2837" s="111" t="s">
        <v>28</v>
      </c>
      <c r="Z2837" s="111" t="s">
        <v>29</v>
      </c>
      <c r="AA2837" s="111" t="s">
        <v>25</v>
      </c>
      <c r="AB2837" s="111" t="s">
        <v>30</v>
      </c>
      <c r="AC2837" s="112" t="s">
        <v>31</v>
      </c>
    </row>
    <row r="2838" spans="1:29" ht="25.5" customHeight="1" x14ac:dyDescent="0.35">
      <c r="A2838" s="205"/>
      <c r="B2838" s="207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177"/>
        <v/>
      </c>
      <c r="G2838" s="106"/>
      <c r="H2838" s="96">
        <f t="shared" si="178"/>
        <v>0</v>
      </c>
      <c r="I2838" s="96" t="str">
        <f t="shared" si="179"/>
        <v/>
      </c>
      <c r="J2838" s="96" t="str">
        <f t="shared" si="180"/>
        <v/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V2838" s="110" t="s">
        <v>25</v>
      </c>
      <c r="W2838" s="110" t="s">
        <v>26</v>
      </c>
      <c r="X2838" s="110" t="s">
        <v>27</v>
      </c>
      <c r="Y2838" s="111" t="s">
        <v>28</v>
      </c>
      <c r="Z2838" s="111" t="s">
        <v>29</v>
      </c>
      <c r="AA2838" s="111" t="s">
        <v>25</v>
      </c>
      <c r="AB2838" s="111" t="s">
        <v>30</v>
      </c>
      <c r="AC2838" s="112" t="s">
        <v>31</v>
      </c>
    </row>
    <row r="2839" spans="1:29" ht="25.5" customHeight="1" x14ac:dyDescent="0.35">
      <c r="A2839" s="205"/>
      <c r="B2839" s="207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177"/>
        <v/>
      </c>
      <c r="G2839" s="106"/>
      <c r="H2839" s="96">
        <f t="shared" si="178"/>
        <v>0</v>
      </c>
      <c r="I2839" s="96" t="str">
        <f t="shared" si="179"/>
        <v/>
      </c>
      <c r="J2839" s="96" t="str">
        <f t="shared" si="180"/>
        <v/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V2839" s="110" t="s">
        <v>25</v>
      </c>
      <c r="W2839" s="110" t="s">
        <v>26</v>
      </c>
      <c r="X2839" s="110" t="s">
        <v>27</v>
      </c>
      <c r="Y2839" s="111" t="s">
        <v>28</v>
      </c>
      <c r="Z2839" s="111" t="s">
        <v>29</v>
      </c>
      <c r="AA2839" s="111" t="s">
        <v>25</v>
      </c>
      <c r="AB2839" s="111" t="s">
        <v>30</v>
      </c>
      <c r="AC2839" s="112" t="s">
        <v>31</v>
      </c>
    </row>
    <row r="2840" spans="1:29" ht="25.5" customHeight="1" x14ac:dyDescent="0.35">
      <c r="A2840" s="205"/>
      <c r="B2840" s="207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177"/>
        <v/>
      </c>
      <c r="G2840" s="106"/>
      <c r="H2840" s="96">
        <f t="shared" si="178"/>
        <v>0</v>
      </c>
      <c r="I2840" s="96" t="str">
        <f t="shared" si="179"/>
        <v/>
      </c>
      <c r="J2840" s="96" t="str">
        <f t="shared" si="180"/>
        <v/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V2840" s="110" t="s">
        <v>25</v>
      </c>
      <c r="W2840" s="110" t="s">
        <v>26</v>
      </c>
      <c r="X2840" s="110" t="s">
        <v>27</v>
      </c>
      <c r="Y2840" s="111" t="s">
        <v>28</v>
      </c>
      <c r="Z2840" s="111" t="s">
        <v>29</v>
      </c>
      <c r="AA2840" s="111" t="s">
        <v>25</v>
      </c>
      <c r="AB2840" s="111" t="s">
        <v>30</v>
      </c>
      <c r="AC2840" s="112" t="s">
        <v>31</v>
      </c>
    </row>
    <row r="2841" spans="1:29" ht="25.5" customHeight="1" x14ac:dyDescent="0.35">
      <c r="A2841" s="205"/>
      <c r="B2841" s="207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177"/>
        <v/>
      </c>
      <c r="G2841" s="106"/>
      <c r="H2841" s="96">
        <f t="shared" si="178"/>
        <v>0</v>
      </c>
      <c r="I2841" s="96" t="str">
        <f t="shared" si="179"/>
        <v/>
      </c>
      <c r="J2841" s="96" t="str">
        <f t="shared" si="180"/>
        <v/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V2841" s="110" t="s">
        <v>25</v>
      </c>
      <c r="W2841" s="110" t="s">
        <v>26</v>
      </c>
      <c r="X2841" s="110" t="s">
        <v>27</v>
      </c>
      <c r="Y2841" s="111" t="s">
        <v>28</v>
      </c>
      <c r="Z2841" s="111" t="s">
        <v>29</v>
      </c>
      <c r="AA2841" s="111" t="s">
        <v>25</v>
      </c>
      <c r="AB2841" s="111" t="s">
        <v>30</v>
      </c>
      <c r="AC2841" s="112" t="s">
        <v>31</v>
      </c>
    </row>
    <row r="2842" spans="1:29" ht="25.5" customHeight="1" x14ac:dyDescent="0.35">
      <c r="A2842" s="205"/>
      <c r="B2842" s="207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177"/>
        <v/>
      </c>
      <c r="G2842" s="106"/>
      <c r="H2842" s="96">
        <f t="shared" si="178"/>
        <v>0</v>
      </c>
      <c r="I2842" s="96" t="str">
        <f t="shared" si="179"/>
        <v/>
      </c>
      <c r="J2842" s="96" t="str">
        <f t="shared" si="180"/>
        <v/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V2842" s="110" t="s">
        <v>25</v>
      </c>
      <c r="W2842" s="110" t="s">
        <v>26</v>
      </c>
      <c r="X2842" s="110" t="s">
        <v>27</v>
      </c>
      <c r="Y2842" s="111" t="s">
        <v>28</v>
      </c>
      <c r="Z2842" s="111" t="s">
        <v>29</v>
      </c>
      <c r="AA2842" s="111" t="s">
        <v>25</v>
      </c>
      <c r="AB2842" s="111" t="s">
        <v>30</v>
      </c>
      <c r="AC2842" s="112" t="s">
        <v>31</v>
      </c>
    </row>
    <row r="2843" spans="1:29" ht="25.5" customHeight="1" x14ac:dyDescent="0.35">
      <c r="A2843" s="205"/>
      <c r="B2843" s="207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177"/>
        <v/>
      </c>
      <c r="G2843" s="106"/>
      <c r="H2843" s="96">
        <f t="shared" si="178"/>
        <v>0</v>
      </c>
      <c r="I2843" s="96" t="str">
        <f t="shared" si="179"/>
        <v/>
      </c>
      <c r="J2843" s="96" t="str">
        <f t="shared" si="180"/>
        <v/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V2843" s="110" t="s">
        <v>25</v>
      </c>
      <c r="W2843" s="110" t="s">
        <v>26</v>
      </c>
      <c r="X2843" s="110" t="s">
        <v>27</v>
      </c>
      <c r="Y2843" s="111" t="s">
        <v>28</v>
      </c>
      <c r="Z2843" s="111" t="s">
        <v>29</v>
      </c>
      <c r="AA2843" s="111" t="s">
        <v>25</v>
      </c>
      <c r="AB2843" s="111" t="s">
        <v>30</v>
      </c>
      <c r="AC2843" s="112" t="s">
        <v>31</v>
      </c>
    </row>
    <row r="2844" spans="1:29" ht="25.5" customHeight="1" x14ac:dyDescent="0.35">
      <c r="A2844" s="205"/>
      <c r="B2844" s="207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177"/>
        <v/>
      </c>
      <c r="G2844" s="106"/>
      <c r="H2844" s="96">
        <f t="shared" si="178"/>
        <v>0</v>
      </c>
      <c r="I2844" s="96" t="str">
        <f t="shared" si="179"/>
        <v/>
      </c>
      <c r="J2844" s="96" t="str">
        <f t="shared" si="180"/>
        <v/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V2844" s="110" t="s">
        <v>25</v>
      </c>
      <c r="W2844" s="110" t="s">
        <v>26</v>
      </c>
      <c r="X2844" s="110" t="s">
        <v>27</v>
      </c>
      <c r="Y2844" s="111" t="s">
        <v>28</v>
      </c>
      <c r="Z2844" s="111" t="s">
        <v>29</v>
      </c>
      <c r="AA2844" s="111" t="s">
        <v>25</v>
      </c>
      <c r="AB2844" s="111" t="s">
        <v>30</v>
      </c>
      <c r="AC2844" s="112" t="s">
        <v>31</v>
      </c>
    </row>
    <row r="2845" spans="1:29" ht="25.5" customHeight="1" x14ac:dyDescent="0.35">
      <c r="A2845" s="205"/>
      <c r="B2845" s="207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177"/>
        <v/>
      </c>
      <c r="G2845" s="106"/>
      <c r="H2845" s="96">
        <f t="shared" si="178"/>
        <v>0</v>
      </c>
      <c r="I2845" s="96" t="str">
        <f t="shared" si="179"/>
        <v/>
      </c>
      <c r="J2845" s="96" t="str">
        <f t="shared" si="180"/>
        <v/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V2845" s="110" t="s">
        <v>25</v>
      </c>
      <c r="W2845" s="110" t="s">
        <v>26</v>
      </c>
      <c r="X2845" s="110" t="s">
        <v>27</v>
      </c>
      <c r="Y2845" s="111" t="s">
        <v>28</v>
      </c>
      <c r="Z2845" s="111" t="s">
        <v>29</v>
      </c>
      <c r="AA2845" s="111" t="s">
        <v>25</v>
      </c>
      <c r="AB2845" s="111" t="s">
        <v>30</v>
      </c>
      <c r="AC2845" s="112" t="s">
        <v>31</v>
      </c>
    </row>
    <row r="2846" spans="1:29" ht="25.5" customHeight="1" x14ac:dyDescent="0.35">
      <c r="A2846" s="205"/>
      <c r="B2846" s="207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177"/>
        <v/>
      </c>
      <c r="G2846" s="106"/>
      <c r="H2846" s="96">
        <f t="shared" si="178"/>
        <v>0</v>
      </c>
      <c r="I2846" s="96" t="str">
        <f t="shared" si="179"/>
        <v/>
      </c>
      <c r="J2846" s="96" t="str">
        <f t="shared" si="180"/>
        <v/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V2846" s="110" t="s">
        <v>25</v>
      </c>
      <c r="W2846" s="110" t="s">
        <v>26</v>
      </c>
      <c r="X2846" s="110" t="s">
        <v>27</v>
      </c>
      <c r="Y2846" s="111" t="s">
        <v>28</v>
      </c>
      <c r="Z2846" s="111" t="s">
        <v>29</v>
      </c>
      <c r="AA2846" s="111" t="s">
        <v>25</v>
      </c>
      <c r="AB2846" s="111" t="s">
        <v>30</v>
      </c>
      <c r="AC2846" s="112" t="s">
        <v>31</v>
      </c>
    </row>
    <row r="2847" spans="1:29" ht="25.5" customHeight="1" x14ac:dyDescent="0.35">
      <c r="A2847" s="205"/>
      <c r="B2847" s="207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177"/>
        <v/>
      </c>
      <c r="G2847" s="106"/>
      <c r="H2847" s="96">
        <f t="shared" si="178"/>
        <v>0</v>
      </c>
      <c r="I2847" s="96" t="str">
        <f t="shared" si="179"/>
        <v/>
      </c>
      <c r="J2847" s="96" t="str">
        <f t="shared" si="180"/>
        <v/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V2847" s="110" t="s">
        <v>25</v>
      </c>
      <c r="W2847" s="110" t="s">
        <v>26</v>
      </c>
      <c r="X2847" s="110" t="s">
        <v>27</v>
      </c>
      <c r="Y2847" s="111" t="s">
        <v>28</v>
      </c>
      <c r="Z2847" s="111" t="s">
        <v>29</v>
      </c>
      <c r="AA2847" s="111" t="s">
        <v>25</v>
      </c>
      <c r="AB2847" s="111" t="s">
        <v>30</v>
      </c>
      <c r="AC2847" s="112" t="s">
        <v>31</v>
      </c>
    </row>
    <row r="2848" spans="1:29" ht="25.5" customHeight="1" x14ac:dyDescent="0.35">
      <c r="A2848" s="205"/>
      <c r="B2848" s="207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177"/>
        <v/>
      </c>
      <c r="G2848" s="106"/>
      <c r="H2848" s="96">
        <f t="shared" si="178"/>
        <v>0</v>
      </c>
      <c r="I2848" s="96" t="str">
        <f t="shared" si="179"/>
        <v/>
      </c>
      <c r="J2848" s="96" t="str">
        <f t="shared" si="180"/>
        <v/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V2848" s="110" t="s">
        <v>25</v>
      </c>
      <c r="W2848" s="110" t="s">
        <v>26</v>
      </c>
      <c r="X2848" s="110" t="s">
        <v>27</v>
      </c>
      <c r="Y2848" s="111" t="s">
        <v>28</v>
      </c>
      <c r="Z2848" s="111" t="s">
        <v>29</v>
      </c>
      <c r="AA2848" s="111" t="s">
        <v>25</v>
      </c>
      <c r="AB2848" s="111" t="s">
        <v>30</v>
      </c>
      <c r="AC2848" s="112" t="s">
        <v>31</v>
      </c>
    </row>
    <row r="2849" spans="1:29" ht="25.5" customHeight="1" x14ac:dyDescent="0.35">
      <c r="A2849" s="205"/>
      <c r="B2849" s="207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177"/>
        <v/>
      </c>
      <c r="G2849" s="106"/>
      <c r="H2849" s="96">
        <f t="shared" si="178"/>
        <v>0</v>
      </c>
      <c r="I2849" s="96" t="str">
        <f t="shared" si="179"/>
        <v/>
      </c>
      <c r="J2849" s="96" t="str">
        <f t="shared" si="180"/>
        <v/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V2849" s="110" t="s">
        <v>25</v>
      </c>
      <c r="W2849" s="110" t="s">
        <v>26</v>
      </c>
      <c r="X2849" s="110" t="s">
        <v>27</v>
      </c>
      <c r="Y2849" s="111" t="s">
        <v>28</v>
      </c>
      <c r="Z2849" s="111" t="s">
        <v>29</v>
      </c>
      <c r="AA2849" s="111" t="s">
        <v>25</v>
      </c>
      <c r="AB2849" s="111" t="s">
        <v>30</v>
      </c>
      <c r="AC2849" s="112" t="s">
        <v>31</v>
      </c>
    </row>
    <row r="2850" spans="1:29" ht="25.5" customHeight="1" x14ac:dyDescent="0.35">
      <c r="A2850" s="205"/>
      <c r="B2850" s="207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177"/>
        <v/>
      </c>
      <c r="G2850" s="106"/>
      <c r="H2850" s="96">
        <f t="shared" si="178"/>
        <v>0</v>
      </c>
      <c r="I2850" s="96" t="str">
        <f t="shared" si="179"/>
        <v/>
      </c>
      <c r="J2850" s="96" t="str">
        <f t="shared" si="180"/>
        <v/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V2850" s="110" t="s">
        <v>25</v>
      </c>
      <c r="W2850" s="110" t="s">
        <v>26</v>
      </c>
      <c r="X2850" s="110" t="s">
        <v>27</v>
      </c>
      <c r="Y2850" s="111" t="s">
        <v>28</v>
      </c>
      <c r="Z2850" s="111" t="s">
        <v>29</v>
      </c>
      <c r="AA2850" s="111" t="s">
        <v>25</v>
      </c>
      <c r="AB2850" s="111" t="s">
        <v>30</v>
      </c>
      <c r="AC2850" s="112" t="s">
        <v>31</v>
      </c>
    </row>
    <row r="2851" spans="1:29" ht="25.5" customHeight="1" x14ac:dyDescent="0.35">
      <c r="A2851" s="205"/>
      <c r="B2851" s="207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177"/>
        <v/>
      </c>
      <c r="G2851" s="106"/>
      <c r="H2851" s="96">
        <f t="shared" si="178"/>
        <v>0</v>
      </c>
      <c r="I2851" s="96" t="str">
        <f t="shared" si="179"/>
        <v/>
      </c>
      <c r="J2851" s="96" t="str">
        <f t="shared" si="180"/>
        <v/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V2851" s="110" t="s">
        <v>25</v>
      </c>
      <c r="W2851" s="110" t="s">
        <v>26</v>
      </c>
      <c r="X2851" s="110" t="s">
        <v>27</v>
      </c>
      <c r="Y2851" s="111" t="s">
        <v>28</v>
      </c>
      <c r="Z2851" s="111" t="s">
        <v>29</v>
      </c>
      <c r="AA2851" s="111" t="s">
        <v>25</v>
      </c>
      <c r="AB2851" s="111" t="s">
        <v>30</v>
      </c>
      <c r="AC2851" s="112" t="s">
        <v>31</v>
      </c>
    </row>
    <row r="2852" spans="1:29" ht="25.5" customHeight="1" x14ac:dyDescent="0.35">
      <c r="A2852" s="205"/>
      <c r="B2852" s="207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177"/>
        <v/>
      </c>
      <c r="G2852" s="106"/>
      <c r="H2852" s="96">
        <f t="shared" si="178"/>
        <v>0</v>
      </c>
      <c r="I2852" s="96" t="str">
        <f t="shared" si="179"/>
        <v/>
      </c>
      <c r="J2852" s="96" t="str">
        <f t="shared" si="180"/>
        <v/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V2852" s="110" t="s">
        <v>25</v>
      </c>
      <c r="W2852" s="110" t="s">
        <v>26</v>
      </c>
      <c r="X2852" s="110" t="s">
        <v>27</v>
      </c>
      <c r="Y2852" s="111" t="s">
        <v>28</v>
      </c>
      <c r="Z2852" s="111" t="s">
        <v>29</v>
      </c>
      <c r="AA2852" s="111" t="s">
        <v>25</v>
      </c>
      <c r="AB2852" s="111" t="s">
        <v>30</v>
      </c>
      <c r="AC2852" s="112" t="s">
        <v>31</v>
      </c>
    </row>
    <row r="2853" spans="1:29" ht="25.5" customHeight="1" x14ac:dyDescent="0.35">
      <c r="A2853" s="205"/>
      <c r="B2853" s="207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177"/>
        <v/>
      </c>
      <c r="G2853" s="106"/>
      <c r="H2853" s="96">
        <f t="shared" si="178"/>
        <v>0</v>
      </c>
      <c r="I2853" s="96" t="str">
        <f t="shared" si="179"/>
        <v/>
      </c>
      <c r="J2853" s="96" t="str">
        <f t="shared" si="180"/>
        <v/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V2853" s="110" t="s">
        <v>25</v>
      </c>
      <c r="W2853" s="110" t="s">
        <v>26</v>
      </c>
      <c r="X2853" s="110" t="s">
        <v>27</v>
      </c>
      <c r="Y2853" s="111" t="s">
        <v>28</v>
      </c>
      <c r="Z2853" s="111" t="s">
        <v>29</v>
      </c>
      <c r="AA2853" s="111" t="s">
        <v>25</v>
      </c>
      <c r="AB2853" s="111" t="s">
        <v>30</v>
      </c>
      <c r="AC2853" s="112" t="s">
        <v>31</v>
      </c>
    </row>
    <row r="2854" spans="1:29" ht="25.5" customHeight="1" x14ac:dyDescent="0.35">
      <c r="A2854" s="205"/>
      <c r="B2854" s="207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177"/>
        <v/>
      </c>
      <c r="G2854" s="106"/>
      <c r="H2854" s="96">
        <f t="shared" si="178"/>
        <v>0</v>
      </c>
      <c r="I2854" s="96" t="str">
        <f t="shared" si="179"/>
        <v/>
      </c>
      <c r="J2854" s="96" t="str">
        <f t="shared" si="180"/>
        <v/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V2854" s="110" t="s">
        <v>25</v>
      </c>
      <c r="W2854" s="110" t="s">
        <v>26</v>
      </c>
      <c r="X2854" s="110" t="s">
        <v>27</v>
      </c>
      <c r="Y2854" s="111" t="s">
        <v>28</v>
      </c>
      <c r="Z2854" s="111" t="s">
        <v>29</v>
      </c>
      <c r="AA2854" s="111" t="s">
        <v>25</v>
      </c>
      <c r="AB2854" s="111" t="s">
        <v>30</v>
      </c>
      <c r="AC2854" s="112" t="s">
        <v>31</v>
      </c>
    </row>
    <row r="2855" spans="1:29" ht="25.5" customHeight="1" x14ac:dyDescent="0.35">
      <c r="A2855" s="205"/>
      <c r="B2855" s="207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177"/>
        <v/>
      </c>
      <c r="G2855" s="106"/>
      <c r="H2855" s="96">
        <f t="shared" si="178"/>
        <v>0</v>
      </c>
      <c r="I2855" s="96" t="str">
        <f t="shared" si="179"/>
        <v/>
      </c>
      <c r="J2855" s="96" t="str">
        <f t="shared" si="180"/>
        <v/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V2855" s="110" t="s">
        <v>25</v>
      </c>
      <c r="W2855" s="110" t="s">
        <v>26</v>
      </c>
      <c r="X2855" s="110" t="s">
        <v>27</v>
      </c>
      <c r="Y2855" s="111" t="s">
        <v>28</v>
      </c>
      <c r="Z2855" s="111" t="s">
        <v>29</v>
      </c>
      <c r="AA2855" s="111" t="s">
        <v>25</v>
      </c>
      <c r="AB2855" s="111" t="s">
        <v>30</v>
      </c>
      <c r="AC2855" s="112" t="s">
        <v>31</v>
      </c>
    </row>
    <row r="2856" spans="1:29" ht="25.5" customHeight="1" x14ac:dyDescent="0.35">
      <c r="A2856" s="205"/>
      <c r="B2856" s="207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177"/>
        <v/>
      </c>
      <c r="G2856" s="106"/>
      <c r="H2856" s="96">
        <f t="shared" si="178"/>
        <v>0</v>
      </c>
      <c r="I2856" s="96" t="str">
        <f t="shared" si="179"/>
        <v/>
      </c>
      <c r="J2856" s="96" t="str">
        <f t="shared" si="180"/>
        <v/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V2856" s="110" t="s">
        <v>25</v>
      </c>
      <c r="W2856" s="110" t="s">
        <v>26</v>
      </c>
      <c r="X2856" s="110" t="s">
        <v>27</v>
      </c>
      <c r="Y2856" s="111" t="s">
        <v>28</v>
      </c>
      <c r="Z2856" s="111" t="s">
        <v>29</v>
      </c>
      <c r="AA2856" s="111" t="s">
        <v>25</v>
      </c>
      <c r="AB2856" s="111" t="s">
        <v>30</v>
      </c>
      <c r="AC2856" s="112" t="s">
        <v>31</v>
      </c>
    </row>
    <row r="2857" spans="1:29" ht="25.5" customHeight="1" x14ac:dyDescent="0.35">
      <c r="A2857" s="205"/>
      <c r="B2857" s="207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177"/>
        <v/>
      </c>
      <c r="G2857" s="106"/>
      <c r="H2857" s="96">
        <f t="shared" si="178"/>
        <v>0</v>
      </c>
      <c r="I2857" s="96" t="str">
        <f t="shared" si="179"/>
        <v/>
      </c>
      <c r="J2857" s="96" t="str">
        <f t="shared" si="180"/>
        <v/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V2857" s="110" t="s">
        <v>25</v>
      </c>
      <c r="W2857" s="110" t="s">
        <v>26</v>
      </c>
      <c r="X2857" s="110" t="s">
        <v>27</v>
      </c>
      <c r="Y2857" s="111" t="s">
        <v>28</v>
      </c>
      <c r="Z2857" s="111" t="s">
        <v>29</v>
      </c>
      <c r="AA2857" s="111" t="s">
        <v>25</v>
      </c>
      <c r="AB2857" s="111" t="s">
        <v>30</v>
      </c>
      <c r="AC2857" s="112" t="s">
        <v>31</v>
      </c>
    </row>
    <row r="2858" spans="1:29" ht="25.5" customHeight="1" x14ac:dyDescent="0.35">
      <c r="A2858" s="205"/>
      <c r="B2858" s="207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177"/>
        <v/>
      </c>
      <c r="G2858" s="106"/>
      <c r="H2858" s="96">
        <f t="shared" si="178"/>
        <v>0</v>
      </c>
      <c r="I2858" s="96" t="str">
        <f t="shared" si="179"/>
        <v/>
      </c>
      <c r="J2858" s="96" t="str">
        <f t="shared" si="180"/>
        <v/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V2858" s="110" t="s">
        <v>25</v>
      </c>
      <c r="W2858" s="110" t="s">
        <v>26</v>
      </c>
      <c r="X2858" s="110" t="s">
        <v>27</v>
      </c>
      <c r="Y2858" s="111" t="s">
        <v>28</v>
      </c>
      <c r="Z2858" s="111" t="s">
        <v>29</v>
      </c>
      <c r="AA2858" s="111" t="s">
        <v>25</v>
      </c>
      <c r="AB2858" s="111" t="s">
        <v>30</v>
      </c>
      <c r="AC2858" s="112" t="s">
        <v>31</v>
      </c>
    </row>
    <row r="2859" spans="1:29" ht="25.5" customHeight="1" x14ac:dyDescent="0.35">
      <c r="A2859" s="205"/>
      <c r="B2859" s="207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177"/>
        <v/>
      </c>
      <c r="G2859" s="106"/>
      <c r="H2859" s="96">
        <f t="shared" si="178"/>
        <v>0</v>
      </c>
      <c r="I2859" s="96" t="str">
        <f t="shared" si="179"/>
        <v/>
      </c>
      <c r="J2859" s="96" t="str">
        <f t="shared" si="180"/>
        <v/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V2859" s="110" t="s">
        <v>25</v>
      </c>
      <c r="W2859" s="110" t="s">
        <v>26</v>
      </c>
      <c r="X2859" s="110" t="s">
        <v>27</v>
      </c>
      <c r="Y2859" s="111" t="s">
        <v>28</v>
      </c>
      <c r="Z2859" s="111" t="s">
        <v>29</v>
      </c>
      <c r="AA2859" s="111" t="s">
        <v>25</v>
      </c>
      <c r="AB2859" s="111" t="s">
        <v>30</v>
      </c>
      <c r="AC2859" s="112" t="s">
        <v>31</v>
      </c>
    </row>
    <row r="2860" spans="1:29" ht="25.5" customHeight="1" x14ac:dyDescent="0.35">
      <c r="A2860" s="205"/>
      <c r="B2860" s="207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177"/>
        <v/>
      </c>
      <c r="G2860" s="106"/>
      <c r="H2860" s="96">
        <f t="shared" si="178"/>
        <v>0</v>
      </c>
      <c r="I2860" s="96" t="str">
        <f t="shared" si="179"/>
        <v/>
      </c>
      <c r="J2860" s="96" t="str">
        <f t="shared" si="180"/>
        <v/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V2860" s="110" t="s">
        <v>25</v>
      </c>
      <c r="W2860" s="110" t="s">
        <v>26</v>
      </c>
      <c r="X2860" s="110" t="s">
        <v>27</v>
      </c>
      <c r="Y2860" s="111" t="s">
        <v>28</v>
      </c>
      <c r="Z2860" s="111" t="s">
        <v>29</v>
      </c>
      <c r="AA2860" s="111" t="s">
        <v>25</v>
      </c>
      <c r="AB2860" s="111" t="s">
        <v>30</v>
      </c>
      <c r="AC2860" s="112" t="s">
        <v>31</v>
      </c>
    </row>
    <row r="2861" spans="1:29" ht="25.5" customHeight="1" x14ac:dyDescent="0.35">
      <c r="A2861" s="205"/>
      <c r="B2861" s="207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177"/>
        <v/>
      </c>
      <c r="G2861" s="106"/>
      <c r="H2861" s="96">
        <f t="shared" si="178"/>
        <v>0</v>
      </c>
      <c r="I2861" s="96" t="str">
        <f t="shared" si="179"/>
        <v/>
      </c>
      <c r="J2861" s="96" t="str">
        <f t="shared" si="180"/>
        <v/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V2861" s="110" t="s">
        <v>25</v>
      </c>
      <c r="W2861" s="110" t="s">
        <v>26</v>
      </c>
      <c r="X2861" s="110" t="s">
        <v>27</v>
      </c>
      <c r="Y2861" s="111" t="s">
        <v>28</v>
      </c>
      <c r="Z2861" s="111" t="s">
        <v>29</v>
      </c>
      <c r="AA2861" s="111" t="s">
        <v>25</v>
      </c>
      <c r="AB2861" s="111" t="s">
        <v>30</v>
      </c>
      <c r="AC2861" s="112" t="s">
        <v>31</v>
      </c>
    </row>
    <row r="2862" spans="1:29" ht="25.5" customHeight="1" x14ac:dyDescent="0.35">
      <c r="A2862" s="205"/>
      <c r="B2862" s="207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177"/>
        <v/>
      </c>
      <c r="G2862" s="106"/>
      <c r="H2862" s="96">
        <f t="shared" si="178"/>
        <v>0</v>
      </c>
      <c r="I2862" s="96" t="str">
        <f t="shared" si="179"/>
        <v/>
      </c>
      <c r="J2862" s="96" t="str">
        <f t="shared" si="180"/>
        <v/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V2862" s="110" t="s">
        <v>25</v>
      </c>
      <c r="W2862" s="110" t="s">
        <v>26</v>
      </c>
      <c r="X2862" s="110" t="s">
        <v>27</v>
      </c>
      <c r="Y2862" s="111" t="s">
        <v>28</v>
      </c>
      <c r="Z2862" s="111" t="s">
        <v>29</v>
      </c>
      <c r="AA2862" s="111" t="s">
        <v>25</v>
      </c>
      <c r="AB2862" s="111" t="s">
        <v>30</v>
      </c>
      <c r="AC2862" s="112" t="s">
        <v>31</v>
      </c>
    </row>
    <row r="2863" spans="1:29" ht="25.5" customHeight="1" x14ac:dyDescent="0.35">
      <c r="A2863" s="205"/>
      <c r="B2863" s="207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177"/>
        <v/>
      </c>
      <c r="G2863" s="106"/>
      <c r="H2863" s="96">
        <f t="shared" si="178"/>
        <v>0</v>
      </c>
      <c r="I2863" s="96" t="str">
        <f t="shared" si="179"/>
        <v/>
      </c>
      <c r="J2863" s="96" t="str">
        <f t="shared" si="180"/>
        <v/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V2863" s="110" t="s">
        <v>25</v>
      </c>
      <c r="W2863" s="110" t="s">
        <v>26</v>
      </c>
      <c r="X2863" s="110" t="s">
        <v>27</v>
      </c>
      <c r="Y2863" s="111" t="s">
        <v>28</v>
      </c>
      <c r="Z2863" s="111" t="s">
        <v>29</v>
      </c>
      <c r="AA2863" s="111" t="s">
        <v>25</v>
      </c>
      <c r="AB2863" s="111" t="s">
        <v>30</v>
      </c>
      <c r="AC2863" s="112" t="s">
        <v>31</v>
      </c>
    </row>
    <row r="2864" spans="1:29" ht="25.5" customHeight="1" x14ac:dyDescent="0.35">
      <c r="A2864" s="205"/>
      <c r="B2864" s="207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177"/>
        <v/>
      </c>
      <c r="G2864" s="106"/>
      <c r="H2864" s="96">
        <f t="shared" si="178"/>
        <v>0</v>
      </c>
      <c r="I2864" s="96" t="str">
        <f t="shared" si="179"/>
        <v/>
      </c>
      <c r="J2864" s="96" t="str">
        <f t="shared" si="180"/>
        <v/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V2864" s="110" t="s">
        <v>25</v>
      </c>
      <c r="W2864" s="110" t="s">
        <v>26</v>
      </c>
      <c r="X2864" s="110" t="s">
        <v>27</v>
      </c>
      <c r="Y2864" s="111" t="s">
        <v>28</v>
      </c>
      <c r="Z2864" s="111" t="s">
        <v>29</v>
      </c>
      <c r="AA2864" s="111" t="s">
        <v>25</v>
      </c>
      <c r="AB2864" s="111" t="s">
        <v>30</v>
      </c>
      <c r="AC2864" s="112" t="s">
        <v>31</v>
      </c>
    </row>
    <row r="2865" spans="1:29" ht="25.5" customHeight="1" x14ac:dyDescent="0.35">
      <c r="A2865" s="205"/>
      <c r="B2865" s="207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177"/>
        <v/>
      </c>
      <c r="G2865" s="106"/>
      <c r="H2865" s="96">
        <f t="shared" si="178"/>
        <v>0</v>
      </c>
      <c r="I2865" s="96" t="str">
        <f t="shared" si="179"/>
        <v/>
      </c>
      <c r="J2865" s="96" t="str">
        <f t="shared" si="180"/>
        <v/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V2865" s="110" t="s">
        <v>25</v>
      </c>
      <c r="W2865" s="110" t="s">
        <v>26</v>
      </c>
      <c r="X2865" s="110" t="s">
        <v>27</v>
      </c>
      <c r="Y2865" s="111" t="s">
        <v>28</v>
      </c>
      <c r="Z2865" s="111" t="s">
        <v>29</v>
      </c>
      <c r="AA2865" s="111" t="s">
        <v>25</v>
      </c>
      <c r="AB2865" s="111" t="s">
        <v>30</v>
      </c>
      <c r="AC2865" s="112" t="s">
        <v>31</v>
      </c>
    </row>
    <row r="2866" spans="1:29" ht="25.5" customHeight="1" x14ac:dyDescent="0.35">
      <c r="A2866" s="205"/>
      <c r="B2866" s="207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177"/>
        <v/>
      </c>
      <c r="G2866" s="106"/>
      <c r="H2866" s="96">
        <f t="shared" si="178"/>
        <v>0</v>
      </c>
      <c r="I2866" s="96" t="str">
        <f t="shared" si="179"/>
        <v/>
      </c>
      <c r="J2866" s="96" t="str">
        <f t="shared" si="180"/>
        <v/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V2866" s="110" t="s">
        <v>25</v>
      </c>
      <c r="W2866" s="110" t="s">
        <v>26</v>
      </c>
      <c r="X2866" s="110" t="s">
        <v>27</v>
      </c>
      <c r="Y2866" s="111" t="s">
        <v>28</v>
      </c>
      <c r="Z2866" s="111" t="s">
        <v>29</v>
      </c>
      <c r="AA2866" s="111" t="s">
        <v>25</v>
      </c>
      <c r="AB2866" s="111" t="s">
        <v>30</v>
      </c>
      <c r="AC2866" s="112" t="s">
        <v>31</v>
      </c>
    </row>
    <row r="2867" spans="1:29" ht="25.5" customHeight="1" x14ac:dyDescent="0.35">
      <c r="A2867" s="205"/>
      <c r="B2867" s="207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177"/>
        <v/>
      </c>
      <c r="G2867" s="106"/>
      <c r="H2867" s="96">
        <f t="shared" si="178"/>
        <v>0</v>
      </c>
      <c r="I2867" s="96" t="str">
        <f t="shared" si="179"/>
        <v/>
      </c>
      <c r="J2867" s="96" t="str">
        <f t="shared" si="180"/>
        <v/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V2867" s="110" t="s">
        <v>25</v>
      </c>
      <c r="W2867" s="110" t="s">
        <v>26</v>
      </c>
      <c r="X2867" s="110" t="s">
        <v>27</v>
      </c>
      <c r="Y2867" s="111" t="s">
        <v>28</v>
      </c>
      <c r="Z2867" s="111" t="s">
        <v>29</v>
      </c>
      <c r="AA2867" s="111" t="s">
        <v>25</v>
      </c>
      <c r="AB2867" s="111" t="s">
        <v>30</v>
      </c>
      <c r="AC2867" s="112" t="s">
        <v>31</v>
      </c>
    </row>
    <row r="2868" spans="1:29" ht="25.5" customHeight="1" x14ac:dyDescent="0.35">
      <c r="A2868" s="205"/>
      <c r="B2868" s="207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177"/>
        <v/>
      </c>
      <c r="G2868" s="106"/>
      <c r="H2868" s="96">
        <f t="shared" si="178"/>
        <v>0</v>
      </c>
      <c r="I2868" s="96" t="str">
        <f t="shared" si="179"/>
        <v/>
      </c>
      <c r="J2868" s="96" t="str">
        <f t="shared" si="180"/>
        <v/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V2868" s="110" t="s">
        <v>25</v>
      </c>
      <c r="W2868" s="110" t="s">
        <v>26</v>
      </c>
      <c r="X2868" s="110" t="s">
        <v>27</v>
      </c>
      <c r="Y2868" s="111" t="s">
        <v>28</v>
      </c>
      <c r="Z2868" s="111" t="s">
        <v>29</v>
      </c>
      <c r="AA2868" s="111" t="s">
        <v>25</v>
      </c>
      <c r="AB2868" s="111" t="s">
        <v>30</v>
      </c>
      <c r="AC2868" s="112" t="s">
        <v>31</v>
      </c>
    </row>
    <row r="2869" spans="1:29" ht="25.5" customHeight="1" x14ac:dyDescent="0.35">
      <c r="A2869" s="205"/>
      <c r="B2869" s="207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177"/>
        <v/>
      </c>
      <c r="G2869" s="106"/>
      <c r="H2869" s="96">
        <f t="shared" si="178"/>
        <v>0</v>
      </c>
      <c r="I2869" s="96" t="str">
        <f t="shared" si="179"/>
        <v/>
      </c>
      <c r="J2869" s="96" t="str">
        <f t="shared" si="180"/>
        <v/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V2869" s="110" t="s">
        <v>25</v>
      </c>
      <c r="W2869" s="110" t="s">
        <v>26</v>
      </c>
      <c r="X2869" s="110" t="s">
        <v>27</v>
      </c>
      <c r="Y2869" s="111" t="s">
        <v>28</v>
      </c>
      <c r="Z2869" s="111" t="s">
        <v>29</v>
      </c>
      <c r="AA2869" s="111" t="s">
        <v>25</v>
      </c>
      <c r="AB2869" s="111" t="s">
        <v>30</v>
      </c>
      <c r="AC2869" s="112" t="s">
        <v>31</v>
      </c>
    </row>
    <row r="2870" spans="1:29" ht="25.5" customHeight="1" x14ac:dyDescent="0.35">
      <c r="A2870" s="205"/>
      <c r="B2870" s="207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177"/>
        <v/>
      </c>
      <c r="G2870" s="106"/>
      <c r="H2870" s="96">
        <f t="shared" si="178"/>
        <v>0</v>
      </c>
      <c r="I2870" s="96" t="str">
        <f t="shared" si="179"/>
        <v/>
      </c>
      <c r="J2870" s="96" t="str">
        <f t="shared" si="180"/>
        <v/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V2870" s="110" t="s">
        <v>25</v>
      </c>
      <c r="W2870" s="110" t="s">
        <v>26</v>
      </c>
      <c r="X2870" s="110" t="s">
        <v>27</v>
      </c>
      <c r="Y2870" s="111" t="s">
        <v>28</v>
      </c>
      <c r="Z2870" s="111" t="s">
        <v>29</v>
      </c>
      <c r="AA2870" s="111" t="s">
        <v>25</v>
      </c>
      <c r="AB2870" s="111" t="s">
        <v>30</v>
      </c>
      <c r="AC2870" s="112" t="s">
        <v>31</v>
      </c>
    </row>
    <row r="2871" spans="1:29" ht="25.5" customHeight="1" x14ac:dyDescent="0.35">
      <c r="A2871" s="205"/>
      <c r="B2871" s="207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177"/>
        <v/>
      </c>
      <c r="G2871" s="106"/>
      <c r="H2871" s="96">
        <f t="shared" si="178"/>
        <v>0</v>
      </c>
      <c r="I2871" s="96" t="str">
        <f t="shared" si="179"/>
        <v/>
      </c>
      <c r="J2871" s="96" t="str">
        <f t="shared" si="180"/>
        <v/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V2871" s="110" t="s">
        <v>25</v>
      </c>
      <c r="W2871" s="110" t="s">
        <v>26</v>
      </c>
      <c r="X2871" s="110" t="s">
        <v>27</v>
      </c>
      <c r="Y2871" s="111" t="s">
        <v>28</v>
      </c>
      <c r="Z2871" s="111" t="s">
        <v>29</v>
      </c>
      <c r="AA2871" s="111" t="s">
        <v>25</v>
      </c>
      <c r="AB2871" s="111" t="s">
        <v>30</v>
      </c>
      <c r="AC2871" s="112" t="s">
        <v>31</v>
      </c>
    </row>
    <row r="2872" spans="1:29" ht="25.5" customHeight="1" x14ac:dyDescent="0.35">
      <c r="A2872" s="205"/>
      <c r="B2872" s="207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177"/>
        <v/>
      </c>
      <c r="G2872" s="106"/>
      <c r="H2872" s="96">
        <f t="shared" si="178"/>
        <v>0</v>
      </c>
      <c r="I2872" s="96" t="str">
        <f t="shared" si="179"/>
        <v/>
      </c>
      <c r="J2872" s="96" t="str">
        <f t="shared" si="180"/>
        <v/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V2872" s="110" t="s">
        <v>25</v>
      </c>
      <c r="W2872" s="110" t="s">
        <v>26</v>
      </c>
      <c r="X2872" s="110" t="s">
        <v>27</v>
      </c>
      <c r="Y2872" s="111" t="s">
        <v>28</v>
      </c>
      <c r="Z2872" s="111" t="s">
        <v>29</v>
      </c>
      <c r="AA2872" s="111" t="s">
        <v>25</v>
      </c>
      <c r="AB2872" s="111" t="s">
        <v>30</v>
      </c>
      <c r="AC2872" s="112" t="s">
        <v>31</v>
      </c>
    </row>
    <row r="2873" spans="1:29" ht="25.5" customHeight="1" x14ac:dyDescent="0.35">
      <c r="A2873" s="205"/>
      <c r="B2873" s="207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177"/>
        <v/>
      </c>
      <c r="G2873" s="106"/>
      <c r="H2873" s="96">
        <f t="shared" si="178"/>
        <v>0</v>
      </c>
      <c r="I2873" s="96" t="str">
        <f t="shared" si="179"/>
        <v/>
      </c>
      <c r="J2873" s="96" t="str">
        <f t="shared" si="180"/>
        <v/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V2873" s="110" t="s">
        <v>25</v>
      </c>
      <c r="W2873" s="110" t="s">
        <v>26</v>
      </c>
      <c r="X2873" s="110" t="s">
        <v>27</v>
      </c>
      <c r="Y2873" s="111" t="s">
        <v>28</v>
      </c>
      <c r="Z2873" s="111" t="s">
        <v>29</v>
      </c>
      <c r="AA2873" s="111" t="s">
        <v>25</v>
      </c>
      <c r="AB2873" s="111" t="s">
        <v>30</v>
      </c>
      <c r="AC2873" s="112" t="s">
        <v>31</v>
      </c>
    </row>
    <row r="2874" spans="1:29" ht="25.5" customHeight="1" x14ac:dyDescent="0.35">
      <c r="A2874" s="205"/>
      <c r="B2874" s="207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177"/>
        <v/>
      </c>
      <c r="G2874" s="106"/>
      <c r="H2874" s="96">
        <f t="shared" si="178"/>
        <v>0</v>
      </c>
      <c r="I2874" s="96" t="str">
        <f t="shared" si="179"/>
        <v/>
      </c>
      <c r="J2874" s="96" t="str">
        <f t="shared" si="180"/>
        <v/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V2874" s="110" t="s">
        <v>25</v>
      </c>
      <c r="W2874" s="110" t="s">
        <v>26</v>
      </c>
      <c r="X2874" s="110" t="s">
        <v>27</v>
      </c>
      <c r="Y2874" s="111" t="s">
        <v>28</v>
      </c>
      <c r="Z2874" s="111" t="s">
        <v>29</v>
      </c>
      <c r="AA2874" s="111" t="s">
        <v>25</v>
      </c>
      <c r="AB2874" s="111" t="s">
        <v>30</v>
      </c>
      <c r="AC2874" s="112" t="s">
        <v>31</v>
      </c>
    </row>
    <row r="2875" spans="1:29" ht="25.5" customHeight="1" x14ac:dyDescent="0.35">
      <c r="A2875" s="205"/>
      <c r="B2875" s="207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177"/>
        <v/>
      </c>
      <c r="G2875" s="106"/>
      <c r="H2875" s="96">
        <f t="shared" si="178"/>
        <v>0</v>
      </c>
      <c r="I2875" s="96" t="str">
        <f t="shared" si="179"/>
        <v/>
      </c>
      <c r="J2875" s="96" t="str">
        <f t="shared" si="180"/>
        <v/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V2875" s="110" t="s">
        <v>25</v>
      </c>
      <c r="W2875" s="110" t="s">
        <v>26</v>
      </c>
      <c r="X2875" s="110" t="s">
        <v>27</v>
      </c>
      <c r="Y2875" s="111" t="s">
        <v>28</v>
      </c>
      <c r="Z2875" s="111" t="s">
        <v>29</v>
      </c>
      <c r="AA2875" s="111" t="s">
        <v>25</v>
      </c>
      <c r="AB2875" s="111" t="s">
        <v>30</v>
      </c>
      <c r="AC2875" s="112" t="s">
        <v>31</v>
      </c>
    </row>
    <row r="2876" spans="1:29" ht="25.5" customHeight="1" x14ac:dyDescent="0.35">
      <c r="A2876" s="205"/>
      <c r="B2876" s="207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177"/>
        <v/>
      </c>
      <c r="G2876" s="106"/>
      <c r="H2876" s="96">
        <f t="shared" si="178"/>
        <v>0</v>
      </c>
      <c r="I2876" s="96" t="str">
        <f t="shared" si="179"/>
        <v/>
      </c>
      <c r="J2876" s="96" t="str">
        <f t="shared" si="180"/>
        <v/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V2876" s="110" t="s">
        <v>25</v>
      </c>
      <c r="W2876" s="110" t="s">
        <v>26</v>
      </c>
      <c r="X2876" s="110" t="s">
        <v>27</v>
      </c>
      <c r="Y2876" s="111" t="s">
        <v>28</v>
      </c>
      <c r="Z2876" s="111" t="s">
        <v>29</v>
      </c>
      <c r="AA2876" s="111" t="s">
        <v>25</v>
      </c>
      <c r="AB2876" s="111" t="s">
        <v>30</v>
      </c>
      <c r="AC2876" s="112" t="s">
        <v>31</v>
      </c>
    </row>
    <row r="2877" spans="1:29" ht="25.5" customHeight="1" x14ac:dyDescent="0.35">
      <c r="A2877" s="205"/>
      <c r="B2877" s="207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177"/>
        <v/>
      </c>
      <c r="G2877" s="106"/>
      <c r="H2877" s="96">
        <f t="shared" si="178"/>
        <v>0</v>
      </c>
      <c r="I2877" s="96" t="str">
        <f t="shared" si="179"/>
        <v/>
      </c>
      <c r="J2877" s="96" t="str">
        <f t="shared" si="180"/>
        <v/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V2877" s="110" t="s">
        <v>25</v>
      </c>
      <c r="W2877" s="110" t="s">
        <v>26</v>
      </c>
      <c r="X2877" s="110" t="s">
        <v>27</v>
      </c>
      <c r="Y2877" s="111" t="s">
        <v>28</v>
      </c>
      <c r="Z2877" s="111" t="s">
        <v>29</v>
      </c>
      <c r="AA2877" s="111" t="s">
        <v>25</v>
      </c>
      <c r="AB2877" s="111" t="s">
        <v>30</v>
      </c>
      <c r="AC2877" s="112" t="s">
        <v>31</v>
      </c>
    </row>
    <row r="2878" spans="1:29" ht="25.5" customHeight="1" x14ac:dyDescent="0.35">
      <c r="A2878" s="205"/>
      <c r="B2878" s="207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177"/>
        <v/>
      </c>
      <c r="G2878" s="106"/>
      <c r="H2878" s="96">
        <f t="shared" si="178"/>
        <v>0</v>
      </c>
      <c r="I2878" s="96" t="str">
        <f t="shared" si="179"/>
        <v/>
      </c>
      <c r="J2878" s="96" t="str">
        <f t="shared" si="180"/>
        <v/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V2878" s="110" t="s">
        <v>25</v>
      </c>
      <c r="W2878" s="110" t="s">
        <v>26</v>
      </c>
      <c r="X2878" s="110" t="s">
        <v>27</v>
      </c>
      <c r="Y2878" s="111" t="s">
        <v>28</v>
      </c>
      <c r="Z2878" s="111" t="s">
        <v>29</v>
      </c>
      <c r="AA2878" s="111" t="s">
        <v>25</v>
      </c>
      <c r="AB2878" s="111" t="s">
        <v>30</v>
      </c>
      <c r="AC2878" s="112" t="s">
        <v>31</v>
      </c>
    </row>
    <row r="2879" spans="1:29" ht="25.5" customHeight="1" x14ac:dyDescent="0.35">
      <c r="A2879" s="205"/>
      <c r="B2879" s="207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177"/>
        <v/>
      </c>
      <c r="G2879" s="106"/>
      <c r="H2879" s="96">
        <f t="shared" si="178"/>
        <v>0</v>
      </c>
      <c r="I2879" s="96" t="str">
        <f t="shared" si="179"/>
        <v/>
      </c>
      <c r="J2879" s="96" t="str">
        <f t="shared" si="180"/>
        <v/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V2879" s="110" t="s">
        <v>25</v>
      </c>
      <c r="W2879" s="110" t="s">
        <v>26</v>
      </c>
      <c r="X2879" s="110" t="s">
        <v>27</v>
      </c>
      <c r="Y2879" s="111" t="s">
        <v>28</v>
      </c>
      <c r="Z2879" s="111" t="s">
        <v>29</v>
      </c>
      <c r="AA2879" s="111" t="s">
        <v>25</v>
      </c>
      <c r="AB2879" s="111" t="s">
        <v>30</v>
      </c>
      <c r="AC2879" s="112" t="s">
        <v>31</v>
      </c>
    </row>
    <row r="2880" spans="1:29" ht="25.5" customHeight="1" x14ac:dyDescent="0.35">
      <c r="A2880" s="205"/>
      <c r="B2880" s="207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177"/>
        <v/>
      </c>
      <c r="G2880" s="106"/>
      <c r="H2880" s="96">
        <f t="shared" si="178"/>
        <v>0</v>
      </c>
      <c r="I2880" s="96" t="str">
        <f t="shared" si="179"/>
        <v/>
      </c>
      <c r="J2880" s="96" t="str">
        <f t="shared" si="180"/>
        <v/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V2880" s="110" t="s">
        <v>25</v>
      </c>
      <c r="W2880" s="110" t="s">
        <v>26</v>
      </c>
      <c r="X2880" s="110" t="s">
        <v>27</v>
      </c>
      <c r="Y2880" s="111" t="s">
        <v>28</v>
      </c>
      <c r="Z2880" s="111" t="s">
        <v>29</v>
      </c>
      <c r="AA2880" s="111" t="s">
        <v>25</v>
      </c>
      <c r="AB2880" s="111" t="s">
        <v>30</v>
      </c>
      <c r="AC2880" s="112" t="s">
        <v>31</v>
      </c>
    </row>
    <row r="2881" spans="1:29" ht="25.5" customHeight="1" x14ac:dyDescent="0.35">
      <c r="A2881" s="205"/>
      <c r="B2881" s="207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177"/>
        <v/>
      </c>
      <c r="G2881" s="106"/>
      <c r="H2881" s="96">
        <f t="shared" si="178"/>
        <v>0</v>
      </c>
      <c r="I2881" s="96" t="str">
        <f t="shared" si="179"/>
        <v/>
      </c>
      <c r="J2881" s="96" t="str">
        <f t="shared" si="180"/>
        <v/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V2881" s="110" t="s">
        <v>25</v>
      </c>
      <c r="W2881" s="110" t="s">
        <v>26</v>
      </c>
      <c r="X2881" s="110" t="s">
        <v>27</v>
      </c>
      <c r="Y2881" s="111" t="s">
        <v>28</v>
      </c>
      <c r="Z2881" s="111" t="s">
        <v>29</v>
      </c>
      <c r="AA2881" s="111" t="s">
        <v>25</v>
      </c>
      <c r="AB2881" s="111" t="s">
        <v>30</v>
      </c>
      <c r="AC2881" s="112" t="s">
        <v>31</v>
      </c>
    </row>
    <row r="2882" spans="1:29" ht="25.5" customHeight="1" x14ac:dyDescent="0.35">
      <c r="A2882" s="205"/>
      <c r="B2882" s="207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181">IF(OR(D2882="",E2882=""),"",ROUND(D2882*E2882,2))</f>
        <v/>
      </c>
      <c r="G2882" s="106"/>
      <c r="H2882" s="96">
        <f t="shared" ref="H2882:H2945" si="182">IF(G2882="Sim",IF(OR(F2882="",D2882="",L2882=""),"",IF(L2882="Sim",ROUND(F2882-D2882,2),0)),0)</f>
        <v>0</v>
      </c>
      <c r="I2882" s="96" t="str">
        <f t="shared" ref="I2882:I2945" si="183">IF(G2882="Sim",0,IF(OR(F2882="",L2882=""),"",F2882))</f>
        <v/>
      </c>
      <c r="J2882" s="96" t="str">
        <f t="shared" ref="J2882:J2945" si="184">IF(G2882="Sim",0,IF(OR(F2882="",D2882="",L2882=""),"",IF(L2882="Sim",ROUND(F2882-D2882,2),0)))</f>
        <v/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V2882" s="110" t="s">
        <v>25</v>
      </c>
      <c r="W2882" s="110" t="s">
        <v>26</v>
      </c>
      <c r="X2882" s="110" t="s">
        <v>27</v>
      </c>
      <c r="Y2882" s="111" t="s">
        <v>28</v>
      </c>
      <c r="Z2882" s="111" t="s">
        <v>29</v>
      </c>
      <c r="AA2882" s="111" t="s">
        <v>25</v>
      </c>
      <c r="AB2882" s="111" t="s">
        <v>30</v>
      </c>
      <c r="AC2882" s="112" t="s">
        <v>31</v>
      </c>
    </row>
    <row r="2883" spans="1:29" ht="25.5" customHeight="1" x14ac:dyDescent="0.35">
      <c r="A2883" s="205"/>
      <c r="B2883" s="207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181"/>
        <v/>
      </c>
      <c r="G2883" s="106"/>
      <c r="H2883" s="96">
        <f t="shared" si="182"/>
        <v>0</v>
      </c>
      <c r="I2883" s="96" t="str">
        <f t="shared" si="183"/>
        <v/>
      </c>
      <c r="J2883" s="96" t="str">
        <f t="shared" si="184"/>
        <v/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V2883" s="110" t="s">
        <v>25</v>
      </c>
      <c r="W2883" s="110" t="s">
        <v>26</v>
      </c>
      <c r="X2883" s="110" t="s">
        <v>27</v>
      </c>
      <c r="Y2883" s="111" t="s">
        <v>28</v>
      </c>
      <c r="Z2883" s="111" t="s">
        <v>29</v>
      </c>
      <c r="AA2883" s="111" t="s">
        <v>25</v>
      </c>
      <c r="AB2883" s="111" t="s">
        <v>30</v>
      </c>
      <c r="AC2883" s="112" t="s">
        <v>31</v>
      </c>
    </row>
    <row r="2884" spans="1:29" ht="25.5" customHeight="1" x14ac:dyDescent="0.35">
      <c r="A2884" s="205"/>
      <c r="B2884" s="207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181"/>
        <v/>
      </c>
      <c r="G2884" s="106"/>
      <c r="H2884" s="96">
        <f t="shared" si="182"/>
        <v>0</v>
      </c>
      <c r="I2884" s="96" t="str">
        <f t="shared" si="183"/>
        <v/>
      </c>
      <c r="J2884" s="96" t="str">
        <f t="shared" si="184"/>
        <v/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V2884" s="110" t="s">
        <v>25</v>
      </c>
      <c r="W2884" s="110" t="s">
        <v>26</v>
      </c>
      <c r="X2884" s="110" t="s">
        <v>27</v>
      </c>
      <c r="Y2884" s="111" t="s">
        <v>28</v>
      </c>
      <c r="Z2884" s="111" t="s">
        <v>29</v>
      </c>
      <c r="AA2884" s="111" t="s">
        <v>25</v>
      </c>
      <c r="AB2884" s="111" t="s">
        <v>30</v>
      </c>
      <c r="AC2884" s="112" t="s">
        <v>31</v>
      </c>
    </row>
    <row r="2885" spans="1:29" ht="25.5" customHeight="1" x14ac:dyDescent="0.35">
      <c r="A2885" s="205"/>
      <c r="B2885" s="207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181"/>
        <v/>
      </c>
      <c r="G2885" s="106"/>
      <c r="H2885" s="96">
        <f t="shared" si="182"/>
        <v>0</v>
      </c>
      <c r="I2885" s="96" t="str">
        <f t="shared" si="183"/>
        <v/>
      </c>
      <c r="J2885" s="96" t="str">
        <f t="shared" si="184"/>
        <v/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V2885" s="110" t="s">
        <v>25</v>
      </c>
      <c r="W2885" s="110" t="s">
        <v>26</v>
      </c>
      <c r="X2885" s="110" t="s">
        <v>27</v>
      </c>
      <c r="Y2885" s="111" t="s">
        <v>28</v>
      </c>
      <c r="Z2885" s="111" t="s">
        <v>29</v>
      </c>
      <c r="AA2885" s="111" t="s">
        <v>25</v>
      </c>
      <c r="AB2885" s="111" t="s">
        <v>30</v>
      </c>
      <c r="AC2885" s="112" t="s">
        <v>31</v>
      </c>
    </row>
    <row r="2886" spans="1:29" ht="25.5" customHeight="1" x14ac:dyDescent="0.35">
      <c r="A2886" s="205"/>
      <c r="B2886" s="207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181"/>
        <v/>
      </c>
      <c r="G2886" s="106"/>
      <c r="H2886" s="96">
        <f t="shared" si="182"/>
        <v>0</v>
      </c>
      <c r="I2886" s="96" t="str">
        <f t="shared" si="183"/>
        <v/>
      </c>
      <c r="J2886" s="96" t="str">
        <f t="shared" si="184"/>
        <v/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V2886" s="110" t="s">
        <v>25</v>
      </c>
      <c r="W2886" s="110" t="s">
        <v>26</v>
      </c>
      <c r="X2886" s="110" t="s">
        <v>27</v>
      </c>
      <c r="Y2886" s="111" t="s">
        <v>28</v>
      </c>
      <c r="Z2886" s="111" t="s">
        <v>29</v>
      </c>
      <c r="AA2886" s="111" t="s">
        <v>25</v>
      </c>
      <c r="AB2886" s="111" t="s">
        <v>30</v>
      </c>
      <c r="AC2886" s="112" t="s">
        <v>31</v>
      </c>
    </row>
    <row r="2887" spans="1:29" ht="25.5" customHeight="1" x14ac:dyDescent="0.35">
      <c r="A2887" s="205"/>
      <c r="B2887" s="207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181"/>
        <v/>
      </c>
      <c r="G2887" s="106"/>
      <c r="H2887" s="96">
        <f t="shared" si="182"/>
        <v>0</v>
      </c>
      <c r="I2887" s="96" t="str">
        <f t="shared" si="183"/>
        <v/>
      </c>
      <c r="J2887" s="96" t="str">
        <f t="shared" si="184"/>
        <v/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V2887" s="110" t="s">
        <v>25</v>
      </c>
      <c r="W2887" s="110" t="s">
        <v>26</v>
      </c>
      <c r="X2887" s="110" t="s">
        <v>27</v>
      </c>
      <c r="Y2887" s="111" t="s">
        <v>28</v>
      </c>
      <c r="Z2887" s="111" t="s">
        <v>29</v>
      </c>
      <c r="AA2887" s="111" t="s">
        <v>25</v>
      </c>
      <c r="AB2887" s="111" t="s">
        <v>30</v>
      </c>
      <c r="AC2887" s="112" t="s">
        <v>31</v>
      </c>
    </row>
    <row r="2888" spans="1:29" ht="25.5" customHeight="1" x14ac:dyDescent="0.35">
      <c r="A2888" s="205"/>
      <c r="B2888" s="207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181"/>
        <v/>
      </c>
      <c r="G2888" s="106"/>
      <c r="H2888" s="96">
        <f t="shared" si="182"/>
        <v>0</v>
      </c>
      <c r="I2888" s="96" t="str">
        <f t="shared" si="183"/>
        <v/>
      </c>
      <c r="J2888" s="96" t="str">
        <f t="shared" si="184"/>
        <v/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V2888" s="110" t="s">
        <v>25</v>
      </c>
      <c r="W2888" s="110" t="s">
        <v>26</v>
      </c>
      <c r="X2888" s="110" t="s">
        <v>27</v>
      </c>
      <c r="Y2888" s="111" t="s">
        <v>28</v>
      </c>
      <c r="Z2888" s="111" t="s">
        <v>29</v>
      </c>
      <c r="AA2888" s="111" t="s">
        <v>25</v>
      </c>
      <c r="AB2888" s="111" t="s">
        <v>30</v>
      </c>
      <c r="AC2888" s="112" t="s">
        <v>31</v>
      </c>
    </row>
    <row r="2889" spans="1:29" ht="25.5" customHeight="1" x14ac:dyDescent="0.35">
      <c r="A2889" s="205"/>
      <c r="B2889" s="207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181"/>
        <v/>
      </c>
      <c r="G2889" s="106"/>
      <c r="H2889" s="96">
        <f t="shared" si="182"/>
        <v>0</v>
      </c>
      <c r="I2889" s="96" t="str">
        <f t="shared" si="183"/>
        <v/>
      </c>
      <c r="J2889" s="96" t="str">
        <f t="shared" si="184"/>
        <v/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V2889" s="110" t="s">
        <v>25</v>
      </c>
      <c r="W2889" s="110" t="s">
        <v>26</v>
      </c>
      <c r="X2889" s="110" t="s">
        <v>27</v>
      </c>
      <c r="Y2889" s="111" t="s">
        <v>28</v>
      </c>
      <c r="Z2889" s="111" t="s">
        <v>29</v>
      </c>
      <c r="AA2889" s="111" t="s">
        <v>25</v>
      </c>
      <c r="AB2889" s="111" t="s">
        <v>30</v>
      </c>
      <c r="AC2889" s="112" t="s">
        <v>31</v>
      </c>
    </row>
    <row r="2890" spans="1:29" ht="25.5" customHeight="1" x14ac:dyDescent="0.35">
      <c r="A2890" s="205"/>
      <c r="B2890" s="207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181"/>
        <v/>
      </c>
      <c r="G2890" s="106"/>
      <c r="H2890" s="96">
        <f t="shared" si="182"/>
        <v>0</v>
      </c>
      <c r="I2890" s="96" t="str">
        <f t="shared" si="183"/>
        <v/>
      </c>
      <c r="J2890" s="96" t="str">
        <f t="shared" si="184"/>
        <v/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V2890" s="110" t="s">
        <v>25</v>
      </c>
      <c r="W2890" s="110" t="s">
        <v>26</v>
      </c>
      <c r="X2890" s="110" t="s">
        <v>27</v>
      </c>
      <c r="Y2890" s="111" t="s">
        <v>28</v>
      </c>
      <c r="Z2890" s="111" t="s">
        <v>29</v>
      </c>
      <c r="AA2890" s="111" t="s">
        <v>25</v>
      </c>
      <c r="AB2890" s="111" t="s">
        <v>30</v>
      </c>
      <c r="AC2890" s="112" t="s">
        <v>31</v>
      </c>
    </row>
    <row r="2891" spans="1:29" ht="25.5" customHeight="1" x14ac:dyDescent="0.35">
      <c r="A2891" s="205"/>
      <c r="B2891" s="207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181"/>
        <v/>
      </c>
      <c r="G2891" s="106"/>
      <c r="H2891" s="96">
        <f t="shared" si="182"/>
        <v>0</v>
      </c>
      <c r="I2891" s="96" t="str">
        <f t="shared" si="183"/>
        <v/>
      </c>
      <c r="J2891" s="96" t="str">
        <f t="shared" si="184"/>
        <v/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V2891" s="110" t="s">
        <v>25</v>
      </c>
      <c r="W2891" s="110" t="s">
        <v>26</v>
      </c>
      <c r="X2891" s="110" t="s">
        <v>27</v>
      </c>
      <c r="Y2891" s="111" t="s">
        <v>28</v>
      </c>
      <c r="Z2891" s="111" t="s">
        <v>29</v>
      </c>
      <c r="AA2891" s="111" t="s">
        <v>25</v>
      </c>
      <c r="AB2891" s="111" t="s">
        <v>30</v>
      </c>
      <c r="AC2891" s="112" t="s">
        <v>31</v>
      </c>
    </row>
    <row r="2892" spans="1:29" ht="25.5" customHeight="1" x14ac:dyDescent="0.35">
      <c r="A2892" s="205"/>
      <c r="B2892" s="207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181"/>
        <v/>
      </c>
      <c r="G2892" s="106"/>
      <c r="H2892" s="96">
        <f t="shared" si="182"/>
        <v>0</v>
      </c>
      <c r="I2892" s="96" t="str">
        <f t="shared" si="183"/>
        <v/>
      </c>
      <c r="J2892" s="96" t="str">
        <f t="shared" si="184"/>
        <v/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V2892" s="110" t="s">
        <v>25</v>
      </c>
      <c r="W2892" s="110" t="s">
        <v>26</v>
      </c>
      <c r="X2892" s="110" t="s">
        <v>27</v>
      </c>
      <c r="Y2892" s="111" t="s">
        <v>28</v>
      </c>
      <c r="Z2892" s="111" t="s">
        <v>29</v>
      </c>
      <c r="AA2892" s="111" t="s">
        <v>25</v>
      </c>
      <c r="AB2892" s="111" t="s">
        <v>30</v>
      </c>
      <c r="AC2892" s="112" t="s">
        <v>31</v>
      </c>
    </row>
    <row r="2893" spans="1:29" ht="25.5" customHeight="1" x14ac:dyDescent="0.35">
      <c r="A2893" s="205"/>
      <c r="B2893" s="207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181"/>
        <v/>
      </c>
      <c r="G2893" s="106"/>
      <c r="H2893" s="96">
        <f t="shared" si="182"/>
        <v>0</v>
      </c>
      <c r="I2893" s="96" t="str">
        <f t="shared" si="183"/>
        <v/>
      </c>
      <c r="J2893" s="96" t="str">
        <f t="shared" si="184"/>
        <v/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V2893" s="110" t="s">
        <v>25</v>
      </c>
      <c r="W2893" s="110" t="s">
        <v>26</v>
      </c>
      <c r="X2893" s="110" t="s">
        <v>27</v>
      </c>
      <c r="Y2893" s="111" t="s">
        <v>28</v>
      </c>
      <c r="Z2893" s="111" t="s">
        <v>29</v>
      </c>
      <c r="AA2893" s="111" t="s">
        <v>25</v>
      </c>
      <c r="AB2893" s="111" t="s">
        <v>30</v>
      </c>
      <c r="AC2893" s="112" t="s">
        <v>31</v>
      </c>
    </row>
    <row r="2894" spans="1:29" ht="25.5" customHeight="1" x14ac:dyDescent="0.35">
      <c r="A2894" s="205"/>
      <c r="B2894" s="207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181"/>
        <v/>
      </c>
      <c r="G2894" s="106"/>
      <c r="H2894" s="96">
        <f t="shared" si="182"/>
        <v>0</v>
      </c>
      <c r="I2894" s="96" t="str">
        <f t="shared" si="183"/>
        <v/>
      </c>
      <c r="J2894" s="96" t="str">
        <f t="shared" si="184"/>
        <v/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V2894" s="110" t="s">
        <v>25</v>
      </c>
      <c r="W2894" s="110" t="s">
        <v>26</v>
      </c>
      <c r="X2894" s="110" t="s">
        <v>27</v>
      </c>
      <c r="Y2894" s="111" t="s">
        <v>28</v>
      </c>
      <c r="Z2894" s="111" t="s">
        <v>29</v>
      </c>
      <c r="AA2894" s="111" t="s">
        <v>25</v>
      </c>
      <c r="AB2894" s="111" t="s">
        <v>30</v>
      </c>
      <c r="AC2894" s="112" t="s">
        <v>31</v>
      </c>
    </row>
    <row r="2895" spans="1:29" ht="25.5" customHeight="1" x14ac:dyDescent="0.35">
      <c r="A2895" s="205"/>
      <c r="B2895" s="207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181"/>
        <v/>
      </c>
      <c r="G2895" s="106"/>
      <c r="H2895" s="96">
        <f t="shared" si="182"/>
        <v>0</v>
      </c>
      <c r="I2895" s="96" t="str">
        <f t="shared" si="183"/>
        <v/>
      </c>
      <c r="J2895" s="96" t="str">
        <f t="shared" si="184"/>
        <v/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V2895" s="110" t="s">
        <v>25</v>
      </c>
      <c r="W2895" s="110" t="s">
        <v>26</v>
      </c>
      <c r="X2895" s="110" t="s">
        <v>27</v>
      </c>
      <c r="Y2895" s="111" t="s">
        <v>28</v>
      </c>
      <c r="Z2895" s="111" t="s">
        <v>29</v>
      </c>
      <c r="AA2895" s="111" t="s">
        <v>25</v>
      </c>
      <c r="AB2895" s="111" t="s">
        <v>30</v>
      </c>
      <c r="AC2895" s="112" t="s">
        <v>31</v>
      </c>
    </row>
    <row r="2896" spans="1:29" ht="25.5" customHeight="1" x14ac:dyDescent="0.35">
      <c r="A2896" s="205"/>
      <c r="B2896" s="207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181"/>
        <v/>
      </c>
      <c r="G2896" s="106"/>
      <c r="H2896" s="96">
        <f t="shared" si="182"/>
        <v>0</v>
      </c>
      <c r="I2896" s="96" t="str">
        <f t="shared" si="183"/>
        <v/>
      </c>
      <c r="J2896" s="96" t="str">
        <f t="shared" si="184"/>
        <v/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V2896" s="110" t="s">
        <v>25</v>
      </c>
      <c r="W2896" s="110" t="s">
        <v>26</v>
      </c>
      <c r="X2896" s="110" t="s">
        <v>27</v>
      </c>
      <c r="Y2896" s="111" t="s">
        <v>28</v>
      </c>
      <c r="Z2896" s="111" t="s">
        <v>29</v>
      </c>
      <c r="AA2896" s="111" t="s">
        <v>25</v>
      </c>
      <c r="AB2896" s="111" t="s">
        <v>30</v>
      </c>
      <c r="AC2896" s="112" t="s">
        <v>31</v>
      </c>
    </row>
    <row r="2897" spans="1:29" ht="25.5" customHeight="1" x14ac:dyDescent="0.35">
      <c r="A2897" s="205"/>
      <c r="B2897" s="207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181"/>
        <v/>
      </c>
      <c r="G2897" s="106"/>
      <c r="H2897" s="96">
        <f t="shared" si="182"/>
        <v>0</v>
      </c>
      <c r="I2897" s="96" t="str">
        <f t="shared" si="183"/>
        <v/>
      </c>
      <c r="J2897" s="96" t="str">
        <f t="shared" si="184"/>
        <v/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V2897" s="110" t="s">
        <v>25</v>
      </c>
      <c r="W2897" s="110" t="s">
        <v>26</v>
      </c>
      <c r="X2897" s="110" t="s">
        <v>27</v>
      </c>
      <c r="Y2897" s="111" t="s">
        <v>28</v>
      </c>
      <c r="Z2897" s="111" t="s">
        <v>29</v>
      </c>
      <c r="AA2897" s="111" t="s">
        <v>25</v>
      </c>
      <c r="AB2897" s="111" t="s">
        <v>30</v>
      </c>
      <c r="AC2897" s="112" t="s">
        <v>31</v>
      </c>
    </row>
    <row r="2898" spans="1:29" ht="25.5" customHeight="1" x14ac:dyDescent="0.35">
      <c r="A2898" s="205"/>
      <c r="B2898" s="207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181"/>
        <v/>
      </c>
      <c r="G2898" s="106"/>
      <c r="H2898" s="96">
        <f t="shared" si="182"/>
        <v>0</v>
      </c>
      <c r="I2898" s="96" t="str">
        <f t="shared" si="183"/>
        <v/>
      </c>
      <c r="J2898" s="96" t="str">
        <f t="shared" si="184"/>
        <v/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V2898" s="110" t="s">
        <v>25</v>
      </c>
      <c r="W2898" s="110" t="s">
        <v>26</v>
      </c>
      <c r="X2898" s="110" t="s">
        <v>27</v>
      </c>
      <c r="Y2898" s="111" t="s">
        <v>28</v>
      </c>
      <c r="Z2898" s="111" t="s">
        <v>29</v>
      </c>
      <c r="AA2898" s="111" t="s">
        <v>25</v>
      </c>
      <c r="AB2898" s="111" t="s">
        <v>30</v>
      </c>
      <c r="AC2898" s="112" t="s">
        <v>31</v>
      </c>
    </row>
    <row r="2899" spans="1:29" ht="25.5" customHeight="1" x14ac:dyDescent="0.35">
      <c r="A2899" s="205"/>
      <c r="B2899" s="207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181"/>
        <v/>
      </c>
      <c r="G2899" s="106"/>
      <c r="H2899" s="96">
        <f t="shared" si="182"/>
        <v>0</v>
      </c>
      <c r="I2899" s="96" t="str">
        <f t="shared" si="183"/>
        <v/>
      </c>
      <c r="J2899" s="96" t="str">
        <f t="shared" si="184"/>
        <v/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V2899" s="110" t="s">
        <v>25</v>
      </c>
      <c r="W2899" s="110" t="s">
        <v>26</v>
      </c>
      <c r="X2899" s="110" t="s">
        <v>27</v>
      </c>
      <c r="Y2899" s="111" t="s">
        <v>28</v>
      </c>
      <c r="Z2899" s="111" t="s">
        <v>29</v>
      </c>
      <c r="AA2899" s="111" t="s">
        <v>25</v>
      </c>
      <c r="AB2899" s="111" t="s">
        <v>30</v>
      </c>
      <c r="AC2899" s="112" t="s">
        <v>31</v>
      </c>
    </row>
    <row r="2900" spans="1:29" ht="25.5" customHeight="1" x14ac:dyDescent="0.35">
      <c r="A2900" s="205"/>
      <c r="B2900" s="207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181"/>
        <v/>
      </c>
      <c r="G2900" s="106"/>
      <c r="H2900" s="96">
        <f t="shared" si="182"/>
        <v>0</v>
      </c>
      <c r="I2900" s="96" t="str">
        <f t="shared" si="183"/>
        <v/>
      </c>
      <c r="J2900" s="96" t="str">
        <f t="shared" si="184"/>
        <v/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V2900" s="110" t="s">
        <v>25</v>
      </c>
      <c r="W2900" s="110" t="s">
        <v>26</v>
      </c>
      <c r="X2900" s="110" t="s">
        <v>27</v>
      </c>
      <c r="Y2900" s="111" t="s">
        <v>28</v>
      </c>
      <c r="Z2900" s="111" t="s">
        <v>29</v>
      </c>
      <c r="AA2900" s="111" t="s">
        <v>25</v>
      </c>
      <c r="AB2900" s="111" t="s">
        <v>30</v>
      </c>
      <c r="AC2900" s="112" t="s">
        <v>31</v>
      </c>
    </row>
    <row r="2901" spans="1:29" ht="25.5" customHeight="1" x14ac:dyDescent="0.35">
      <c r="A2901" s="205"/>
      <c r="B2901" s="207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181"/>
        <v/>
      </c>
      <c r="G2901" s="106"/>
      <c r="H2901" s="96">
        <f t="shared" si="182"/>
        <v>0</v>
      </c>
      <c r="I2901" s="96" t="str">
        <f t="shared" si="183"/>
        <v/>
      </c>
      <c r="J2901" s="96" t="str">
        <f t="shared" si="184"/>
        <v/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V2901" s="110" t="s">
        <v>25</v>
      </c>
      <c r="W2901" s="110" t="s">
        <v>26</v>
      </c>
      <c r="X2901" s="110" t="s">
        <v>27</v>
      </c>
      <c r="Y2901" s="111" t="s">
        <v>28</v>
      </c>
      <c r="Z2901" s="111" t="s">
        <v>29</v>
      </c>
      <c r="AA2901" s="111" t="s">
        <v>25</v>
      </c>
      <c r="AB2901" s="111" t="s">
        <v>30</v>
      </c>
      <c r="AC2901" s="112" t="s">
        <v>31</v>
      </c>
    </row>
    <row r="2902" spans="1:29" ht="25.5" customHeight="1" x14ac:dyDescent="0.35">
      <c r="A2902" s="205"/>
      <c r="B2902" s="207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181"/>
        <v/>
      </c>
      <c r="G2902" s="106"/>
      <c r="H2902" s="96">
        <f t="shared" si="182"/>
        <v>0</v>
      </c>
      <c r="I2902" s="96" t="str">
        <f t="shared" si="183"/>
        <v/>
      </c>
      <c r="J2902" s="96" t="str">
        <f t="shared" si="184"/>
        <v/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V2902" s="110" t="s">
        <v>25</v>
      </c>
      <c r="W2902" s="110" t="s">
        <v>26</v>
      </c>
      <c r="X2902" s="110" t="s">
        <v>27</v>
      </c>
      <c r="Y2902" s="111" t="s">
        <v>28</v>
      </c>
      <c r="Z2902" s="111" t="s">
        <v>29</v>
      </c>
      <c r="AA2902" s="111" t="s">
        <v>25</v>
      </c>
      <c r="AB2902" s="111" t="s">
        <v>30</v>
      </c>
      <c r="AC2902" s="112" t="s">
        <v>31</v>
      </c>
    </row>
    <row r="2903" spans="1:29" ht="25.5" customHeight="1" x14ac:dyDescent="0.35">
      <c r="A2903" s="205"/>
      <c r="B2903" s="207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181"/>
        <v/>
      </c>
      <c r="G2903" s="106"/>
      <c r="H2903" s="96">
        <f t="shared" si="182"/>
        <v>0</v>
      </c>
      <c r="I2903" s="96" t="str">
        <f t="shared" si="183"/>
        <v/>
      </c>
      <c r="J2903" s="96" t="str">
        <f t="shared" si="184"/>
        <v/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V2903" s="110" t="s">
        <v>25</v>
      </c>
      <c r="W2903" s="110" t="s">
        <v>26</v>
      </c>
      <c r="X2903" s="110" t="s">
        <v>27</v>
      </c>
      <c r="Y2903" s="111" t="s">
        <v>28</v>
      </c>
      <c r="Z2903" s="111" t="s">
        <v>29</v>
      </c>
      <c r="AA2903" s="111" t="s">
        <v>25</v>
      </c>
      <c r="AB2903" s="111" t="s">
        <v>30</v>
      </c>
      <c r="AC2903" s="112" t="s">
        <v>31</v>
      </c>
    </row>
    <row r="2904" spans="1:29" ht="25.5" customHeight="1" x14ac:dyDescent="0.35">
      <c r="A2904" s="205"/>
      <c r="B2904" s="207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181"/>
        <v/>
      </c>
      <c r="G2904" s="106"/>
      <c r="H2904" s="96">
        <f t="shared" si="182"/>
        <v>0</v>
      </c>
      <c r="I2904" s="96" t="str">
        <f t="shared" si="183"/>
        <v/>
      </c>
      <c r="J2904" s="96" t="str">
        <f t="shared" si="184"/>
        <v/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V2904" s="110" t="s">
        <v>25</v>
      </c>
      <c r="W2904" s="110" t="s">
        <v>26</v>
      </c>
      <c r="X2904" s="110" t="s">
        <v>27</v>
      </c>
      <c r="Y2904" s="111" t="s">
        <v>28</v>
      </c>
      <c r="Z2904" s="111" t="s">
        <v>29</v>
      </c>
      <c r="AA2904" s="111" t="s">
        <v>25</v>
      </c>
      <c r="AB2904" s="111" t="s">
        <v>30</v>
      </c>
      <c r="AC2904" s="112" t="s">
        <v>31</v>
      </c>
    </row>
    <row r="2905" spans="1:29" ht="25.5" customHeight="1" x14ac:dyDescent="0.35">
      <c r="A2905" s="205"/>
      <c r="B2905" s="207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181"/>
        <v/>
      </c>
      <c r="G2905" s="106"/>
      <c r="H2905" s="96">
        <f t="shared" si="182"/>
        <v>0</v>
      </c>
      <c r="I2905" s="96" t="str">
        <f t="shared" si="183"/>
        <v/>
      </c>
      <c r="J2905" s="96" t="str">
        <f t="shared" si="184"/>
        <v/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V2905" s="110" t="s">
        <v>25</v>
      </c>
      <c r="W2905" s="110" t="s">
        <v>26</v>
      </c>
      <c r="X2905" s="110" t="s">
        <v>27</v>
      </c>
      <c r="Y2905" s="111" t="s">
        <v>28</v>
      </c>
      <c r="Z2905" s="111" t="s">
        <v>29</v>
      </c>
      <c r="AA2905" s="111" t="s">
        <v>25</v>
      </c>
      <c r="AB2905" s="111" t="s">
        <v>30</v>
      </c>
      <c r="AC2905" s="112" t="s">
        <v>31</v>
      </c>
    </row>
    <row r="2906" spans="1:29" ht="25.5" customHeight="1" x14ac:dyDescent="0.35">
      <c r="A2906" s="205"/>
      <c r="B2906" s="207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181"/>
        <v/>
      </c>
      <c r="G2906" s="106"/>
      <c r="H2906" s="96">
        <f t="shared" si="182"/>
        <v>0</v>
      </c>
      <c r="I2906" s="96" t="str">
        <f t="shared" si="183"/>
        <v/>
      </c>
      <c r="J2906" s="96" t="str">
        <f t="shared" si="184"/>
        <v/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V2906" s="110" t="s">
        <v>25</v>
      </c>
      <c r="W2906" s="110" t="s">
        <v>26</v>
      </c>
      <c r="X2906" s="110" t="s">
        <v>27</v>
      </c>
      <c r="Y2906" s="111" t="s">
        <v>28</v>
      </c>
      <c r="Z2906" s="111" t="s">
        <v>29</v>
      </c>
      <c r="AA2906" s="111" t="s">
        <v>25</v>
      </c>
      <c r="AB2906" s="111" t="s">
        <v>30</v>
      </c>
      <c r="AC2906" s="112" t="s">
        <v>31</v>
      </c>
    </row>
    <row r="2907" spans="1:29" ht="25.5" customHeight="1" x14ac:dyDescent="0.35">
      <c r="A2907" s="205"/>
      <c r="B2907" s="207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181"/>
        <v/>
      </c>
      <c r="G2907" s="106"/>
      <c r="H2907" s="96">
        <f t="shared" si="182"/>
        <v>0</v>
      </c>
      <c r="I2907" s="96" t="str">
        <f t="shared" si="183"/>
        <v/>
      </c>
      <c r="J2907" s="96" t="str">
        <f t="shared" si="184"/>
        <v/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V2907" s="110" t="s">
        <v>25</v>
      </c>
      <c r="W2907" s="110" t="s">
        <v>26</v>
      </c>
      <c r="X2907" s="110" t="s">
        <v>27</v>
      </c>
      <c r="Y2907" s="111" t="s">
        <v>28</v>
      </c>
      <c r="Z2907" s="111" t="s">
        <v>29</v>
      </c>
      <c r="AA2907" s="111" t="s">
        <v>25</v>
      </c>
      <c r="AB2907" s="111" t="s">
        <v>30</v>
      </c>
      <c r="AC2907" s="112" t="s">
        <v>31</v>
      </c>
    </row>
    <row r="2908" spans="1:29" ht="25.5" customHeight="1" x14ac:dyDescent="0.35">
      <c r="A2908" s="205"/>
      <c r="B2908" s="207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181"/>
        <v/>
      </c>
      <c r="G2908" s="106"/>
      <c r="H2908" s="96">
        <f t="shared" si="182"/>
        <v>0</v>
      </c>
      <c r="I2908" s="96" t="str">
        <f t="shared" si="183"/>
        <v/>
      </c>
      <c r="J2908" s="96" t="str">
        <f t="shared" si="184"/>
        <v/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V2908" s="110" t="s">
        <v>25</v>
      </c>
      <c r="W2908" s="110" t="s">
        <v>26</v>
      </c>
      <c r="X2908" s="110" t="s">
        <v>27</v>
      </c>
      <c r="Y2908" s="111" t="s">
        <v>28</v>
      </c>
      <c r="Z2908" s="111" t="s">
        <v>29</v>
      </c>
      <c r="AA2908" s="111" t="s">
        <v>25</v>
      </c>
      <c r="AB2908" s="111" t="s">
        <v>30</v>
      </c>
      <c r="AC2908" s="112" t="s">
        <v>31</v>
      </c>
    </row>
    <row r="2909" spans="1:29" ht="25.5" customHeight="1" x14ac:dyDescent="0.35">
      <c r="A2909" s="205"/>
      <c r="B2909" s="207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181"/>
        <v/>
      </c>
      <c r="G2909" s="106"/>
      <c r="H2909" s="96">
        <f t="shared" si="182"/>
        <v>0</v>
      </c>
      <c r="I2909" s="96" t="str">
        <f t="shared" si="183"/>
        <v/>
      </c>
      <c r="J2909" s="96" t="str">
        <f t="shared" si="184"/>
        <v/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V2909" s="110" t="s">
        <v>25</v>
      </c>
      <c r="W2909" s="110" t="s">
        <v>26</v>
      </c>
      <c r="X2909" s="110" t="s">
        <v>27</v>
      </c>
      <c r="Y2909" s="111" t="s">
        <v>28</v>
      </c>
      <c r="Z2909" s="111" t="s">
        <v>29</v>
      </c>
      <c r="AA2909" s="111" t="s">
        <v>25</v>
      </c>
      <c r="AB2909" s="111" t="s">
        <v>30</v>
      </c>
      <c r="AC2909" s="112" t="s">
        <v>31</v>
      </c>
    </row>
    <row r="2910" spans="1:29" ht="25.5" customHeight="1" x14ac:dyDescent="0.35">
      <c r="A2910" s="205"/>
      <c r="B2910" s="207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181"/>
        <v/>
      </c>
      <c r="G2910" s="106"/>
      <c r="H2910" s="96">
        <f t="shared" si="182"/>
        <v>0</v>
      </c>
      <c r="I2910" s="96" t="str">
        <f t="shared" si="183"/>
        <v/>
      </c>
      <c r="J2910" s="96" t="str">
        <f t="shared" si="184"/>
        <v/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V2910" s="110" t="s">
        <v>25</v>
      </c>
      <c r="W2910" s="110" t="s">
        <v>26</v>
      </c>
      <c r="X2910" s="110" t="s">
        <v>27</v>
      </c>
      <c r="Y2910" s="111" t="s">
        <v>28</v>
      </c>
      <c r="Z2910" s="111" t="s">
        <v>29</v>
      </c>
      <c r="AA2910" s="111" t="s">
        <v>25</v>
      </c>
      <c r="AB2910" s="111" t="s">
        <v>30</v>
      </c>
      <c r="AC2910" s="112" t="s">
        <v>31</v>
      </c>
    </row>
    <row r="2911" spans="1:29" ht="25.5" customHeight="1" x14ac:dyDescent="0.35">
      <c r="A2911" s="205"/>
      <c r="B2911" s="207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181"/>
        <v/>
      </c>
      <c r="G2911" s="106"/>
      <c r="H2911" s="96">
        <f t="shared" si="182"/>
        <v>0</v>
      </c>
      <c r="I2911" s="96" t="str">
        <f t="shared" si="183"/>
        <v/>
      </c>
      <c r="J2911" s="96" t="str">
        <f t="shared" si="184"/>
        <v/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V2911" s="110" t="s">
        <v>25</v>
      </c>
      <c r="W2911" s="110" t="s">
        <v>26</v>
      </c>
      <c r="X2911" s="110" t="s">
        <v>27</v>
      </c>
      <c r="Y2911" s="111" t="s">
        <v>28</v>
      </c>
      <c r="Z2911" s="111" t="s">
        <v>29</v>
      </c>
      <c r="AA2911" s="111" t="s">
        <v>25</v>
      </c>
      <c r="AB2911" s="111" t="s">
        <v>30</v>
      </c>
      <c r="AC2911" s="112" t="s">
        <v>31</v>
      </c>
    </row>
    <row r="2912" spans="1:29" ht="25.5" customHeight="1" x14ac:dyDescent="0.35">
      <c r="A2912" s="205"/>
      <c r="B2912" s="207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181"/>
        <v/>
      </c>
      <c r="G2912" s="106"/>
      <c r="H2912" s="96">
        <f t="shared" si="182"/>
        <v>0</v>
      </c>
      <c r="I2912" s="96" t="str">
        <f t="shared" si="183"/>
        <v/>
      </c>
      <c r="J2912" s="96" t="str">
        <f t="shared" si="184"/>
        <v/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V2912" s="110" t="s">
        <v>25</v>
      </c>
      <c r="W2912" s="110" t="s">
        <v>26</v>
      </c>
      <c r="X2912" s="110" t="s">
        <v>27</v>
      </c>
      <c r="Y2912" s="111" t="s">
        <v>28</v>
      </c>
      <c r="Z2912" s="111" t="s">
        <v>29</v>
      </c>
      <c r="AA2912" s="111" t="s">
        <v>25</v>
      </c>
      <c r="AB2912" s="111" t="s">
        <v>30</v>
      </c>
      <c r="AC2912" s="112" t="s">
        <v>31</v>
      </c>
    </row>
    <row r="2913" spans="1:29" ht="25.5" customHeight="1" x14ac:dyDescent="0.35">
      <c r="A2913" s="205"/>
      <c r="B2913" s="207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181"/>
        <v/>
      </c>
      <c r="G2913" s="106"/>
      <c r="H2913" s="96">
        <f t="shared" si="182"/>
        <v>0</v>
      </c>
      <c r="I2913" s="96" t="str">
        <f t="shared" si="183"/>
        <v/>
      </c>
      <c r="J2913" s="96" t="str">
        <f t="shared" si="184"/>
        <v/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V2913" s="110" t="s">
        <v>25</v>
      </c>
      <c r="W2913" s="110" t="s">
        <v>26</v>
      </c>
      <c r="X2913" s="110" t="s">
        <v>27</v>
      </c>
      <c r="Y2913" s="111" t="s">
        <v>28</v>
      </c>
      <c r="Z2913" s="111" t="s">
        <v>29</v>
      </c>
      <c r="AA2913" s="111" t="s">
        <v>25</v>
      </c>
      <c r="AB2913" s="111" t="s">
        <v>30</v>
      </c>
      <c r="AC2913" s="112" t="s">
        <v>31</v>
      </c>
    </row>
    <row r="2914" spans="1:29" ht="25.5" customHeight="1" x14ac:dyDescent="0.35">
      <c r="A2914" s="205"/>
      <c r="B2914" s="207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181"/>
        <v/>
      </c>
      <c r="G2914" s="106"/>
      <c r="H2914" s="96">
        <f t="shared" si="182"/>
        <v>0</v>
      </c>
      <c r="I2914" s="96" t="str">
        <f t="shared" si="183"/>
        <v/>
      </c>
      <c r="J2914" s="96" t="str">
        <f t="shared" si="184"/>
        <v/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V2914" s="110" t="s">
        <v>25</v>
      </c>
      <c r="W2914" s="110" t="s">
        <v>26</v>
      </c>
      <c r="X2914" s="110" t="s">
        <v>27</v>
      </c>
      <c r="Y2914" s="111" t="s">
        <v>28</v>
      </c>
      <c r="Z2914" s="111" t="s">
        <v>29</v>
      </c>
      <c r="AA2914" s="111" t="s">
        <v>25</v>
      </c>
      <c r="AB2914" s="111" t="s">
        <v>30</v>
      </c>
      <c r="AC2914" s="112" t="s">
        <v>31</v>
      </c>
    </row>
    <row r="2915" spans="1:29" ht="25.5" customHeight="1" x14ac:dyDescent="0.35">
      <c r="A2915" s="205"/>
      <c r="B2915" s="207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181"/>
        <v/>
      </c>
      <c r="G2915" s="106"/>
      <c r="H2915" s="96">
        <f t="shared" si="182"/>
        <v>0</v>
      </c>
      <c r="I2915" s="96" t="str">
        <f t="shared" si="183"/>
        <v/>
      </c>
      <c r="J2915" s="96" t="str">
        <f t="shared" si="184"/>
        <v/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V2915" s="110" t="s">
        <v>25</v>
      </c>
      <c r="W2915" s="110" t="s">
        <v>26</v>
      </c>
      <c r="X2915" s="110" t="s">
        <v>27</v>
      </c>
      <c r="Y2915" s="111" t="s">
        <v>28</v>
      </c>
      <c r="Z2915" s="111" t="s">
        <v>29</v>
      </c>
      <c r="AA2915" s="111" t="s">
        <v>25</v>
      </c>
      <c r="AB2915" s="111" t="s">
        <v>30</v>
      </c>
      <c r="AC2915" s="112" t="s">
        <v>31</v>
      </c>
    </row>
    <row r="2916" spans="1:29" ht="25.5" customHeight="1" x14ac:dyDescent="0.35">
      <c r="A2916" s="205"/>
      <c r="B2916" s="207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181"/>
        <v/>
      </c>
      <c r="G2916" s="106"/>
      <c r="H2916" s="96">
        <f t="shared" si="182"/>
        <v>0</v>
      </c>
      <c r="I2916" s="96" t="str">
        <f t="shared" si="183"/>
        <v/>
      </c>
      <c r="J2916" s="96" t="str">
        <f t="shared" si="184"/>
        <v/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V2916" s="110" t="s">
        <v>25</v>
      </c>
      <c r="W2916" s="110" t="s">
        <v>26</v>
      </c>
      <c r="X2916" s="110" t="s">
        <v>27</v>
      </c>
      <c r="Y2916" s="111" t="s">
        <v>28</v>
      </c>
      <c r="Z2916" s="111" t="s">
        <v>29</v>
      </c>
      <c r="AA2916" s="111" t="s">
        <v>25</v>
      </c>
      <c r="AB2916" s="111" t="s">
        <v>30</v>
      </c>
      <c r="AC2916" s="112" t="s">
        <v>31</v>
      </c>
    </row>
    <row r="2917" spans="1:29" ht="25.5" customHeight="1" x14ac:dyDescent="0.35">
      <c r="A2917" s="205"/>
      <c r="B2917" s="207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181"/>
        <v/>
      </c>
      <c r="G2917" s="106"/>
      <c r="H2917" s="96">
        <f t="shared" si="182"/>
        <v>0</v>
      </c>
      <c r="I2917" s="96" t="str">
        <f t="shared" si="183"/>
        <v/>
      </c>
      <c r="J2917" s="96" t="str">
        <f t="shared" si="184"/>
        <v/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V2917" s="110" t="s">
        <v>25</v>
      </c>
      <c r="W2917" s="110" t="s">
        <v>26</v>
      </c>
      <c r="X2917" s="110" t="s">
        <v>27</v>
      </c>
      <c r="Y2917" s="111" t="s">
        <v>28</v>
      </c>
      <c r="Z2917" s="111" t="s">
        <v>29</v>
      </c>
      <c r="AA2917" s="111" t="s">
        <v>25</v>
      </c>
      <c r="AB2917" s="111" t="s">
        <v>30</v>
      </c>
      <c r="AC2917" s="112" t="s">
        <v>31</v>
      </c>
    </row>
    <row r="2918" spans="1:29" ht="25.5" customHeight="1" x14ac:dyDescent="0.35">
      <c r="A2918" s="205"/>
      <c r="B2918" s="207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181"/>
        <v/>
      </c>
      <c r="G2918" s="106"/>
      <c r="H2918" s="96">
        <f t="shared" si="182"/>
        <v>0</v>
      </c>
      <c r="I2918" s="96" t="str">
        <f t="shared" si="183"/>
        <v/>
      </c>
      <c r="J2918" s="96" t="str">
        <f t="shared" si="184"/>
        <v/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V2918" s="110" t="s">
        <v>25</v>
      </c>
      <c r="W2918" s="110" t="s">
        <v>26</v>
      </c>
      <c r="X2918" s="110" t="s">
        <v>27</v>
      </c>
      <c r="Y2918" s="111" t="s">
        <v>28</v>
      </c>
      <c r="Z2918" s="111" t="s">
        <v>29</v>
      </c>
      <c r="AA2918" s="111" t="s">
        <v>25</v>
      </c>
      <c r="AB2918" s="111" t="s">
        <v>30</v>
      </c>
      <c r="AC2918" s="112" t="s">
        <v>31</v>
      </c>
    </row>
    <row r="2919" spans="1:29" ht="25.5" customHeight="1" x14ac:dyDescent="0.35">
      <c r="A2919" s="205"/>
      <c r="B2919" s="207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181"/>
        <v/>
      </c>
      <c r="G2919" s="106"/>
      <c r="H2919" s="96">
        <f t="shared" si="182"/>
        <v>0</v>
      </c>
      <c r="I2919" s="96" t="str">
        <f t="shared" si="183"/>
        <v/>
      </c>
      <c r="J2919" s="96" t="str">
        <f t="shared" si="184"/>
        <v/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V2919" s="110" t="s">
        <v>25</v>
      </c>
      <c r="W2919" s="110" t="s">
        <v>26</v>
      </c>
      <c r="X2919" s="110" t="s">
        <v>27</v>
      </c>
      <c r="Y2919" s="111" t="s">
        <v>28</v>
      </c>
      <c r="Z2919" s="111" t="s">
        <v>29</v>
      </c>
      <c r="AA2919" s="111" t="s">
        <v>25</v>
      </c>
      <c r="AB2919" s="111" t="s">
        <v>30</v>
      </c>
      <c r="AC2919" s="112" t="s">
        <v>31</v>
      </c>
    </row>
    <row r="2920" spans="1:29" ht="25.5" customHeight="1" x14ac:dyDescent="0.35">
      <c r="A2920" s="205"/>
      <c r="B2920" s="207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181"/>
        <v/>
      </c>
      <c r="G2920" s="106"/>
      <c r="H2920" s="96">
        <f t="shared" si="182"/>
        <v>0</v>
      </c>
      <c r="I2920" s="96" t="str">
        <f t="shared" si="183"/>
        <v/>
      </c>
      <c r="J2920" s="96" t="str">
        <f t="shared" si="184"/>
        <v/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V2920" s="110" t="s">
        <v>25</v>
      </c>
      <c r="W2920" s="110" t="s">
        <v>26</v>
      </c>
      <c r="X2920" s="110" t="s">
        <v>27</v>
      </c>
      <c r="Y2920" s="111" t="s">
        <v>28</v>
      </c>
      <c r="Z2920" s="111" t="s">
        <v>29</v>
      </c>
      <c r="AA2920" s="111" t="s">
        <v>25</v>
      </c>
      <c r="AB2920" s="111" t="s">
        <v>30</v>
      </c>
      <c r="AC2920" s="112" t="s">
        <v>31</v>
      </c>
    </row>
    <row r="2921" spans="1:29" ht="25.5" customHeight="1" x14ac:dyDescent="0.35">
      <c r="A2921" s="205"/>
      <c r="B2921" s="207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181"/>
        <v/>
      </c>
      <c r="G2921" s="106"/>
      <c r="H2921" s="96">
        <f t="shared" si="182"/>
        <v>0</v>
      </c>
      <c r="I2921" s="96" t="str">
        <f t="shared" si="183"/>
        <v/>
      </c>
      <c r="J2921" s="96" t="str">
        <f t="shared" si="184"/>
        <v/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V2921" s="110" t="s">
        <v>25</v>
      </c>
      <c r="W2921" s="110" t="s">
        <v>26</v>
      </c>
      <c r="X2921" s="110" t="s">
        <v>27</v>
      </c>
      <c r="Y2921" s="111" t="s">
        <v>28</v>
      </c>
      <c r="Z2921" s="111" t="s">
        <v>29</v>
      </c>
      <c r="AA2921" s="111" t="s">
        <v>25</v>
      </c>
      <c r="AB2921" s="111" t="s">
        <v>30</v>
      </c>
      <c r="AC2921" s="112" t="s">
        <v>31</v>
      </c>
    </row>
    <row r="2922" spans="1:29" ht="25.5" customHeight="1" x14ac:dyDescent="0.35">
      <c r="A2922" s="205"/>
      <c r="B2922" s="207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181"/>
        <v/>
      </c>
      <c r="G2922" s="106"/>
      <c r="H2922" s="96">
        <f t="shared" si="182"/>
        <v>0</v>
      </c>
      <c r="I2922" s="96" t="str">
        <f t="shared" si="183"/>
        <v/>
      </c>
      <c r="J2922" s="96" t="str">
        <f t="shared" si="184"/>
        <v/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V2922" s="110" t="s">
        <v>25</v>
      </c>
      <c r="W2922" s="110" t="s">
        <v>26</v>
      </c>
      <c r="X2922" s="110" t="s">
        <v>27</v>
      </c>
      <c r="Y2922" s="111" t="s">
        <v>28</v>
      </c>
      <c r="Z2922" s="111" t="s">
        <v>29</v>
      </c>
      <c r="AA2922" s="111" t="s">
        <v>25</v>
      </c>
      <c r="AB2922" s="111" t="s">
        <v>30</v>
      </c>
      <c r="AC2922" s="112" t="s">
        <v>31</v>
      </c>
    </row>
    <row r="2923" spans="1:29" ht="25.5" customHeight="1" x14ac:dyDescent="0.35">
      <c r="A2923" s="205"/>
      <c r="B2923" s="207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181"/>
        <v/>
      </c>
      <c r="G2923" s="106"/>
      <c r="H2923" s="96">
        <f t="shared" si="182"/>
        <v>0</v>
      </c>
      <c r="I2923" s="96" t="str">
        <f t="shared" si="183"/>
        <v/>
      </c>
      <c r="J2923" s="96" t="str">
        <f t="shared" si="184"/>
        <v/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V2923" s="110" t="s">
        <v>25</v>
      </c>
      <c r="W2923" s="110" t="s">
        <v>26</v>
      </c>
      <c r="X2923" s="110" t="s">
        <v>27</v>
      </c>
      <c r="Y2923" s="111" t="s">
        <v>28</v>
      </c>
      <c r="Z2923" s="111" t="s">
        <v>29</v>
      </c>
      <c r="AA2923" s="111" t="s">
        <v>25</v>
      </c>
      <c r="AB2923" s="111" t="s">
        <v>30</v>
      </c>
      <c r="AC2923" s="112" t="s">
        <v>31</v>
      </c>
    </row>
    <row r="2924" spans="1:29" ht="25.5" customHeight="1" x14ac:dyDescent="0.35">
      <c r="A2924" s="205"/>
      <c r="B2924" s="207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181"/>
        <v/>
      </c>
      <c r="G2924" s="106"/>
      <c r="H2924" s="96">
        <f t="shared" si="182"/>
        <v>0</v>
      </c>
      <c r="I2924" s="96" t="str">
        <f t="shared" si="183"/>
        <v/>
      </c>
      <c r="J2924" s="96" t="str">
        <f t="shared" si="184"/>
        <v/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V2924" s="110" t="s">
        <v>25</v>
      </c>
      <c r="W2924" s="110" t="s">
        <v>26</v>
      </c>
      <c r="X2924" s="110" t="s">
        <v>27</v>
      </c>
      <c r="Y2924" s="111" t="s">
        <v>28</v>
      </c>
      <c r="Z2924" s="111" t="s">
        <v>29</v>
      </c>
      <c r="AA2924" s="111" t="s">
        <v>25</v>
      </c>
      <c r="AB2924" s="111" t="s">
        <v>30</v>
      </c>
      <c r="AC2924" s="112" t="s">
        <v>31</v>
      </c>
    </row>
    <row r="2925" spans="1:29" ht="25.5" customHeight="1" x14ac:dyDescent="0.35">
      <c r="A2925" s="205"/>
      <c r="B2925" s="207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181"/>
        <v/>
      </c>
      <c r="G2925" s="106"/>
      <c r="H2925" s="96">
        <f t="shared" si="182"/>
        <v>0</v>
      </c>
      <c r="I2925" s="96" t="str">
        <f t="shared" si="183"/>
        <v/>
      </c>
      <c r="J2925" s="96" t="str">
        <f t="shared" si="184"/>
        <v/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V2925" s="110" t="s">
        <v>25</v>
      </c>
      <c r="W2925" s="110" t="s">
        <v>26</v>
      </c>
      <c r="X2925" s="110" t="s">
        <v>27</v>
      </c>
      <c r="Y2925" s="111" t="s">
        <v>28</v>
      </c>
      <c r="Z2925" s="111" t="s">
        <v>29</v>
      </c>
      <c r="AA2925" s="111" t="s">
        <v>25</v>
      </c>
      <c r="AB2925" s="111" t="s">
        <v>30</v>
      </c>
      <c r="AC2925" s="112" t="s">
        <v>31</v>
      </c>
    </row>
    <row r="2926" spans="1:29" ht="25.5" customHeight="1" x14ac:dyDescent="0.35">
      <c r="A2926" s="205"/>
      <c r="B2926" s="207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181"/>
        <v/>
      </c>
      <c r="G2926" s="106"/>
      <c r="H2926" s="96">
        <f t="shared" si="182"/>
        <v>0</v>
      </c>
      <c r="I2926" s="96" t="str">
        <f t="shared" si="183"/>
        <v/>
      </c>
      <c r="J2926" s="96" t="str">
        <f t="shared" si="184"/>
        <v/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V2926" s="110" t="s">
        <v>25</v>
      </c>
      <c r="W2926" s="110" t="s">
        <v>26</v>
      </c>
      <c r="X2926" s="110" t="s">
        <v>27</v>
      </c>
      <c r="Y2926" s="111" t="s">
        <v>28</v>
      </c>
      <c r="Z2926" s="111" t="s">
        <v>29</v>
      </c>
      <c r="AA2926" s="111" t="s">
        <v>25</v>
      </c>
      <c r="AB2926" s="111" t="s">
        <v>30</v>
      </c>
      <c r="AC2926" s="112" t="s">
        <v>31</v>
      </c>
    </row>
    <row r="2927" spans="1:29" ht="25.5" customHeight="1" x14ac:dyDescent="0.35">
      <c r="A2927" s="205"/>
      <c r="B2927" s="207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181"/>
        <v/>
      </c>
      <c r="G2927" s="106"/>
      <c r="H2927" s="96">
        <f t="shared" si="182"/>
        <v>0</v>
      </c>
      <c r="I2927" s="96" t="str">
        <f t="shared" si="183"/>
        <v/>
      </c>
      <c r="J2927" s="96" t="str">
        <f t="shared" si="184"/>
        <v/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V2927" s="110" t="s">
        <v>25</v>
      </c>
      <c r="W2927" s="110" t="s">
        <v>26</v>
      </c>
      <c r="X2927" s="110" t="s">
        <v>27</v>
      </c>
      <c r="Y2927" s="111" t="s">
        <v>28</v>
      </c>
      <c r="Z2927" s="111" t="s">
        <v>29</v>
      </c>
      <c r="AA2927" s="111" t="s">
        <v>25</v>
      </c>
      <c r="AB2927" s="111" t="s">
        <v>30</v>
      </c>
      <c r="AC2927" s="112" t="s">
        <v>31</v>
      </c>
    </row>
    <row r="2928" spans="1:29" ht="25.5" customHeight="1" x14ac:dyDescent="0.35">
      <c r="A2928" s="205"/>
      <c r="B2928" s="207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181"/>
        <v/>
      </c>
      <c r="G2928" s="106"/>
      <c r="H2928" s="96">
        <f t="shared" si="182"/>
        <v>0</v>
      </c>
      <c r="I2928" s="96" t="str">
        <f t="shared" si="183"/>
        <v/>
      </c>
      <c r="J2928" s="96" t="str">
        <f t="shared" si="184"/>
        <v/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V2928" s="110" t="s">
        <v>25</v>
      </c>
      <c r="W2928" s="110" t="s">
        <v>26</v>
      </c>
      <c r="X2928" s="110" t="s">
        <v>27</v>
      </c>
      <c r="Y2928" s="111" t="s">
        <v>28</v>
      </c>
      <c r="Z2928" s="111" t="s">
        <v>29</v>
      </c>
      <c r="AA2928" s="111" t="s">
        <v>25</v>
      </c>
      <c r="AB2928" s="111" t="s">
        <v>30</v>
      </c>
      <c r="AC2928" s="112" t="s">
        <v>31</v>
      </c>
    </row>
    <row r="2929" spans="1:29" ht="25.5" customHeight="1" x14ac:dyDescent="0.35">
      <c r="A2929" s="205"/>
      <c r="B2929" s="207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181"/>
        <v/>
      </c>
      <c r="G2929" s="106"/>
      <c r="H2929" s="96">
        <f t="shared" si="182"/>
        <v>0</v>
      </c>
      <c r="I2929" s="96" t="str">
        <f t="shared" si="183"/>
        <v/>
      </c>
      <c r="J2929" s="96" t="str">
        <f t="shared" si="184"/>
        <v/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V2929" s="110" t="s">
        <v>25</v>
      </c>
      <c r="W2929" s="110" t="s">
        <v>26</v>
      </c>
      <c r="X2929" s="110" t="s">
        <v>27</v>
      </c>
      <c r="Y2929" s="111" t="s">
        <v>28</v>
      </c>
      <c r="Z2929" s="111" t="s">
        <v>29</v>
      </c>
      <c r="AA2929" s="111" t="s">
        <v>25</v>
      </c>
      <c r="AB2929" s="111" t="s">
        <v>30</v>
      </c>
      <c r="AC2929" s="112" t="s">
        <v>31</v>
      </c>
    </row>
    <row r="2930" spans="1:29" ht="25.5" customHeight="1" x14ac:dyDescent="0.35">
      <c r="A2930" s="205"/>
      <c r="B2930" s="207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181"/>
        <v/>
      </c>
      <c r="G2930" s="106"/>
      <c r="H2930" s="96">
        <f t="shared" si="182"/>
        <v>0</v>
      </c>
      <c r="I2930" s="96" t="str">
        <f t="shared" si="183"/>
        <v/>
      </c>
      <c r="J2930" s="96" t="str">
        <f t="shared" si="184"/>
        <v/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V2930" s="110" t="s">
        <v>25</v>
      </c>
      <c r="W2930" s="110" t="s">
        <v>26</v>
      </c>
      <c r="X2930" s="110" t="s">
        <v>27</v>
      </c>
      <c r="Y2930" s="111" t="s">
        <v>28</v>
      </c>
      <c r="Z2930" s="111" t="s">
        <v>29</v>
      </c>
      <c r="AA2930" s="111" t="s">
        <v>25</v>
      </c>
      <c r="AB2930" s="111" t="s">
        <v>30</v>
      </c>
      <c r="AC2930" s="112" t="s">
        <v>31</v>
      </c>
    </row>
    <row r="2931" spans="1:29" ht="25.5" customHeight="1" x14ac:dyDescent="0.35">
      <c r="A2931" s="205"/>
      <c r="B2931" s="207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181"/>
        <v/>
      </c>
      <c r="G2931" s="106"/>
      <c r="H2931" s="96">
        <f t="shared" si="182"/>
        <v>0</v>
      </c>
      <c r="I2931" s="96" t="str">
        <f t="shared" si="183"/>
        <v/>
      </c>
      <c r="J2931" s="96" t="str">
        <f t="shared" si="184"/>
        <v/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V2931" s="110" t="s">
        <v>25</v>
      </c>
      <c r="W2931" s="110" t="s">
        <v>26</v>
      </c>
      <c r="X2931" s="110" t="s">
        <v>27</v>
      </c>
      <c r="Y2931" s="111" t="s">
        <v>28</v>
      </c>
      <c r="Z2931" s="111" t="s">
        <v>29</v>
      </c>
      <c r="AA2931" s="111" t="s">
        <v>25</v>
      </c>
      <c r="AB2931" s="111" t="s">
        <v>30</v>
      </c>
      <c r="AC2931" s="112" t="s">
        <v>31</v>
      </c>
    </row>
    <row r="2932" spans="1:29" ht="25.5" customHeight="1" x14ac:dyDescent="0.35">
      <c r="A2932" s="205"/>
      <c r="B2932" s="207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181"/>
        <v/>
      </c>
      <c r="G2932" s="106"/>
      <c r="H2932" s="96">
        <f t="shared" si="182"/>
        <v>0</v>
      </c>
      <c r="I2932" s="96" t="str">
        <f t="shared" si="183"/>
        <v/>
      </c>
      <c r="J2932" s="96" t="str">
        <f t="shared" si="184"/>
        <v/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V2932" s="110" t="s">
        <v>25</v>
      </c>
      <c r="W2932" s="110" t="s">
        <v>26</v>
      </c>
      <c r="X2932" s="110" t="s">
        <v>27</v>
      </c>
      <c r="Y2932" s="111" t="s">
        <v>28</v>
      </c>
      <c r="Z2932" s="111" t="s">
        <v>29</v>
      </c>
      <c r="AA2932" s="111" t="s">
        <v>25</v>
      </c>
      <c r="AB2932" s="111" t="s">
        <v>30</v>
      </c>
      <c r="AC2932" s="112" t="s">
        <v>31</v>
      </c>
    </row>
    <row r="2933" spans="1:29" ht="25.5" customHeight="1" x14ac:dyDescent="0.35">
      <c r="A2933" s="205"/>
      <c r="B2933" s="207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181"/>
        <v/>
      </c>
      <c r="G2933" s="106"/>
      <c r="H2933" s="96">
        <f t="shared" si="182"/>
        <v>0</v>
      </c>
      <c r="I2933" s="96" t="str">
        <f t="shared" si="183"/>
        <v/>
      </c>
      <c r="J2933" s="96" t="str">
        <f t="shared" si="184"/>
        <v/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V2933" s="110" t="s">
        <v>25</v>
      </c>
      <c r="W2933" s="110" t="s">
        <v>26</v>
      </c>
      <c r="X2933" s="110" t="s">
        <v>27</v>
      </c>
      <c r="Y2933" s="111" t="s">
        <v>28</v>
      </c>
      <c r="Z2933" s="111" t="s">
        <v>29</v>
      </c>
      <c r="AA2933" s="111" t="s">
        <v>25</v>
      </c>
      <c r="AB2933" s="111" t="s">
        <v>30</v>
      </c>
      <c r="AC2933" s="112" t="s">
        <v>31</v>
      </c>
    </row>
    <row r="2934" spans="1:29" ht="25.5" customHeight="1" x14ac:dyDescent="0.35">
      <c r="A2934" s="205"/>
      <c r="B2934" s="207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181"/>
        <v/>
      </c>
      <c r="G2934" s="106"/>
      <c r="H2934" s="96">
        <f t="shared" si="182"/>
        <v>0</v>
      </c>
      <c r="I2934" s="96" t="str">
        <f t="shared" si="183"/>
        <v/>
      </c>
      <c r="J2934" s="96" t="str">
        <f t="shared" si="184"/>
        <v/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V2934" s="110" t="s">
        <v>25</v>
      </c>
      <c r="W2934" s="110" t="s">
        <v>26</v>
      </c>
      <c r="X2934" s="110" t="s">
        <v>27</v>
      </c>
      <c r="Y2934" s="111" t="s">
        <v>28</v>
      </c>
      <c r="Z2934" s="111" t="s">
        <v>29</v>
      </c>
      <c r="AA2934" s="111" t="s">
        <v>25</v>
      </c>
      <c r="AB2934" s="111" t="s">
        <v>30</v>
      </c>
      <c r="AC2934" s="112" t="s">
        <v>31</v>
      </c>
    </row>
    <row r="2935" spans="1:29" ht="25.5" customHeight="1" x14ac:dyDescent="0.35">
      <c r="A2935" s="205"/>
      <c r="B2935" s="207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181"/>
        <v/>
      </c>
      <c r="G2935" s="106"/>
      <c r="H2935" s="96">
        <f t="shared" si="182"/>
        <v>0</v>
      </c>
      <c r="I2935" s="96" t="str">
        <f t="shared" si="183"/>
        <v/>
      </c>
      <c r="J2935" s="96" t="str">
        <f t="shared" si="184"/>
        <v/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V2935" s="110" t="s">
        <v>25</v>
      </c>
      <c r="W2935" s="110" t="s">
        <v>26</v>
      </c>
      <c r="X2935" s="110" t="s">
        <v>27</v>
      </c>
      <c r="Y2935" s="111" t="s">
        <v>28</v>
      </c>
      <c r="Z2935" s="111" t="s">
        <v>29</v>
      </c>
      <c r="AA2935" s="111" t="s">
        <v>25</v>
      </c>
      <c r="AB2935" s="111" t="s">
        <v>30</v>
      </c>
      <c r="AC2935" s="112" t="s">
        <v>31</v>
      </c>
    </row>
    <row r="2936" spans="1:29" ht="25.5" customHeight="1" x14ac:dyDescent="0.35">
      <c r="A2936" s="205"/>
      <c r="B2936" s="207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181"/>
        <v/>
      </c>
      <c r="G2936" s="106"/>
      <c r="H2936" s="96">
        <f t="shared" si="182"/>
        <v>0</v>
      </c>
      <c r="I2936" s="96" t="str">
        <f t="shared" si="183"/>
        <v/>
      </c>
      <c r="J2936" s="96" t="str">
        <f t="shared" si="184"/>
        <v/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V2936" s="110" t="s">
        <v>25</v>
      </c>
      <c r="W2936" s="110" t="s">
        <v>26</v>
      </c>
      <c r="X2936" s="110" t="s">
        <v>27</v>
      </c>
      <c r="Y2936" s="111" t="s">
        <v>28</v>
      </c>
      <c r="Z2936" s="111" t="s">
        <v>29</v>
      </c>
      <c r="AA2936" s="111" t="s">
        <v>25</v>
      </c>
      <c r="AB2936" s="111" t="s">
        <v>30</v>
      </c>
      <c r="AC2936" s="112" t="s">
        <v>31</v>
      </c>
    </row>
    <row r="2937" spans="1:29" ht="25.5" customHeight="1" x14ac:dyDescent="0.35">
      <c r="A2937" s="205"/>
      <c r="B2937" s="207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181"/>
        <v/>
      </c>
      <c r="G2937" s="106"/>
      <c r="H2937" s="96">
        <f t="shared" si="182"/>
        <v>0</v>
      </c>
      <c r="I2937" s="96" t="str">
        <f t="shared" si="183"/>
        <v/>
      </c>
      <c r="J2937" s="96" t="str">
        <f t="shared" si="184"/>
        <v/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V2937" s="110" t="s">
        <v>25</v>
      </c>
      <c r="W2937" s="110" t="s">
        <v>26</v>
      </c>
      <c r="X2937" s="110" t="s">
        <v>27</v>
      </c>
      <c r="Y2937" s="111" t="s">
        <v>28</v>
      </c>
      <c r="Z2937" s="111" t="s">
        <v>29</v>
      </c>
      <c r="AA2937" s="111" t="s">
        <v>25</v>
      </c>
      <c r="AB2937" s="111" t="s">
        <v>30</v>
      </c>
      <c r="AC2937" s="112" t="s">
        <v>31</v>
      </c>
    </row>
    <row r="2938" spans="1:29" ht="25.5" customHeight="1" x14ac:dyDescent="0.35">
      <c r="A2938" s="205"/>
      <c r="B2938" s="207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181"/>
        <v/>
      </c>
      <c r="G2938" s="106"/>
      <c r="H2938" s="96">
        <f t="shared" si="182"/>
        <v>0</v>
      </c>
      <c r="I2938" s="96" t="str">
        <f t="shared" si="183"/>
        <v/>
      </c>
      <c r="J2938" s="96" t="str">
        <f t="shared" si="184"/>
        <v/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V2938" s="110" t="s">
        <v>25</v>
      </c>
      <c r="W2938" s="110" t="s">
        <v>26</v>
      </c>
      <c r="X2938" s="110" t="s">
        <v>27</v>
      </c>
      <c r="Y2938" s="111" t="s">
        <v>28</v>
      </c>
      <c r="Z2938" s="111" t="s">
        <v>29</v>
      </c>
      <c r="AA2938" s="111" t="s">
        <v>25</v>
      </c>
      <c r="AB2938" s="111" t="s">
        <v>30</v>
      </c>
      <c r="AC2938" s="112" t="s">
        <v>31</v>
      </c>
    </row>
    <row r="2939" spans="1:29" ht="25.5" customHeight="1" x14ac:dyDescent="0.35">
      <c r="A2939" s="205"/>
      <c r="B2939" s="207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181"/>
        <v/>
      </c>
      <c r="G2939" s="106"/>
      <c r="H2939" s="96">
        <f t="shared" si="182"/>
        <v>0</v>
      </c>
      <c r="I2939" s="96" t="str">
        <f t="shared" si="183"/>
        <v/>
      </c>
      <c r="J2939" s="96" t="str">
        <f t="shared" si="184"/>
        <v/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V2939" s="110" t="s">
        <v>25</v>
      </c>
      <c r="W2939" s="110" t="s">
        <v>26</v>
      </c>
      <c r="X2939" s="110" t="s">
        <v>27</v>
      </c>
      <c r="Y2939" s="111" t="s">
        <v>28</v>
      </c>
      <c r="Z2939" s="111" t="s">
        <v>29</v>
      </c>
      <c r="AA2939" s="111" t="s">
        <v>25</v>
      </c>
      <c r="AB2939" s="111" t="s">
        <v>30</v>
      </c>
      <c r="AC2939" s="112" t="s">
        <v>31</v>
      </c>
    </row>
    <row r="2940" spans="1:29" ht="25.5" customHeight="1" x14ac:dyDescent="0.35">
      <c r="A2940" s="205"/>
      <c r="B2940" s="207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181"/>
        <v/>
      </c>
      <c r="G2940" s="106"/>
      <c r="H2940" s="96">
        <f t="shared" si="182"/>
        <v>0</v>
      </c>
      <c r="I2940" s="96" t="str">
        <f t="shared" si="183"/>
        <v/>
      </c>
      <c r="J2940" s="96" t="str">
        <f t="shared" si="184"/>
        <v/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V2940" s="110" t="s">
        <v>25</v>
      </c>
      <c r="W2940" s="110" t="s">
        <v>26</v>
      </c>
      <c r="X2940" s="110" t="s">
        <v>27</v>
      </c>
      <c r="Y2940" s="111" t="s">
        <v>28</v>
      </c>
      <c r="Z2940" s="111" t="s">
        <v>29</v>
      </c>
      <c r="AA2940" s="111" t="s">
        <v>25</v>
      </c>
      <c r="AB2940" s="111" t="s">
        <v>30</v>
      </c>
      <c r="AC2940" s="112" t="s">
        <v>31</v>
      </c>
    </row>
    <row r="2941" spans="1:29" ht="25.5" customHeight="1" x14ac:dyDescent="0.35">
      <c r="A2941" s="205"/>
      <c r="B2941" s="207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181"/>
        <v/>
      </c>
      <c r="G2941" s="106"/>
      <c r="H2941" s="96">
        <f t="shared" si="182"/>
        <v>0</v>
      </c>
      <c r="I2941" s="96" t="str">
        <f t="shared" si="183"/>
        <v/>
      </c>
      <c r="J2941" s="96" t="str">
        <f t="shared" si="184"/>
        <v/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V2941" s="110" t="s">
        <v>25</v>
      </c>
      <c r="W2941" s="110" t="s">
        <v>26</v>
      </c>
      <c r="X2941" s="110" t="s">
        <v>27</v>
      </c>
      <c r="Y2941" s="111" t="s">
        <v>28</v>
      </c>
      <c r="Z2941" s="111" t="s">
        <v>29</v>
      </c>
      <c r="AA2941" s="111" t="s">
        <v>25</v>
      </c>
      <c r="AB2941" s="111" t="s">
        <v>30</v>
      </c>
      <c r="AC2941" s="112" t="s">
        <v>31</v>
      </c>
    </row>
    <row r="2942" spans="1:29" ht="25.5" customHeight="1" x14ac:dyDescent="0.35">
      <c r="A2942" s="205"/>
      <c r="B2942" s="207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181"/>
        <v/>
      </c>
      <c r="G2942" s="106"/>
      <c r="H2942" s="96">
        <f t="shared" si="182"/>
        <v>0</v>
      </c>
      <c r="I2942" s="96" t="str">
        <f t="shared" si="183"/>
        <v/>
      </c>
      <c r="J2942" s="96" t="str">
        <f t="shared" si="184"/>
        <v/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V2942" s="110" t="s">
        <v>25</v>
      </c>
      <c r="W2942" s="110" t="s">
        <v>26</v>
      </c>
      <c r="X2942" s="110" t="s">
        <v>27</v>
      </c>
      <c r="Y2942" s="111" t="s">
        <v>28</v>
      </c>
      <c r="Z2942" s="111" t="s">
        <v>29</v>
      </c>
      <c r="AA2942" s="111" t="s">
        <v>25</v>
      </c>
      <c r="AB2942" s="111" t="s">
        <v>30</v>
      </c>
      <c r="AC2942" s="112" t="s">
        <v>31</v>
      </c>
    </row>
    <row r="2943" spans="1:29" ht="25.5" customHeight="1" x14ac:dyDescent="0.35">
      <c r="A2943" s="205"/>
      <c r="B2943" s="207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181"/>
        <v/>
      </c>
      <c r="G2943" s="106"/>
      <c r="H2943" s="96">
        <f t="shared" si="182"/>
        <v>0</v>
      </c>
      <c r="I2943" s="96" t="str">
        <f t="shared" si="183"/>
        <v/>
      </c>
      <c r="J2943" s="96" t="str">
        <f t="shared" si="184"/>
        <v/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V2943" s="110" t="s">
        <v>25</v>
      </c>
      <c r="W2943" s="110" t="s">
        <v>26</v>
      </c>
      <c r="X2943" s="110" t="s">
        <v>27</v>
      </c>
      <c r="Y2943" s="111" t="s">
        <v>28</v>
      </c>
      <c r="Z2943" s="111" t="s">
        <v>29</v>
      </c>
      <c r="AA2943" s="111" t="s">
        <v>25</v>
      </c>
      <c r="AB2943" s="111" t="s">
        <v>30</v>
      </c>
      <c r="AC2943" s="112" t="s">
        <v>31</v>
      </c>
    </row>
    <row r="2944" spans="1:29" ht="25.5" customHeight="1" x14ac:dyDescent="0.35">
      <c r="A2944" s="205"/>
      <c r="B2944" s="207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181"/>
        <v/>
      </c>
      <c r="G2944" s="106"/>
      <c r="H2944" s="96">
        <f t="shared" si="182"/>
        <v>0</v>
      </c>
      <c r="I2944" s="96" t="str">
        <f t="shared" si="183"/>
        <v/>
      </c>
      <c r="J2944" s="96" t="str">
        <f t="shared" si="184"/>
        <v/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V2944" s="110" t="s">
        <v>25</v>
      </c>
      <c r="W2944" s="110" t="s">
        <v>26</v>
      </c>
      <c r="X2944" s="110" t="s">
        <v>27</v>
      </c>
      <c r="Y2944" s="111" t="s">
        <v>28</v>
      </c>
      <c r="Z2944" s="111" t="s">
        <v>29</v>
      </c>
      <c r="AA2944" s="111" t="s">
        <v>25</v>
      </c>
      <c r="AB2944" s="111" t="s">
        <v>30</v>
      </c>
      <c r="AC2944" s="112" t="s">
        <v>31</v>
      </c>
    </row>
    <row r="2945" spans="1:29" ht="25.5" customHeight="1" x14ac:dyDescent="0.35">
      <c r="A2945" s="205"/>
      <c r="B2945" s="207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181"/>
        <v/>
      </c>
      <c r="G2945" s="106"/>
      <c r="H2945" s="96">
        <f t="shared" si="182"/>
        <v>0</v>
      </c>
      <c r="I2945" s="96" t="str">
        <f t="shared" si="183"/>
        <v/>
      </c>
      <c r="J2945" s="96" t="str">
        <f t="shared" si="184"/>
        <v/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V2945" s="110" t="s">
        <v>25</v>
      </c>
      <c r="W2945" s="110" t="s">
        <v>26</v>
      </c>
      <c r="X2945" s="110" t="s">
        <v>27</v>
      </c>
      <c r="Y2945" s="111" t="s">
        <v>28</v>
      </c>
      <c r="Z2945" s="111" t="s">
        <v>29</v>
      </c>
      <c r="AA2945" s="111" t="s">
        <v>25</v>
      </c>
      <c r="AB2945" s="111" t="s">
        <v>30</v>
      </c>
      <c r="AC2945" s="112" t="s">
        <v>31</v>
      </c>
    </row>
    <row r="2946" spans="1:29" ht="25.5" customHeight="1" x14ac:dyDescent="0.35">
      <c r="A2946" s="205"/>
      <c r="B2946" s="207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185">IF(OR(D2946="",E2946=""),"",ROUND(D2946*E2946,2))</f>
        <v/>
      </c>
      <c r="G2946" s="106"/>
      <c r="H2946" s="96">
        <f t="shared" ref="H2946:H3009" si="186">IF(G2946="Sim",IF(OR(F2946="",D2946="",L2946=""),"",IF(L2946="Sim",ROUND(F2946-D2946,2),0)),0)</f>
        <v>0</v>
      </c>
      <c r="I2946" s="96" t="str">
        <f t="shared" ref="I2946:I3009" si="187">IF(G2946="Sim",0,IF(OR(F2946="",L2946=""),"",F2946))</f>
        <v/>
      </c>
      <c r="J2946" s="96" t="str">
        <f t="shared" ref="J2946:J3009" si="188">IF(G2946="Sim",0,IF(OR(F2946="",D2946="",L2946=""),"",IF(L2946="Sim",ROUND(F2946-D2946,2),0)))</f>
        <v/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V2946" s="110" t="s">
        <v>25</v>
      </c>
      <c r="W2946" s="110" t="s">
        <v>26</v>
      </c>
      <c r="X2946" s="110" t="s">
        <v>27</v>
      </c>
      <c r="Y2946" s="111" t="s">
        <v>28</v>
      </c>
      <c r="Z2946" s="111" t="s">
        <v>29</v>
      </c>
      <c r="AA2946" s="111" t="s">
        <v>25</v>
      </c>
      <c r="AB2946" s="111" t="s">
        <v>30</v>
      </c>
      <c r="AC2946" s="112" t="s">
        <v>31</v>
      </c>
    </row>
    <row r="2947" spans="1:29" ht="25.5" customHeight="1" x14ac:dyDescent="0.35">
      <c r="A2947" s="205"/>
      <c r="B2947" s="207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185"/>
        <v/>
      </c>
      <c r="G2947" s="106"/>
      <c r="H2947" s="96">
        <f t="shared" si="186"/>
        <v>0</v>
      </c>
      <c r="I2947" s="96" t="str">
        <f t="shared" si="187"/>
        <v/>
      </c>
      <c r="J2947" s="96" t="str">
        <f t="shared" si="188"/>
        <v/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V2947" s="110" t="s">
        <v>25</v>
      </c>
      <c r="W2947" s="110" t="s">
        <v>26</v>
      </c>
      <c r="X2947" s="110" t="s">
        <v>27</v>
      </c>
      <c r="Y2947" s="111" t="s">
        <v>28</v>
      </c>
      <c r="Z2947" s="111" t="s">
        <v>29</v>
      </c>
      <c r="AA2947" s="111" t="s">
        <v>25</v>
      </c>
      <c r="AB2947" s="111" t="s">
        <v>30</v>
      </c>
      <c r="AC2947" s="112" t="s">
        <v>31</v>
      </c>
    </row>
    <row r="2948" spans="1:29" ht="25.5" customHeight="1" x14ac:dyDescent="0.35">
      <c r="A2948" s="205"/>
      <c r="B2948" s="207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185"/>
        <v/>
      </c>
      <c r="G2948" s="106"/>
      <c r="H2948" s="96">
        <f t="shared" si="186"/>
        <v>0</v>
      </c>
      <c r="I2948" s="96" t="str">
        <f t="shared" si="187"/>
        <v/>
      </c>
      <c r="J2948" s="96" t="str">
        <f t="shared" si="188"/>
        <v/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V2948" s="110" t="s">
        <v>25</v>
      </c>
      <c r="W2948" s="110" t="s">
        <v>26</v>
      </c>
      <c r="X2948" s="110" t="s">
        <v>27</v>
      </c>
      <c r="Y2948" s="111" t="s">
        <v>28</v>
      </c>
      <c r="Z2948" s="111" t="s">
        <v>29</v>
      </c>
      <c r="AA2948" s="111" t="s">
        <v>25</v>
      </c>
      <c r="AB2948" s="111" t="s">
        <v>30</v>
      </c>
      <c r="AC2948" s="112" t="s">
        <v>31</v>
      </c>
    </row>
    <row r="2949" spans="1:29" ht="25.5" customHeight="1" x14ac:dyDescent="0.35">
      <c r="A2949" s="205"/>
      <c r="B2949" s="207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185"/>
        <v/>
      </c>
      <c r="G2949" s="106"/>
      <c r="H2949" s="96">
        <f t="shared" si="186"/>
        <v>0</v>
      </c>
      <c r="I2949" s="96" t="str">
        <f t="shared" si="187"/>
        <v/>
      </c>
      <c r="J2949" s="96" t="str">
        <f t="shared" si="188"/>
        <v/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V2949" s="110" t="s">
        <v>25</v>
      </c>
      <c r="W2949" s="110" t="s">
        <v>26</v>
      </c>
      <c r="X2949" s="110" t="s">
        <v>27</v>
      </c>
      <c r="Y2949" s="111" t="s">
        <v>28</v>
      </c>
      <c r="Z2949" s="111" t="s">
        <v>29</v>
      </c>
      <c r="AA2949" s="111" t="s">
        <v>25</v>
      </c>
      <c r="AB2949" s="111" t="s">
        <v>30</v>
      </c>
      <c r="AC2949" s="112" t="s">
        <v>31</v>
      </c>
    </row>
    <row r="2950" spans="1:29" ht="25.5" customHeight="1" x14ac:dyDescent="0.35">
      <c r="A2950" s="205"/>
      <c r="B2950" s="207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185"/>
        <v/>
      </c>
      <c r="G2950" s="106"/>
      <c r="H2950" s="96">
        <f t="shared" si="186"/>
        <v>0</v>
      </c>
      <c r="I2950" s="96" t="str">
        <f t="shared" si="187"/>
        <v/>
      </c>
      <c r="J2950" s="96" t="str">
        <f t="shared" si="188"/>
        <v/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V2950" s="110" t="s">
        <v>25</v>
      </c>
      <c r="W2950" s="110" t="s">
        <v>26</v>
      </c>
      <c r="X2950" s="110" t="s">
        <v>27</v>
      </c>
      <c r="Y2950" s="111" t="s">
        <v>28</v>
      </c>
      <c r="Z2950" s="111" t="s">
        <v>29</v>
      </c>
      <c r="AA2950" s="111" t="s">
        <v>25</v>
      </c>
      <c r="AB2950" s="111" t="s">
        <v>30</v>
      </c>
      <c r="AC2950" s="112" t="s">
        <v>31</v>
      </c>
    </row>
    <row r="2951" spans="1:29" ht="25.5" customHeight="1" x14ac:dyDescent="0.35">
      <c r="A2951" s="205"/>
      <c r="B2951" s="207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185"/>
        <v/>
      </c>
      <c r="G2951" s="106"/>
      <c r="H2951" s="96">
        <f t="shared" si="186"/>
        <v>0</v>
      </c>
      <c r="I2951" s="96" t="str">
        <f t="shared" si="187"/>
        <v/>
      </c>
      <c r="J2951" s="96" t="str">
        <f t="shared" si="188"/>
        <v/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V2951" s="110" t="s">
        <v>25</v>
      </c>
      <c r="W2951" s="110" t="s">
        <v>26</v>
      </c>
      <c r="X2951" s="110" t="s">
        <v>27</v>
      </c>
      <c r="Y2951" s="111" t="s">
        <v>28</v>
      </c>
      <c r="Z2951" s="111" t="s">
        <v>29</v>
      </c>
      <c r="AA2951" s="111" t="s">
        <v>25</v>
      </c>
      <c r="AB2951" s="111" t="s">
        <v>30</v>
      </c>
      <c r="AC2951" s="112" t="s">
        <v>31</v>
      </c>
    </row>
    <row r="2952" spans="1:29" ht="25.5" customHeight="1" x14ac:dyDescent="0.35">
      <c r="A2952" s="205"/>
      <c r="B2952" s="207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185"/>
        <v/>
      </c>
      <c r="G2952" s="106"/>
      <c r="H2952" s="96">
        <f t="shared" si="186"/>
        <v>0</v>
      </c>
      <c r="I2952" s="96" t="str">
        <f t="shared" si="187"/>
        <v/>
      </c>
      <c r="J2952" s="96" t="str">
        <f t="shared" si="188"/>
        <v/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V2952" s="110" t="s">
        <v>25</v>
      </c>
      <c r="W2952" s="110" t="s">
        <v>26</v>
      </c>
      <c r="X2952" s="110" t="s">
        <v>27</v>
      </c>
      <c r="Y2952" s="111" t="s">
        <v>28</v>
      </c>
      <c r="Z2952" s="111" t="s">
        <v>29</v>
      </c>
      <c r="AA2952" s="111" t="s">
        <v>25</v>
      </c>
      <c r="AB2952" s="111" t="s">
        <v>30</v>
      </c>
      <c r="AC2952" s="112" t="s">
        <v>31</v>
      </c>
    </row>
    <row r="2953" spans="1:29" ht="25.5" customHeight="1" x14ac:dyDescent="0.35">
      <c r="A2953" s="205"/>
      <c r="B2953" s="207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185"/>
        <v/>
      </c>
      <c r="G2953" s="106"/>
      <c r="H2953" s="96">
        <f t="shared" si="186"/>
        <v>0</v>
      </c>
      <c r="I2953" s="96" t="str">
        <f t="shared" si="187"/>
        <v/>
      </c>
      <c r="J2953" s="96" t="str">
        <f t="shared" si="188"/>
        <v/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V2953" s="110" t="s">
        <v>25</v>
      </c>
      <c r="W2953" s="110" t="s">
        <v>26</v>
      </c>
      <c r="X2953" s="110" t="s">
        <v>27</v>
      </c>
      <c r="Y2953" s="111" t="s">
        <v>28</v>
      </c>
      <c r="Z2953" s="111" t="s">
        <v>29</v>
      </c>
      <c r="AA2953" s="111" t="s">
        <v>25</v>
      </c>
      <c r="AB2953" s="111" t="s">
        <v>30</v>
      </c>
      <c r="AC2953" s="112" t="s">
        <v>31</v>
      </c>
    </row>
    <row r="2954" spans="1:29" ht="25.5" customHeight="1" x14ac:dyDescent="0.35">
      <c r="A2954" s="205"/>
      <c r="B2954" s="207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185"/>
        <v/>
      </c>
      <c r="G2954" s="106"/>
      <c r="H2954" s="96">
        <f t="shared" si="186"/>
        <v>0</v>
      </c>
      <c r="I2954" s="96" t="str">
        <f t="shared" si="187"/>
        <v/>
      </c>
      <c r="J2954" s="96" t="str">
        <f t="shared" si="188"/>
        <v/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V2954" s="110" t="s">
        <v>25</v>
      </c>
      <c r="W2954" s="110" t="s">
        <v>26</v>
      </c>
      <c r="X2954" s="110" t="s">
        <v>27</v>
      </c>
      <c r="Y2954" s="111" t="s">
        <v>28</v>
      </c>
      <c r="Z2954" s="111" t="s">
        <v>29</v>
      </c>
      <c r="AA2954" s="111" t="s">
        <v>25</v>
      </c>
      <c r="AB2954" s="111" t="s">
        <v>30</v>
      </c>
      <c r="AC2954" s="112" t="s">
        <v>31</v>
      </c>
    </row>
    <row r="2955" spans="1:29" ht="25.5" customHeight="1" x14ac:dyDescent="0.35">
      <c r="A2955" s="205"/>
      <c r="B2955" s="207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185"/>
        <v/>
      </c>
      <c r="G2955" s="106"/>
      <c r="H2955" s="96">
        <f t="shared" si="186"/>
        <v>0</v>
      </c>
      <c r="I2955" s="96" t="str">
        <f t="shared" si="187"/>
        <v/>
      </c>
      <c r="J2955" s="96" t="str">
        <f t="shared" si="188"/>
        <v/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V2955" s="110" t="s">
        <v>25</v>
      </c>
      <c r="W2955" s="110" t="s">
        <v>26</v>
      </c>
      <c r="X2955" s="110" t="s">
        <v>27</v>
      </c>
      <c r="Y2955" s="111" t="s">
        <v>28</v>
      </c>
      <c r="Z2955" s="111" t="s">
        <v>29</v>
      </c>
      <c r="AA2955" s="111" t="s">
        <v>25</v>
      </c>
      <c r="AB2955" s="111" t="s">
        <v>30</v>
      </c>
      <c r="AC2955" s="112" t="s">
        <v>31</v>
      </c>
    </row>
    <row r="2956" spans="1:29" ht="25.5" customHeight="1" x14ac:dyDescent="0.35">
      <c r="A2956" s="205"/>
      <c r="B2956" s="207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185"/>
        <v/>
      </c>
      <c r="G2956" s="106"/>
      <c r="H2956" s="96">
        <f t="shared" si="186"/>
        <v>0</v>
      </c>
      <c r="I2956" s="96" t="str">
        <f t="shared" si="187"/>
        <v/>
      </c>
      <c r="J2956" s="96" t="str">
        <f t="shared" si="188"/>
        <v/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V2956" s="110" t="s">
        <v>25</v>
      </c>
      <c r="W2956" s="110" t="s">
        <v>26</v>
      </c>
      <c r="X2956" s="110" t="s">
        <v>27</v>
      </c>
      <c r="Y2956" s="111" t="s">
        <v>28</v>
      </c>
      <c r="Z2956" s="111" t="s">
        <v>29</v>
      </c>
      <c r="AA2956" s="111" t="s">
        <v>25</v>
      </c>
      <c r="AB2956" s="111" t="s">
        <v>30</v>
      </c>
      <c r="AC2956" s="112" t="s">
        <v>31</v>
      </c>
    </row>
    <row r="2957" spans="1:29" ht="25.5" customHeight="1" x14ac:dyDescent="0.35">
      <c r="A2957" s="205"/>
      <c r="B2957" s="207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185"/>
        <v/>
      </c>
      <c r="G2957" s="106"/>
      <c r="H2957" s="96">
        <f t="shared" si="186"/>
        <v>0</v>
      </c>
      <c r="I2957" s="96" t="str">
        <f t="shared" si="187"/>
        <v/>
      </c>
      <c r="J2957" s="96" t="str">
        <f t="shared" si="188"/>
        <v/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V2957" s="110" t="s">
        <v>25</v>
      </c>
      <c r="W2957" s="110" t="s">
        <v>26</v>
      </c>
      <c r="X2957" s="110" t="s">
        <v>27</v>
      </c>
      <c r="Y2957" s="111" t="s">
        <v>28</v>
      </c>
      <c r="Z2957" s="111" t="s">
        <v>29</v>
      </c>
      <c r="AA2957" s="111" t="s">
        <v>25</v>
      </c>
      <c r="AB2957" s="111" t="s">
        <v>30</v>
      </c>
      <c r="AC2957" s="112" t="s">
        <v>31</v>
      </c>
    </row>
    <row r="2958" spans="1:29" ht="25.5" customHeight="1" x14ac:dyDescent="0.35">
      <c r="A2958" s="205"/>
      <c r="B2958" s="207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185"/>
        <v/>
      </c>
      <c r="G2958" s="106"/>
      <c r="H2958" s="96">
        <f t="shared" si="186"/>
        <v>0</v>
      </c>
      <c r="I2958" s="96" t="str">
        <f t="shared" si="187"/>
        <v/>
      </c>
      <c r="J2958" s="96" t="str">
        <f t="shared" si="188"/>
        <v/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V2958" s="110" t="s">
        <v>25</v>
      </c>
      <c r="W2958" s="110" t="s">
        <v>26</v>
      </c>
      <c r="X2958" s="110" t="s">
        <v>27</v>
      </c>
      <c r="Y2958" s="111" t="s">
        <v>28</v>
      </c>
      <c r="Z2958" s="111" t="s">
        <v>29</v>
      </c>
      <c r="AA2958" s="111" t="s">
        <v>25</v>
      </c>
      <c r="AB2958" s="111" t="s">
        <v>30</v>
      </c>
      <c r="AC2958" s="112" t="s">
        <v>31</v>
      </c>
    </row>
    <row r="2959" spans="1:29" ht="25.5" customHeight="1" x14ac:dyDescent="0.35">
      <c r="A2959" s="205"/>
      <c r="B2959" s="207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185"/>
        <v/>
      </c>
      <c r="G2959" s="106"/>
      <c r="H2959" s="96">
        <f t="shared" si="186"/>
        <v>0</v>
      </c>
      <c r="I2959" s="96" t="str">
        <f t="shared" si="187"/>
        <v/>
      </c>
      <c r="J2959" s="96" t="str">
        <f t="shared" si="188"/>
        <v/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V2959" s="110" t="s">
        <v>25</v>
      </c>
      <c r="W2959" s="110" t="s">
        <v>26</v>
      </c>
      <c r="X2959" s="110" t="s">
        <v>27</v>
      </c>
      <c r="Y2959" s="111" t="s">
        <v>28</v>
      </c>
      <c r="Z2959" s="111" t="s">
        <v>29</v>
      </c>
      <c r="AA2959" s="111" t="s">
        <v>25</v>
      </c>
      <c r="AB2959" s="111" t="s">
        <v>30</v>
      </c>
      <c r="AC2959" s="112" t="s">
        <v>31</v>
      </c>
    </row>
    <row r="2960" spans="1:29" ht="25.5" customHeight="1" x14ac:dyDescent="0.35">
      <c r="A2960" s="205"/>
      <c r="B2960" s="207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185"/>
        <v/>
      </c>
      <c r="G2960" s="106"/>
      <c r="H2960" s="96">
        <f t="shared" si="186"/>
        <v>0</v>
      </c>
      <c r="I2960" s="96" t="str">
        <f t="shared" si="187"/>
        <v/>
      </c>
      <c r="J2960" s="96" t="str">
        <f t="shared" si="188"/>
        <v/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V2960" s="110" t="s">
        <v>25</v>
      </c>
      <c r="W2960" s="110" t="s">
        <v>26</v>
      </c>
      <c r="X2960" s="110" t="s">
        <v>27</v>
      </c>
      <c r="Y2960" s="111" t="s">
        <v>28</v>
      </c>
      <c r="Z2960" s="111" t="s">
        <v>29</v>
      </c>
      <c r="AA2960" s="111" t="s">
        <v>25</v>
      </c>
      <c r="AB2960" s="111" t="s">
        <v>30</v>
      </c>
      <c r="AC2960" s="112" t="s">
        <v>31</v>
      </c>
    </row>
    <row r="2961" spans="1:29" ht="25.5" customHeight="1" x14ac:dyDescent="0.35">
      <c r="A2961" s="205"/>
      <c r="B2961" s="207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185"/>
        <v/>
      </c>
      <c r="G2961" s="106"/>
      <c r="H2961" s="96">
        <f t="shared" si="186"/>
        <v>0</v>
      </c>
      <c r="I2961" s="96" t="str">
        <f t="shared" si="187"/>
        <v/>
      </c>
      <c r="J2961" s="96" t="str">
        <f t="shared" si="188"/>
        <v/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V2961" s="110" t="s">
        <v>25</v>
      </c>
      <c r="W2961" s="110" t="s">
        <v>26</v>
      </c>
      <c r="X2961" s="110" t="s">
        <v>27</v>
      </c>
      <c r="Y2961" s="111" t="s">
        <v>28</v>
      </c>
      <c r="Z2961" s="111" t="s">
        <v>29</v>
      </c>
      <c r="AA2961" s="111" t="s">
        <v>25</v>
      </c>
      <c r="AB2961" s="111" t="s">
        <v>30</v>
      </c>
      <c r="AC2961" s="112" t="s">
        <v>31</v>
      </c>
    </row>
    <row r="2962" spans="1:29" ht="25.5" customHeight="1" x14ac:dyDescent="0.35">
      <c r="A2962" s="205"/>
      <c r="B2962" s="207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185"/>
        <v/>
      </c>
      <c r="G2962" s="106"/>
      <c r="H2962" s="96">
        <f t="shared" si="186"/>
        <v>0</v>
      </c>
      <c r="I2962" s="96" t="str">
        <f t="shared" si="187"/>
        <v/>
      </c>
      <c r="J2962" s="96" t="str">
        <f t="shared" si="188"/>
        <v/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V2962" s="110" t="s">
        <v>25</v>
      </c>
      <c r="W2962" s="110" t="s">
        <v>26</v>
      </c>
      <c r="X2962" s="110" t="s">
        <v>27</v>
      </c>
      <c r="Y2962" s="111" t="s">
        <v>28</v>
      </c>
      <c r="Z2962" s="111" t="s">
        <v>29</v>
      </c>
      <c r="AA2962" s="111" t="s">
        <v>25</v>
      </c>
      <c r="AB2962" s="111" t="s">
        <v>30</v>
      </c>
      <c r="AC2962" s="112" t="s">
        <v>31</v>
      </c>
    </row>
    <row r="2963" spans="1:29" ht="25.5" customHeight="1" x14ac:dyDescent="0.35">
      <c r="A2963" s="205"/>
      <c r="B2963" s="207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185"/>
        <v/>
      </c>
      <c r="G2963" s="106"/>
      <c r="H2963" s="96">
        <f t="shared" si="186"/>
        <v>0</v>
      </c>
      <c r="I2963" s="96" t="str">
        <f t="shared" si="187"/>
        <v/>
      </c>
      <c r="J2963" s="96" t="str">
        <f t="shared" si="188"/>
        <v/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V2963" s="110" t="s">
        <v>25</v>
      </c>
      <c r="W2963" s="110" t="s">
        <v>26</v>
      </c>
      <c r="X2963" s="110" t="s">
        <v>27</v>
      </c>
      <c r="Y2963" s="111" t="s">
        <v>28</v>
      </c>
      <c r="Z2963" s="111" t="s">
        <v>29</v>
      </c>
      <c r="AA2963" s="111" t="s">
        <v>25</v>
      </c>
      <c r="AB2963" s="111" t="s">
        <v>30</v>
      </c>
      <c r="AC2963" s="112" t="s">
        <v>31</v>
      </c>
    </row>
    <row r="2964" spans="1:29" ht="25.5" customHeight="1" x14ac:dyDescent="0.35">
      <c r="A2964" s="205"/>
      <c r="B2964" s="207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185"/>
        <v/>
      </c>
      <c r="G2964" s="106"/>
      <c r="H2964" s="96">
        <f t="shared" si="186"/>
        <v>0</v>
      </c>
      <c r="I2964" s="96" t="str">
        <f t="shared" si="187"/>
        <v/>
      </c>
      <c r="J2964" s="96" t="str">
        <f t="shared" si="188"/>
        <v/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V2964" s="110" t="s">
        <v>25</v>
      </c>
      <c r="W2964" s="110" t="s">
        <v>26</v>
      </c>
      <c r="X2964" s="110" t="s">
        <v>27</v>
      </c>
      <c r="Y2964" s="111" t="s">
        <v>28</v>
      </c>
      <c r="Z2964" s="111" t="s">
        <v>29</v>
      </c>
      <c r="AA2964" s="111" t="s">
        <v>25</v>
      </c>
      <c r="AB2964" s="111" t="s">
        <v>30</v>
      </c>
      <c r="AC2964" s="112" t="s">
        <v>31</v>
      </c>
    </row>
    <row r="2965" spans="1:29" ht="25.5" customHeight="1" x14ac:dyDescent="0.35">
      <c r="A2965" s="205"/>
      <c r="B2965" s="207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185"/>
        <v/>
      </c>
      <c r="G2965" s="106"/>
      <c r="H2965" s="96">
        <f t="shared" si="186"/>
        <v>0</v>
      </c>
      <c r="I2965" s="96" t="str">
        <f t="shared" si="187"/>
        <v/>
      </c>
      <c r="J2965" s="96" t="str">
        <f t="shared" si="188"/>
        <v/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V2965" s="110" t="s">
        <v>25</v>
      </c>
      <c r="W2965" s="110" t="s">
        <v>26</v>
      </c>
      <c r="X2965" s="110" t="s">
        <v>27</v>
      </c>
      <c r="Y2965" s="111" t="s">
        <v>28</v>
      </c>
      <c r="Z2965" s="111" t="s">
        <v>29</v>
      </c>
      <c r="AA2965" s="111" t="s">
        <v>25</v>
      </c>
      <c r="AB2965" s="111" t="s">
        <v>30</v>
      </c>
      <c r="AC2965" s="112" t="s">
        <v>31</v>
      </c>
    </row>
    <row r="2966" spans="1:29" ht="25.5" customHeight="1" x14ac:dyDescent="0.35">
      <c r="A2966" s="205"/>
      <c r="B2966" s="207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185"/>
        <v/>
      </c>
      <c r="G2966" s="106"/>
      <c r="H2966" s="96">
        <f t="shared" si="186"/>
        <v>0</v>
      </c>
      <c r="I2966" s="96" t="str">
        <f t="shared" si="187"/>
        <v/>
      </c>
      <c r="J2966" s="96" t="str">
        <f t="shared" si="188"/>
        <v/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V2966" s="110" t="s">
        <v>25</v>
      </c>
      <c r="W2966" s="110" t="s">
        <v>26</v>
      </c>
      <c r="X2966" s="110" t="s">
        <v>27</v>
      </c>
      <c r="Y2966" s="111" t="s">
        <v>28</v>
      </c>
      <c r="Z2966" s="111" t="s">
        <v>29</v>
      </c>
      <c r="AA2966" s="111" t="s">
        <v>25</v>
      </c>
      <c r="AB2966" s="111" t="s">
        <v>30</v>
      </c>
      <c r="AC2966" s="112" t="s">
        <v>31</v>
      </c>
    </row>
    <row r="2967" spans="1:29" ht="25.5" customHeight="1" x14ac:dyDescent="0.35">
      <c r="A2967" s="205"/>
      <c r="B2967" s="207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185"/>
        <v/>
      </c>
      <c r="G2967" s="106"/>
      <c r="H2967" s="96">
        <f t="shared" si="186"/>
        <v>0</v>
      </c>
      <c r="I2967" s="96" t="str">
        <f t="shared" si="187"/>
        <v/>
      </c>
      <c r="J2967" s="96" t="str">
        <f t="shared" si="188"/>
        <v/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V2967" s="110" t="s">
        <v>25</v>
      </c>
      <c r="W2967" s="110" t="s">
        <v>26</v>
      </c>
      <c r="X2967" s="110" t="s">
        <v>27</v>
      </c>
      <c r="Y2967" s="111" t="s">
        <v>28</v>
      </c>
      <c r="Z2967" s="111" t="s">
        <v>29</v>
      </c>
      <c r="AA2967" s="111" t="s">
        <v>25</v>
      </c>
      <c r="AB2967" s="111" t="s">
        <v>30</v>
      </c>
      <c r="AC2967" s="112" t="s">
        <v>31</v>
      </c>
    </row>
    <row r="2968" spans="1:29" ht="25.5" customHeight="1" x14ac:dyDescent="0.35">
      <c r="A2968" s="205"/>
      <c r="B2968" s="207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185"/>
        <v/>
      </c>
      <c r="G2968" s="106"/>
      <c r="H2968" s="96">
        <f t="shared" si="186"/>
        <v>0</v>
      </c>
      <c r="I2968" s="96" t="str">
        <f t="shared" si="187"/>
        <v/>
      </c>
      <c r="J2968" s="96" t="str">
        <f t="shared" si="188"/>
        <v/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V2968" s="110" t="s">
        <v>25</v>
      </c>
      <c r="W2968" s="110" t="s">
        <v>26</v>
      </c>
      <c r="X2968" s="110" t="s">
        <v>27</v>
      </c>
      <c r="Y2968" s="111" t="s">
        <v>28</v>
      </c>
      <c r="Z2968" s="111" t="s">
        <v>29</v>
      </c>
      <c r="AA2968" s="111" t="s">
        <v>25</v>
      </c>
      <c r="AB2968" s="111" t="s">
        <v>30</v>
      </c>
      <c r="AC2968" s="112" t="s">
        <v>31</v>
      </c>
    </row>
    <row r="2969" spans="1:29" ht="25.5" customHeight="1" x14ac:dyDescent="0.35">
      <c r="A2969" s="205"/>
      <c r="B2969" s="207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185"/>
        <v/>
      </c>
      <c r="G2969" s="106"/>
      <c r="H2969" s="96">
        <f t="shared" si="186"/>
        <v>0</v>
      </c>
      <c r="I2969" s="96" t="str">
        <f t="shared" si="187"/>
        <v/>
      </c>
      <c r="J2969" s="96" t="str">
        <f t="shared" si="188"/>
        <v/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V2969" s="110" t="s">
        <v>25</v>
      </c>
      <c r="W2969" s="110" t="s">
        <v>26</v>
      </c>
      <c r="X2969" s="110" t="s">
        <v>27</v>
      </c>
      <c r="Y2969" s="111" t="s">
        <v>28</v>
      </c>
      <c r="Z2969" s="111" t="s">
        <v>29</v>
      </c>
      <c r="AA2969" s="111" t="s">
        <v>25</v>
      </c>
      <c r="AB2969" s="111" t="s">
        <v>30</v>
      </c>
      <c r="AC2969" s="112" t="s">
        <v>31</v>
      </c>
    </row>
    <row r="2970" spans="1:29" ht="25.5" customHeight="1" x14ac:dyDescent="0.35">
      <c r="A2970" s="205"/>
      <c r="B2970" s="207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185"/>
        <v/>
      </c>
      <c r="G2970" s="106"/>
      <c r="H2970" s="96">
        <f t="shared" si="186"/>
        <v>0</v>
      </c>
      <c r="I2970" s="96" t="str">
        <f t="shared" si="187"/>
        <v/>
      </c>
      <c r="J2970" s="96" t="str">
        <f t="shared" si="188"/>
        <v/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V2970" s="110" t="s">
        <v>25</v>
      </c>
      <c r="W2970" s="110" t="s">
        <v>26</v>
      </c>
      <c r="X2970" s="110" t="s">
        <v>27</v>
      </c>
      <c r="Y2970" s="111" t="s">
        <v>28</v>
      </c>
      <c r="Z2970" s="111" t="s">
        <v>29</v>
      </c>
      <c r="AA2970" s="111" t="s">
        <v>25</v>
      </c>
      <c r="AB2970" s="111" t="s">
        <v>30</v>
      </c>
      <c r="AC2970" s="112" t="s">
        <v>31</v>
      </c>
    </row>
    <row r="2971" spans="1:29" ht="25.5" customHeight="1" x14ac:dyDescent="0.35">
      <c r="A2971" s="205"/>
      <c r="B2971" s="207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185"/>
        <v/>
      </c>
      <c r="G2971" s="106"/>
      <c r="H2971" s="96">
        <f t="shared" si="186"/>
        <v>0</v>
      </c>
      <c r="I2971" s="96" t="str">
        <f t="shared" si="187"/>
        <v/>
      </c>
      <c r="J2971" s="96" t="str">
        <f t="shared" si="188"/>
        <v/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V2971" s="110" t="s">
        <v>25</v>
      </c>
      <c r="W2971" s="110" t="s">
        <v>26</v>
      </c>
      <c r="X2971" s="110" t="s">
        <v>27</v>
      </c>
      <c r="Y2971" s="111" t="s">
        <v>28</v>
      </c>
      <c r="Z2971" s="111" t="s">
        <v>29</v>
      </c>
      <c r="AA2971" s="111" t="s">
        <v>25</v>
      </c>
      <c r="AB2971" s="111" t="s">
        <v>30</v>
      </c>
      <c r="AC2971" s="112" t="s">
        <v>31</v>
      </c>
    </row>
    <row r="2972" spans="1:29" ht="25.5" customHeight="1" x14ac:dyDescent="0.35">
      <c r="A2972" s="205"/>
      <c r="B2972" s="207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185"/>
        <v/>
      </c>
      <c r="G2972" s="106"/>
      <c r="H2972" s="96">
        <f t="shared" si="186"/>
        <v>0</v>
      </c>
      <c r="I2972" s="96" t="str">
        <f t="shared" si="187"/>
        <v/>
      </c>
      <c r="J2972" s="96" t="str">
        <f t="shared" si="188"/>
        <v/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V2972" s="110" t="s">
        <v>25</v>
      </c>
      <c r="W2972" s="110" t="s">
        <v>26</v>
      </c>
      <c r="X2972" s="110" t="s">
        <v>27</v>
      </c>
      <c r="Y2972" s="111" t="s">
        <v>28</v>
      </c>
      <c r="Z2972" s="111" t="s">
        <v>29</v>
      </c>
      <c r="AA2972" s="111" t="s">
        <v>25</v>
      </c>
      <c r="AB2972" s="111" t="s">
        <v>30</v>
      </c>
      <c r="AC2972" s="112" t="s">
        <v>31</v>
      </c>
    </row>
    <row r="2973" spans="1:29" ht="25.5" customHeight="1" x14ac:dyDescent="0.35">
      <c r="A2973" s="205"/>
      <c r="B2973" s="207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185"/>
        <v/>
      </c>
      <c r="G2973" s="106"/>
      <c r="H2973" s="96">
        <f t="shared" si="186"/>
        <v>0</v>
      </c>
      <c r="I2973" s="96" t="str">
        <f t="shared" si="187"/>
        <v/>
      </c>
      <c r="J2973" s="96" t="str">
        <f t="shared" si="188"/>
        <v/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V2973" s="110" t="s">
        <v>25</v>
      </c>
      <c r="W2973" s="110" t="s">
        <v>26</v>
      </c>
      <c r="X2973" s="110" t="s">
        <v>27</v>
      </c>
      <c r="Y2973" s="111" t="s">
        <v>28</v>
      </c>
      <c r="Z2973" s="111" t="s">
        <v>29</v>
      </c>
      <c r="AA2973" s="111" t="s">
        <v>25</v>
      </c>
      <c r="AB2973" s="111" t="s">
        <v>30</v>
      </c>
      <c r="AC2973" s="112" t="s">
        <v>31</v>
      </c>
    </row>
    <row r="2974" spans="1:29" ht="25.5" customHeight="1" x14ac:dyDescent="0.35">
      <c r="A2974" s="205"/>
      <c r="B2974" s="207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185"/>
        <v/>
      </c>
      <c r="G2974" s="106"/>
      <c r="H2974" s="96">
        <f t="shared" si="186"/>
        <v>0</v>
      </c>
      <c r="I2974" s="96" t="str">
        <f t="shared" si="187"/>
        <v/>
      </c>
      <c r="J2974" s="96" t="str">
        <f t="shared" si="188"/>
        <v/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V2974" s="110" t="s">
        <v>25</v>
      </c>
      <c r="W2974" s="110" t="s">
        <v>26</v>
      </c>
      <c r="X2974" s="110" t="s">
        <v>27</v>
      </c>
      <c r="Y2974" s="111" t="s">
        <v>28</v>
      </c>
      <c r="Z2974" s="111" t="s">
        <v>29</v>
      </c>
      <c r="AA2974" s="111" t="s">
        <v>25</v>
      </c>
      <c r="AB2974" s="111" t="s">
        <v>30</v>
      </c>
      <c r="AC2974" s="112" t="s">
        <v>31</v>
      </c>
    </row>
    <row r="2975" spans="1:29" ht="25.5" customHeight="1" x14ac:dyDescent="0.35">
      <c r="A2975" s="205"/>
      <c r="B2975" s="207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185"/>
        <v/>
      </c>
      <c r="G2975" s="106"/>
      <c r="H2975" s="96">
        <f t="shared" si="186"/>
        <v>0</v>
      </c>
      <c r="I2975" s="96" t="str">
        <f t="shared" si="187"/>
        <v/>
      </c>
      <c r="J2975" s="96" t="str">
        <f t="shared" si="188"/>
        <v/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V2975" s="110" t="s">
        <v>25</v>
      </c>
      <c r="W2975" s="110" t="s">
        <v>26</v>
      </c>
      <c r="X2975" s="110" t="s">
        <v>27</v>
      </c>
      <c r="Y2975" s="111" t="s">
        <v>28</v>
      </c>
      <c r="Z2975" s="111" t="s">
        <v>29</v>
      </c>
      <c r="AA2975" s="111" t="s">
        <v>25</v>
      </c>
      <c r="AB2975" s="111" t="s">
        <v>30</v>
      </c>
      <c r="AC2975" s="112" t="s">
        <v>31</v>
      </c>
    </row>
    <row r="2976" spans="1:29" ht="25.5" customHeight="1" x14ac:dyDescent="0.35">
      <c r="A2976" s="205"/>
      <c r="B2976" s="207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185"/>
        <v/>
      </c>
      <c r="G2976" s="106"/>
      <c r="H2976" s="96">
        <f t="shared" si="186"/>
        <v>0</v>
      </c>
      <c r="I2976" s="96" t="str">
        <f t="shared" si="187"/>
        <v/>
      </c>
      <c r="J2976" s="96" t="str">
        <f t="shared" si="188"/>
        <v/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V2976" s="110" t="s">
        <v>25</v>
      </c>
      <c r="W2976" s="110" t="s">
        <v>26</v>
      </c>
      <c r="X2976" s="110" t="s">
        <v>27</v>
      </c>
      <c r="Y2976" s="111" t="s">
        <v>28</v>
      </c>
      <c r="Z2976" s="111" t="s">
        <v>29</v>
      </c>
      <c r="AA2976" s="111" t="s">
        <v>25</v>
      </c>
      <c r="AB2976" s="111" t="s">
        <v>30</v>
      </c>
      <c r="AC2976" s="112" t="s">
        <v>31</v>
      </c>
    </row>
    <row r="2977" spans="1:29" ht="25.5" customHeight="1" x14ac:dyDescent="0.35">
      <c r="A2977" s="205"/>
      <c r="B2977" s="207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185"/>
        <v/>
      </c>
      <c r="G2977" s="106"/>
      <c r="H2977" s="96">
        <f t="shared" si="186"/>
        <v>0</v>
      </c>
      <c r="I2977" s="96" t="str">
        <f t="shared" si="187"/>
        <v/>
      </c>
      <c r="J2977" s="96" t="str">
        <f t="shared" si="188"/>
        <v/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V2977" s="110" t="s">
        <v>25</v>
      </c>
      <c r="W2977" s="110" t="s">
        <v>26</v>
      </c>
      <c r="X2977" s="110" t="s">
        <v>27</v>
      </c>
      <c r="Y2977" s="111" t="s">
        <v>28</v>
      </c>
      <c r="Z2977" s="111" t="s">
        <v>29</v>
      </c>
      <c r="AA2977" s="111" t="s">
        <v>25</v>
      </c>
      <c r="AB2977" s="111" t="s">
        <v>30</v>
      </c>
      <c r="AC2977" s="112" t="s">
        <v>31</v>
      </c>
    </row>
    <row r="2978" spans="1:29" ht="25.5" customHeight="1" x14ac:dyDescent="0.35">
      <c r="A2978" s="205"/>
      <c r="B2978" s="207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185"/>
        <v/>
      </c>
      <c r="G2978" s="106"/>
      <c r="H2978" s="96">
        <f t="shared" si="186"/>
        <v>0</v>
      </c>
      <c r="I2978" s="96" t="str">
        <f t="shared" si="187"/>
        <v/>
      </c>
      <c r="J2978" s="96" t="str">
        <f t="shared" si="188"/>
        <v/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V2978" s="110" t="s">
        <v>25</v>
      </c>
      <c r="W2978" s="110" t="s">
        <v>26</v>
      </c>
      <c r="X2978" s="110" t="s">
        <v>27</v>
      </c>
      <c r="Y2978" s="111" t="s">
        <v>28</v>
      </c>
      <c r="Z2978" s="111" t="s">
        <v>29</v>
      </c>
      <c r="AA2978" s="111" t="s">
        <v>25</v>
      </c>
      <c r="AB2978" s="111" t="s">
        <v>30</v>
      </c>
      <c r="AC2978" s="112" t="s">
        <v>31</v>
      </c>
    </row>
    <row r="2979" spans="1:29" ht="25.5" customHeight="1" x14ac:dyDescent="0.35">
      <c r="A2979" s="205"/>
      <c r="B2979" s="207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185"/>
        <v/>
      </c>
      <c r="G2979" s="106"/>
      <c r="H2979" s="96">
        <f t="shared" si="186"/>
        <v>0</v>
      </c>
      <c r="I2979" s="96" t="str">
        <f t="shared" si="187"/>
        <v/>
      </c>
      <c r="J2979" s="96" t="str">
        <f t="shared" si="188"/>
        <v/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V2979" s="110" t="s">
        <v>25</v>
      </c>
      <c r="W2979" s="110" t="s">
        <v>26</v>
      </c>
      <c r="X2979" s="110" t="s">
        <v>27</v>
      </c>
      <c r="Y2979" s="111" t="s">
        <v>28</v>
      </c>
      <c r="Z2979" s="111" t="s">
        <v>29</v>
      </c>
      <c r="AA2979" s="111" t="s">
        <v>25</v>
      </c>
      <c r="AB2979" s="111" t="s">
        <v>30</v>
      </c>
      <c r="AC2979" s="112" t="s">
        <v>31</v>
      </c>
    </row>
    <row r="2980" spans="1:29" ht="25.5" customHeight="1" x14ac:dyDescent="0.35">
      <c r="A2980" s="205"/>
      <c r="B2980" s="207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185"/>
        <v/>
      </c>
      <c r="G2980" s="106"/>
      <c r="H2980" s="96">
        <f t="shared" si="186"/>
        <v>0</v>
      </c>
      <c r="I2980" s="96" t="str">
        <f t="shared" si="187"/>
        <v/>
      </c>
      <c r="J2980" s="96" t="str">
        <f t="shared" si="188"/>
        <v/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V2980" s="110" t="s">
        <v>25</v>
      </c>
      <c r="W2980" s="110" t="s">
        <v>26</v>
      </c>
      <c r="X2980" s="110" t="s">
        <v>27</v>
      </c>
      <c r="Y2980" s="111" t="s">
        <v>28</v>
      </c>
      <c r="Z2980" s="111" t="s">
        <v>29</v>
      </c>
      <c r="AA2980" s="111" t="s">
        <v>25</v>
      </c>
      <c r="AB2980" s="111" t="s">
        <v>30</v>
      </c>
      <c r="AC2980" s="112" t="s">
        <v>31</v>
      </c>
    </row>
    <row r="2981" spans="1:29" ht="25.5" customHeight="1" x14ac:dyDescent="0.35">
      <c r="A2981" s="205"/>
      <c r="B2981" s="207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185"/>
        <v/>
      </c>
      <c r="G2981" s="106"/>
      <c r="H2981" s="96">
        <f t="shared" si="186"/>
        <v>0</v>
      </c>
      <c r="I2981" s="96" t="str">
        <f t="shared" si="187"/>
        <v/>
      </c>
      <c r="J2981" s="96" t="str">
        <f t="shared" si="188"/>
        <v/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V2981" s="110" t="s">
        <v>25</v>
      </c>
      <c r="W2981" s="110" t="s">
        <v>26</v>
      </c>
      <c r="X2981" s="110" t="s">
        <v>27</v>
      </c>
      <c r="Y2981" s="111" t="s">
        <v>28</v>
      </c>
      <c r="Z2981" s="111" t="s">
        <v>29</v>
      </c>
      <c r="AA2981" s="111" t="s">
        <v>25</v>
      </c>
      <c r="AB2981" s="111" t="s">
        <v>30</v>
      </c>
      <c r="AC2981" s="112" t="s">
        <v>31</v>
      </c>
    </row>
    <row r="2982" spans="1:29" ht="25.5" customHeight="1" x14ac:dyDescent="0.35">
      <c r="A2982" s="205"/>
      <c r="B2982" s="207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185"/>
        <v/>
      </c>
      <c r="G2982" s="106"/>
      <c r="H2982" s="96">
        <f t="shared" si="186"/>
        <v>0</v>
      </c>
      <c r="I2982" s="96" t="str">
        <f t="shared" si="187"/>
        <v/>
      </c>
      <c r="J2982" s="96" t="str">
        <f t="shared" si="188"/>
        <v/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V2982" s="110" t="s">
        <v>25</v>
      </c>
      <c r="W2982" s="110" t="s">
        <v>26</v>
      </c>
      <c r="X2982" s="110" t="s">
        <v>27</v>
      </c>
      <c r="Y2982" s="111" t="s">
        <v>28</v>
      </c>
      <c r="Z2982" s="111" t="s">
        <v>29</v>
      </c>
      <c r="AA2982" s="111" t="s">
        <v>25</v>
      </c>
      <c r="AB2982" s="111" t="s">
        <v>30</v>
      </c>
      <c r="AC2982" s="112" t="s">
        <v>31</v>
      </c>
    </row>
    <row r="2983" spans="1:29" ht="25.5" customHeight="1" x14ac:dyDescent="0.35">
      <c r="A2983" s="205"/>
      <c r="B2983" s="207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185"/>
        <v/>
      </c>
      <c r="G2983" s="106"/>
      <c r="H2983" s="96">
        <f t="shared" si="186"/>
        <v>0</v>
      </c>
      <c r="I2983" s="96" t="str">
        <f t="shared" si="187"/>
        <v/>
      </c>
      <c r="J2983" s="96" t="str">
        <f t="shared" si="188"/>
        <v/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V2983" s="110" t="s">
        <v>25</v>
      </c>
      <c r="W2983" s="110" t="s">
        <v>26</v>
      </c>
      <c r="X2983" s="110" t="s">
        <v>27</v>
      </c>
      <c r="Y2983" s="111" t="s">
        <v>28</v>
      </c>
      <c r="Z2983" s="111" t="s">
        <v>29</v>
      </c>
      <c r="AA2983" s="111" t="s">
        <v>25</v>
      </c>
      <c r="AB2983" s="111" t="s">
        <v>30</v>
      </c>
      <c r="AC2983" s="112" t="s">
        <v>31</v>
      </c>
    </row>
    <row r="2984" spans="1:29" ht="25.5" customHeight="1" x14ac:dyDescent="0.35">
      <c r="A2984" s="205"/>
      <c r="B2984" s="207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185"/>
        <v/>
      </c>
      <c r="G2984" s="106"/>
      <c r="H2984" s="96">
        <f t="shared" si="186"/>
        <v>0</v>
      </c>
      <c r="I2984" s="96" t="str">
        <f t="shared" si="187"/>
        <v/>
      </c>
      <c r="J2984" s="96" t="str">
        <f t="shared" si="188"/>
        <v/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V2984" s="110" t="s">
        <v>25</v>
      </c>
      <c r="W2984" s="110" t="s">
        <v>26</v>
      </c>
      <c r="X2984" s="110" t="s">
        <v>27</v>
      </c>
      <c r="Y2984" s="111" t="s">
        <v>28</v>
      </c>
      <c r="Z2984" s="111" t="s">
        <v>29</v>
      </c>
      <c r="AA2984" s="111" t="s">
        <v>25</v>
      </c>
      <c r="AB2984" s="111" t="s">
        <v>30</v>
      </c>
      <c r="AC2984" s="112" t="s">
        <v>31</v>
      </c>
    </row>
    <row r="2985" spans="1:29" ht="25.5" customHeight="1" x14ac:dyDescent="0.35">
      <c r="A2985" s="205"/>
      <c r="B2985" s="207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185"/>
        <v/>
      </c>
      <c r="G2985" s="106"/>
      <c r="H2985" s="96">
        <f t="shared" si="186"/>
        <v>0</v>
      </c>
      <c r="I2985" s="96" t="str">
        <f t="shared" si="187"/>
        <v/>
      </c>
      <c r="J2985" s="96" t="str">
        <f t="shared" si="188"/>
        <v/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V2985" s="110" t="s">
        <v>25</v>
      </c>
      <c r="W2985" s="110" t="s">
        <v>26</v>
      </c>
      <c r="X2985" s="110" t="s">
        <v>27</v>
      </c>
      <c r="Y2985" s="111" t="s">
        <v>28</v>
      </c>
      <c r="Z2985" s="111" t="s">
        <v>29</v>
      </c>
      <c r="AA2985" s="111" t="s">
        <v>25</v>
      </c>
      <c r="AB2985" s="111" t="s">
        <v>30</v>
      </c>
      <c r="AC2985" s="112" t="s">
        <v>31</v>
      </c>
    </row>
    <row r="2986" spans="1:29" ht="25.5" customHeight="1" x14ac:dyDescent="0.35">
      <c r="A2986" s="205"/>
      <c r="B2986" s="207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185"/>
        <v/>
      </c>
      <c r="G2986" s="106"/>
      <c r="H2986" s="96">
        <f t="shared" si="186"/>
        <v>0</v>
      </c>
      <c r="I2986" s="96" t="str">
        <f t="shared" si="187"/>
        <v/>
      </c>
      <c r="J2986" s="96" t="str">
        <f t="shared" si="188"/>
        <v/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V2986" s="110" t="s">
        <v>25</v>
      </c>
      <c r="W2986" s="110" t="s">
        <v>26</v>
      </c>
      <c r="X2986" s="110" t="s">
        <v>27</v>
      </c>
      <c r="Y2986" s="111" t="s">
        <v>28</v>
      </c>
      <c r="Z2986" s="111" t="s">
        <v>29</v>
      </c>
      <c r="AA2986" s="111" t="s">
        <v>25</v>
      </c>
      <c r="AB2986" s="111" t="s">
        <v>30</v>
      </c>
      <c r="AC2986" s="112" t="s">
        <v>31</v>
      </c>
    </row>
    <row r="2987" spans="1:29" ht="25.5" customHeight="1" x14ac:dyDescent="0.35">
      <c r="A2987" s="205"/>
      <c r="B2987" s="207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185"/>
        <v/>
      </c>
      <c r="G2987" s="106"/>
      <c r="H2987" s="96">
        <f t="shared" si="186"/>
        <v>0</v>
      </c>
      <c r="I2987" s="96" t="str">
        <f t="shared" si="187"/>
        <v/>
      </c>
      <c r="J2987" s="96" t="str">
        <f t="shared" si="188"/>
        <v/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V2987" s="110" t="s">
        <v>25</v>
      </c>
      <c r="W2987" s="110" t="s">
        <v>26</v>
      </c>
      <c r="X2987" s="110" t="s">
        <v>27</v>
      </c>
      <c r="Y2987" s="111" t="s">
        <v>28</v>
      </c>
      <c r="Z2987" s="111" t="s">
        <v>29</v>
      </c>
      <c r="AA2987" s="111" t="s">
        <v>25</v>
      </c>
      <c r="AB2987" s="111" t="s">
        <v>30</v>
      </c>
      <c r="AC2987" s="112" t="s">
        <v>31</v>
      </c>
    </row>
    <row r="2988" spans="1:29" ht="25.5" customHeight="1" x14ac:dyDescent="0.35">
      <c r="A2988" s="205"/>
      <c r="B2988" s="207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185"/>
        <v/>
      </c>
      <c r="G2988" s="106"/>
      <c r="H2988" s="96">
        <f t="shared" si="186"/>
        <v>0</v>
      </c>
      <c r="I2988" s="96" t="str">
        <f t="shared" si="187"/>
        <v/>
      </c>
      <c r="J2988" s="96" t="str">
        <f t="shared" si="188"/>
        <v/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V2988" s="110" t="s">
        <v>25</v>
      </c>
      <c r="W2988" s="110" t="s">
        <v>26</v>
      </c>
      <c r="X2988" s="110" t="s">
        <v>27</v>
      </c>
      <c r="Y2988" s="111" t="s">
        <v>28</v>
      </c>
      <c r="Z2988" s="111" t="s">
        <v>29</v>
      </c>
      <c r="AA2988" s="111" t="s">
        <v>25</v>
      </c>
      <c r="AB2988" s="111" t="s">
        <v>30</v>
      </c>
      <c r="AC2988" s="112" t="s">
        <v>31</v>
      </c>
    </row>
    <row r="2989" spans="1:29" ht="25.5" customHeight="1" x14ac:dyDescent="0.35">
      <c r="A2989" s="205"/>
      <c r="B2989" s="207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185"/>
        <v/>
      </c>
      <c r="G2989" s="106"/>
      <c r="H2989" s="96">
        <f t="shared" si="186"/>
        <v>0</v>
      </c>
      <c r="I2989" s="96" t="str">
        <f t="shared" si="187"/>
        <v/>
      </c>
      <c r="J2989" s="96" t="str">
        <f t="shared" si="188"/>
        <v/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V2989" s="110" t="s">
        <v>25</v>
      </c>
      <c r="W2989" s="110" t="s">
        <v>26</v>
      </c>
      <c r="X2989" s="110" t="s">
        <v>27</v>
      </c>
      <c r="Y2989" s="111" t="s">
        <v>28</v>
      </c>
      <c r="Z2989" s="111" t="s">
        <v>29</v>
      </c>
      <c r="AA2989" s="111" t="s">
        <v>25</v>
      </c>
      <c r="AB2989" s="111" t="s">
        <v>30</v>
      </c>
      <c r="AC2989" s="112" t="s">
        <v>31</v>
      </c>
    </row>
    <row r="2990" spans="1:29" ht="25.5" customHeight="1" x14ac:dyDescent="0.35">
      <c r="A2990" s="205"/>
      <c r="B2990" s="207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185"/>
        <v/>
      </c>
      <c r="G2990" s="106"/>
      <c r="H2990" s="96">
        <f t="shared" si="186"/>
        <v>0</v>
      </c>
      <c r="I2990" s="96" t="str">
        <f t="shared" si="187"/>
        <v/>
      </c>
      <c r="J2990" s="96" t="str">
        <f t="shared" si="188"/>
        <v/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V2990" s="110" t="s">
        <v>25</v>
      </c>
      <c r="W2990" s="110" t="s">
        <v>26</v>
      </c>
      <c r="X2990" s="110" t="s">
        <v>27</v>
      </c>
      <c r="Y2990" s="111" t="s">
        <v>28</v>
      </c>
      <c r="Z2990" s="111" t="s">
        <v>29</v>
      </c>
      <c r="AA2990" s="111" t="s">
        <v>25</v>
      </c>
      <c r="AB2990" s="111" t="s">
        <v>30</v>
      </c>
      <c r="AC2990" s="112" t="s">
        <v>31</v>
      </c>
    </row>
    <row r="2991" spans="1:29" ht="25.5" customHeight="1" x14ac:dyDescent="0.35">
      <c r="A2991" s="205"/>
      <c r="B2991" s="207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185"/>
        <v/>
      </c>
      <c r="G2991" s="106"/>
      <c r="H2991" s="96">
        <f t="shared" si="186"/>
        <v>0</v>
      </c>
      <c r="I2991" s="96" t="str">
        <f t="shared" si="187"/>
        <v/>
      </c>
      <c r="J2991" s="96" t="str">
        <f t="shared" si="188"/>
        <v/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V2991" s="110" t="s">
        <v>25</v>
      </c>
      <c r="W2991" s="110" t="s">
        <v>26</v>
      </c>
      <c r="X2991" s="110" t="s">
        <v>27</v>
      </c>
      <c r="Y2991" s="111" t="s">
        <v>28</v>
      </c>
      <c r="Z2991" s="111" t="s">
        <v>29</v>
      </c>
      <c r="AA2991" s="111" t="s">
        <v>25</v>
      </c>
      <c r="AB2991" s="111" t="s">
        <v>30</v>
      </c>
      <c r="AC2991" s="112" t="s">
        <v>31</v>
      </c>
    </row>
    <row r="2992" spans="1:29" ht="25.5" customHeight="1" x14ac:dyDescent="0.35">
      <c r="A2992" s="205"/>
      <c r="B2992" s="207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185"/>
        <v/>
      </c>
      <c r="G2992" s="106"/>
      <c r="H2992" s="96">
        <f t="shared" si="186"/>
        <v>0</v>
      </c>
      <c r="I2992" s="96" t="str">
        <f t="shared" si="187"/>
        <v/>
      </c>
      <c r="J2992" s="96" t="str">
        <f t="shared" si="188"/>
        <v/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V2992" s="110" t="s">
        <v>25</v>
      </c>
      <c r="W2992" s="110" t="s">
        <v>26</v>
      </c>
      <c r="X2992" s="110" t="s">
        <v>27</v>
      </c>
      <c r="Y2992" s="111" t="s">
        <v>28</v>
      </c>
      <c r="Z2992" s="111" t="s">
        <v>29</v>
      </c>
      <c r="AA2992" s="111" t="s">
        <v>25</v>
      </c>
      <c r="AB2992" s="111" t="s">
        <v>30</v>
      </c>
      <c r="AC2992" s="112" t="s">
        <v>31</v>
      </c>
    </row>
    <row r="2993" spans="1:29" ht="25.5" customHeight="1" x14ac:dyDescent="0.35">
      <c r="A2993" s="205"/>
      <c r="B2993" s="207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185"/>
        <v/>
      </c>
      <c r="G2993" s="106"/>
      <c r="H2993" s="96">
        <f t="shared" si="186"/>
        <v>0</v>
      </c>
      <c r="I2993" s="96" t="str">
        <f t="shared" si="187"/>
        <v/>
      </c>
      <c r="J2993" s="96" t="str">
        <f t="shared" si="188"/>
        <v/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V2993" s="110" t="s">
        <v>25</v>
      </c>
      <c r="W2993" s="110" t="s">
        <v>26</v>
      </c>
      <c r="X2993" s="110" t="s">
        <v>27</v>
      </c>
      <c r="Y2993" s="111" t="s">
        <v>28</v>
      </c>
      <c r="Z2993" s="111" t="s">
        <v>29</v>
      </c>
      <c r="AA2993" s="111" t="s">
        <v>25</v>
      </c>
      <c r="AB2993" s="111" t="s">
        <v>30</v>
      </c>
      <c r="AC2993" s="112" t="s">
        <v>31</v>
      </c>
    </row>
    <row r="2994" spans="1:29" ht="25.5" customHeight="1" x14ac:dyDescent="0.35">
      <c r="A2994" s="205"/>
      <c r="B2994" s="207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185"/>
        <v/>
      </c>
      <c r="G2994" s="106"/>
      <c r="H2994" s="96">
        <f t="shared" si="186"/>
        <v>0</v>
      </c>
      <c r="I2994" s="96" t="str">
        <f t="shared" si="187"/>
        <v/>
      </c>
      <c r="J2994" s="96" t="str">
        <f t="shared" si="188"/>
        <v/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V2994" s="110" t="s">
        <v>25</v>
      </c>
      <c r="W2994" s="110" t="s">
        <v>26</v>
      </c>
      <c r="X2994" s="110" t="s">
        <v>27</v>
      </c>
      <c r="Y2994" s="111" t="s">
        <v>28</v>
      </c>
      <c r="Z2994" s="111" t="s">
        <v>29</v>
      </c>
      <c r="AA2994" s="111" t="s">
        <v>25</v>
      </c>
      <c r="AB2994" s="111" t="s">
        <v>30</v>
      </c>
      <c r="AC2994" s="112" t="s">
        <v>31</v>
      </c>
    </row>
    <row r="2995" spans="1:29" ht="25.5" customHeight="1" x14ac:dyDescent="0.35">
      <c r="A2995" s="205"/>
      <c r="B2995" s="207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185"/>
        <v/>
      </c>
      <c r="G2995" s="106"/>
      <c r="H2995" s="96">
        <f t="shared" si="186"/>
        <v>0</v>
      </c>
      <c r="I2995" s="96" t="str">
        <f t="shared" si="187"/>
        <v/>
      </c>
      <c r="J2995" s="96" t="str">
        <f t="shared" si="188"/>
        <v/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V2995" s="110" t="s">
        <v>25</v>
      </c>
      <c r="W2995" s="110" t="s">
        <v>26</v>
      </c>
      <c r="X2995" s="110" t="s">
        <v>27</v>
      </c>
      <c r="Y2995" s="111" t="s">
        <v>28</v>
      </c>
      <c r="Z2995" s="111" t="s">
        <v>29</v>
      </c>
      <c r="AA2995" s="111" t="s">
        <v>25</v>
      </c>
      <c r="AB2995" s="111" t="s">
        <v>30</v>
      </c>
      <c r="AC2995" s="112" t="s">
        <v>31</v>
      </c>
    </row>
    <row r="2996" spans="1:29" ht="25.5" customHeight="1" x14ac:dyDescent="0.35">
      <c r="A2996" s="205"/>
      <c r="B2996" s="207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185"/>
        <v/>
      </c>
      <c r="G2996" s="106"/>
      <c r="H2996" s="96">
        <f t="shared" si="186"/>
        <v>0</v>
      </c>
      <c r="I2996" s="96" t="str">
        <f t="shared" si="187"/>
        <v/>
      </c>
      <c r="J2996" s="96" t="str">
        <f t="shared" si="188"/>
        <v/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V2996" s="110" t="s">
        <v>25</v>
      </c>
      <c r="W2996" s="110" t="s">
        <v>26</v>
      </c>
      <c r="X2996" s="110" t="s">
        <v>27</v>
      </c>
      <c r="Y2996" s="111" t="s">
        <v>28</v>
      </c>
      <c r="Z2996" s="111" t="s">
        <v>29</v>
      </c>
      <c r="AA2996" s="111" t="s">
        <v>25</v>
      </c>
      <c r="AB2996" s="111" t="s">
        <v>30</v>
      </c>
      <c r="AC2996" s="112" t="s">
        <v>31</v>
      </c>
    </row>
    <row r="2997" spans="1:29" ht="25.5" customHeight="1" x14ac:dyDescent="0.35">
      <c r="A2997" s="205"/>
      <c r="B2997" s="207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185"/>
        <v/>
      </c>
      <c r="G2997" s="106"/>
      <c r="H2997" s="96">
        <f t="shared" si="186"/>
        <v>0</v>
      </c>
      <c r="I2997" s="96" t="str">
        <f t="shared" si="187"/>
        <v/>
      </c>
      <c r="J2997" s="96" t="str">
        <f t="shared" si="188"/>
        <v/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V2997" s="110" t="s">
        <v>25</v>
      </c>
      <c r="W2997" s="110" t="s">
        <v>26</v>
      </c>
      <c r="X2997" s="110" t="s">
        <v>27</v>
      </c>
      <c r="Y2997" s="111" t="s">
        <v>28</v>
      </c>
      <c r="Z2997" s="111" t="s">
        <v>29</v>
      </c>
      <c r="AA2997" s="111" t="s">
        <v>25</v>
      </c>
      <c r="AB2997" s="111" t="s">
        <v>30</v>
      </c>
      <c r="AC2997" s="112" t="s">
        <v>31</v>
      </c>
    </row>
    <row r="2998" spans="1:29" ht="25.5" customHeight="1" x14ac:dyDescent="0.35">
      <c r="A2998" s="205"/>
      <c r="B2998" s="207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185"/>
        <v/>
      </c>
      <c r="G2998" s="106"/>
      <c r="H2998" s="96">
        <f t="shared" si="186"/>
        <v>0</v>
      </c>
      <c r="I2998" s="96" t="str">
        <f t="shared" si="187"/>
        <v/>
      </c>
      <c r="J2998" s="96" t="str">
        <f t="shared" si="188"/>
        <v/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V2998" s="110" t="s">
        <v>25</v>
      </c>
      <c r="W2998" s="110" t="s">
        <v>26</v>
      </c>
      <c r="X2998" s="110" t="s">
        <v>27</v>
      </c>
      <c r="Y2998" s="111" t="s">
        <v>28</v>
      </c>
      <c r="Z2998" s="111" t="s">
        <v>29</v>
      </c>
      <c r="AA2998" s="111" t="s">
        <v>25</v>
      </c>
      <c r="AB2998" s="111" t="s">
        <v>30</v>
      </c>
      <c r="AC2998" s="112" t="s">
        <v>31</v>
      </c>
    </row>
    <row r="2999" spans="1:29" ht="25.5" customHeight="1" x14ac:dyDescent="0.35">
      <c r="A2999" s="205"/>
      <c r="B2999" s="207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185"/>
        <v/>
      </c>
      <c r="G2999" s="106"/>
      <c r="H2999" s="96">
        <f t="shared" si="186"/>
        <v>0</v>
      </c>
      <c r="I2999" s="96" t="str">
        <f t="shared" si="187"/>
        <v/>
      </c>
      <c r="J2999" s="96" t="str">
        <f t="shared" si="188"/>
        <v/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V2999" s="110" t="s">
        <v>25</v>
      </c>
      <c r="W2999" s="110" t="s">
        <v>26</v>
      </c>
      <c r="X2999" s="110" t="s">
        <v>27</v>
      </c>
      <c r="Y2999" s="111" t="s">
        <v>28</v>
      </c>
      <c r="Z2999" s="111" t="s">
        <v>29</v>
      </c>
      <c r="AA2999" s="111" t="s">
        <v>25</v>
      </c>
      <c r="AB2999" s="111" t="s">
        <v>30</v>
      </c>
      <c r="AC2999" s="112" t="s">
        <v>31</v>
      </c>
    </row>
    <row r="3000" spans="1:29" ht="25.5" customHeight="1" x14ac:dyDescent="0.35">
      <c r="A3000" s="205"/>
      <c r="B3000" s="207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185"/>
        <v/>
      </c>
      <c r="G3000" s="106"/>
      <c r="H3000" s="96">
        <f t="shared" si="186"/>
        <v>0</v>
      </c>
      <c r="I3000" s="96" t="str">
        <f t="shared" si="187"/>
        <v/>
      </c>
      <c r="J3000" s="96" t="str">
        <f t="shared" si="188"/>
        <v/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V3000" s="110" t="s">
        <v>25</v>
      </c>
      <c r="W3000" s="110" t="s">
        <v>26</v>
      </c>
      <c r="X3000" s="110" t="s">
        <v>27</v>
      </c>
      <c r="Y3000" s="111" t="s">
        <v>28</v>
      </c>
      <c r="Z3000" s="111" t="s">
        <v>29</v>
      </c>
      <c r="AA3000" s="111" t="s">
        <v>25</v>
      </c>
      <c r="AB3000" s="111" t="s">
        <v>30</v>
      </c>
      <c r="AC3000" s="112" t="s">
        <v>31</v>
      </c>
    </row>
    <row r="3001" spans="1:29" ht="25.5" customHeight="1" x14ac:dyDescent="0.35">
      <c r="A3001" s="205"/>
      <c r="B3001" s="207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185"/>
        <v/>
      </c>
      <c r="G3001" s="106"/>
      <c r="H3001" s="96">
        <f t="shared" si="186"/>
        <v>0</v>
      </c>
      <c r="I3001" s="96" t="str">
        <f t="shared" si="187"/>
        <v/>
      </c>
      <c r="J3001" s="96" t="str">
        <f t="shared" si="188"/>
        <v/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V3001" s="110" t="s">
        <v>25</v>
      </c>
      <c r="W3001" s="110" t="s">
        <v>26</v>
      </c>
      <c r="X3001" s="110" t="s">
        <v>27</v>
      </c>
      <c r="Y3001" s="111" t="s">
        <v>28</v>
      </c>
      <c r="Z3001" s="111" t="s">
        <v>29</v>
      </c>
      <c r="AA3001" s="111" t="s">
        <v>25</v>
      </c>
      <c r="AB3001" s="111" t="s">
        <v>30</v>
      </c>
      <c r="AC3001" s="112" t="s">
        <v>31</v>
      </c>
    </row>
    <row r="3002" spans="1:29" ht="25.5" customHeight="1" x14ac:dyDescent="0.35">
      <c r="A3002" s="205"/>
      <c r="B3002" s="207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185"/>
        <v/>
      </c>
      <c r="G3002" s="106"/>
      <c r="H3002" s="96">
        <f t="shared" si="186"/>
        <v>0</v>
      </c>
      <c r="I3002" s="96" t="str">
        <f t="shared" si="187"/>
        <v/>
      </c>
      <c r="J3002" s="96" t="str">
        <f t="shared" si="188"/>
        <v/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V3002" s="110" t="s">
        <v>25</v>
      </c>
      <c r="W3002" s="110" t="s">
        <v>26</v>
      </c>
      <c r="X3002" s="110" t="s">
        <v>27</v>
      </c>
      <c r="Y3002" s="111" t="s">
        <v>28</v>
      </c>
      <c r="Z3002" s="111" t="s">
        <v>29</v>
      </c>
      <c r="AA3002" s="111" t="s">
        <v>25</v>
      </c>
      <c r="AB3002" s="111" t="s">
        <v>30</v>
      </c>
      <c r="AC3002" s="112" t="s">
        <v>31</v>
      </c>
    </row>
    <row r="3003" spans="1:29" ht="25.5" customHeight="1" x14ac:dyDescent="0.35">
      <c r="A3003" s="205"/>
      <c r="B3003" s="207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185"/>
        <v/>
      </c>
      <c r="G3003" s="106"/>
      <c r="H3003" s="96">
        <f t="shared" si="186"/>
        <v>0</v>
      </c>
      <c r="I3003" s="96" t="str">
        <f t="shared" si="187"/>
        <v/>
      </c>
      <c r="J3003" s="96" t="str">
        <f t="shared" si="188"/>
        <v/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V3003" s="110" t="s">
        <v>25</v>
      </c>
      <c r="W3003" s="110" t="s">
        <v>26</v>
      </c>
      <c r="X3003" s="110" t="s">
        <v>27</v>
      </c>
      <c r="Y3003" s="111" t="s">
        <v>28</v>
      </c>
      <c r="Z3003" s="111" t="s">
        <v>29</v>
      </c>
      <c r="AA3003" s="111" t="s">
        <v>25</v>
      </c>
      <c r="AB3003" s="111" t="s">
        <v>30</v>
      </c>
      <c r="AC3003" s="112" t="s">
        <v>31</v>
      </c>
    </row>
    <row r="3004" spans="1:29" ht="25.5" customHeight="1" x14ac:dyDescent="0.35">
      <c r="A3004" s="205"/>
      <c r="B3004" s="207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185"/>
        <v/>
      </c>
      <c r="G3004" s="106"/>
      <c r="H3004" s="96">
        <f t="shared" si="186"/>
        <v>0</v>
      </c>
      <c r="I3004" s="96" t="str">
        <f t="shared" si="187"/>
        <v/>
      </c>
      <c r="J3004" s="96" t="str">
        <f t="shared" si="188"/>
        <v/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V3004" s="110" t="s">
        <v>25</v>
      </c>
      <c r="W3004" s="110" t="s">
        <v>26</v>
      </c>
      <c r="X3004" s="110" t="s">
        <v>27</v>
      </c>
      <c r="Y3004" s="111" t="s">
        <v>28</v>
      </c>
      <c r="Z3004" s="111" t="s">
        <v>29</v>
      </c>
      <c r="AA3004" s="111" t="s">
        <v>25</v>
      </c>
      <c r="AB3004" s="111" t="s">
        <v>30</v>
      </c>
      <c r="AC3004" s="112" t="s">
        <v>31</v>
      </c>
    </row>
    <row r="3005" spans="1:29" ht="25.5" customHeight="1" x14ac:dyDescent="0.35">
      <c r="A3005" s="205"/>
      <c r="B3005" s="207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185"/>
        <v/>
      </c>
      <c r="G3005" s="106"/>
      <c r="H3005" s="96">
        <f t="shared" si="186"/>
        <v>0</v>
      </c>
      <c r="I3005" s="96" t="str">
        <f t="shared" si="187"/>
        <v/>
      </c>
      <c r="J3005" s="96" t="str">
        <f t="shared" si="188"/>
        <v/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V3005" s="110" t="s">
        <v>25</v>
      </c>
      <c r="W3005" s="110" t="s">
        <v>26</v>
      </c>
      <c r="X3005" s="110" t="s">
        <v>27</v>
      </c>
      <c r="Y3005" s="111" t="s">
        <v>28</v>
      </c>
      <c r="Z3005" s="111" t="s">
        <v>29</v>
      </c>
      <c r="AA3005" s="111" t="s">
        <v>25</v>
      </c>
      <c r="AB3005" s="111" t="s">
        <v>30</v>
      </c>
      <c r="AC3005" s="112" t="s">
        <v>31</v>
      </c>
    </row>
    <row r="3006" spans="1:29" ht="25.5" customHeight="1" x14ac:dyDescent="0.35">
      <c r="A3006" s="205"/>
      <c r="B3006" s="207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185"/>
        <v/>
      </c>
      <c r="G3006" s="106"/>
      <c r="H3006" s="96">
        <f t="shared" si="186"/>
        <v>0</v>
      </c>
      <c r="I3006" s="96" t="str">
        <f t="shared" si="187"/>
        <v/>
      </c>
      <c r="J3006" s="96" t="str">
        <f t="shared" si="188"/>
        <v/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V3006" s="110" t="s">
        <v>25</v>
      </c>
      <c r="W3006" s="110" t="s">
        <v>26</v>
      </c>
      <c r="X3006" s="110" t="s">
        <v>27</v>
      </c>
      <c r="Y3006" s="111" t="s">
        <v>28</v>
      </c>
      <c r="Z3006" s="111" t="s">
        <v>29</v>
      </c>
      <c r="AA3006" s="111" t="s">
        <v>25</v>
      </c>
      <c r="AB3006" s="111" t="s">
        <v>30</v>
      </c>
      <c r="AC3006" s="112" t="s">
        <v>31</v>
      </c>
    </row>
    <row r="3007" spans="1:29" ht="25.5" customHeight="1" x14ac:dyDescent="0.35">
      <c r="A3007" s="205"/>
      <c r="B3007" s="207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185"/>
        <v/>
      </c>
      <c r="G3007" s="106"/>
      <c r="H3007" s="96">
        <f t="shared" si="186"/>
        <v>0</v>
      </c>
      <c r="I3007" s="96" t="str">
        <f t="shared" si="187"/>
        <v/>
      </c>
      <c r="J3007" s="96" t="str">
        <f t="shared" si="188"/>
        <v/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V3007" s="110" t="s">
        <v>25</v>
      </c>
      <c r="W3007" s="110" t="s">
        <v>26</v>
      </c>
      <c r="X3007" s="110" t="s">
        <v>27</v>
      </c>
      <c r="Y3007" s="111" t="s">
        <v>28</v>
      </c>
      <c r="Z3007" s="111" t="s">
        <v>29</v>
      </c>
      <c r="AA3007" s="111" t="s">
        <v>25</v>
      </c>
      <c r="AB3007" s="111" t="s">
        <v>30</v>
      </c>
      <c r="AC3007" s="112" t="s">
        <v>31</v>
      </c>
    </row>
    <row r="3008" spans="1:29" ht="25.5" customHeight="1" x14ac:dyDescent="0.35">
      <c r="A3008" s="205"/>
      <c r="B3008" s="207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185"/>
        <v/>
      </c>
      <c r="G3008" s="106"/>
      <c r="H3008" s="96">
        <f t="shared" si="186"/>
        <v>0</v>
      </c>
      <c r="I3008" s="96" t="str">
        <f t="shared" si="187"/>
        <v/>
      </c>
      <c r="J3008" s="96" t="str">
        <f t="shared" si="188"/>
        <v/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V3008" s="110" t="s">
        <v>25</v>
      </c>
      <c r="W3008" s="110" t="s">
        <v>26</v>
      </c>
      <c r="X3008" s="110" t="s">
        <v>27</v>
      </c>
      <c r="Y3008" s="111" t="s">
        <v>28</v>
      </c>
      <c r="Z3008" s="111" t="s">
        <v>29</v>
      </c>
      <c r="AA3008" s="111" t="s">
        <v>25</v>
      </c>
      <c r="AB3008" s="111" t="s">
        <v>30</v>
      </c>
      <c r="AC3008" s="112" t="s">
        <v>31</v>
      </c>
    </row>
    <row r="3009" spans="1:29" ht="25.5" customHeight="1" x14ac:dyDescent="0.35">
      <c r="A3009" s="205"/>
      <c r="B3009" s="207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185"/>
        <v/>
      </c>
      <c r="G3009" s="106"/>
      <c r="H3009" s="96">
        <f t="shared" si="186"/>
        <v>0</v>
      </c>
      <c r="I3009" s="96" t="str">
        <f t="shared" si="187"/>
        <v/>
      </c>
      <c r="J3009" s="96" t="str">
        <f t="shared" si="188"/>
        <v/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V3009" s="110" t="s">
        <v>25</v>
      </c>
      <c r="W3009" s="110" t="s">
        <v>26</v>
      </c>
      <c r="X3009" s="110" t="s">
        <v>27</v>
      </c>
      <c r="Y3009" s="111" t="s">
        <v>28</v>
      </c>
      <c r="Z3009" s="111" t="s">
        <v>29</v>
      </c>
      <c r="AA3009" s="111" t="s">
        <v>25</v>
      </c>
      <c r="AB3009" s="111" t="s">
        <v>30</v>
      </c>
      <c r="AC3009" s="112" t="s">
        <v>31</v>
      </c>
    </row>
    <row r="3010" spans="1:29" ht="25.5" customHeight="1" x14ac:dyDescent="0.35">
      <c r="A3010" s="205"/>
      <c r="B3010" s="207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189">IF(OR(D3010="",E3010=""),"",ROUND(D3010*E3010,2))</f>
        <v/>
      </c>
      <c r="G3010" s="106"/>
      <c r="H3010" s="96">
        <f t="shared" ref="H3010:H3073" si="190">IF(G3010="Sim",IF(OR(F3010="",D3010="",L3010=""),"",IF(L3010="Sim",ROUND(F3010-D3010,2),0)),0)</f>
        <v>0</v>
      </c>
      <c r="I3010" s="96" t="str">
        <f t="shared" ref="I3010:I3073" si="191">IF(G3010="Sim",0,IF(OR(F3010="",L3010=""),"",F3010))</f>
        <v/>
      </c>
      <c r="J3010" s="96" t="str">
        <f t="shared" ref="J3010:J3073" si="192">IF(G3010="Sim",0,IF(OR(F3010="",D3010="",L3010=""),"",IF(L3010="Sim",ROUND(F3010-D3010,2),0)))</f>
        <v/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V3010" s="110" t="s">
        <v>25</v>
      </c>
      <c r="W3010" s="110" t="s">
        <v>26</v>
      </c>
      <c r="X3010" s="110" t="s">
        <v>27</v>
      </c>
      <c r="Y3010" s="111" t="s">
        <v>28</v>
      </c>
      <c r="Z3010" s="111" t="s">
        <v>29</v>
      </c>
      <c r="AA3010" s="111" t="s">
        <v>25</v>
      </c>
      <c r="AB3010" s="111" t="s">
        <v>30</v>
      </c>
      <c r="AC3010" s="112" t="s">
        <v>31</v>
      </c>
    </row>
    <row r="3011" spans="1:29" ht="25.5" customHeight="1" x14ac:dyDescent="0.35">
      <c r="A3011" s="205"/>
      <c r="B3011" s="207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189"/>
        <v/>
      </c>
      <c r="G3011" s="106"/>
      <c r="H3011" s="96">
        <f t="shared" si="190"/>
        <v>0</v>
      </c>
      <c r="I3011" s="96" t="str">
        <f t="shared" si="191"/>
        <v/>
      </c>
      <c r="J3011" s="96" t="str">
        <f t="shared" si="192"/>
        <v/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V3011" s="110" t="s">
        <v>25</v>
      </c>
      <c r="W3011" s="110" t="s">
        <v>26</v>
      </c>
      <c r="X3011" s="110" t="s">
        <v>27</v>
      </c>
      <c r="Y3011" s="111" t="s">
        <v>28</v>
      </c>
      <c r="Z3011" s="111" t="s">
        <v>29</v>
      </c>
      <c r="AA3011" s="111" t="s">
        <v>25</v>
      </c>
      <c r="AB3011" s="111" t="s">
        <v>30</v>
      </c>
      <c r="AC3011" s="112" t="s">
        <v>31</v>
      </c>
    </row>
    <row r="3012" spans="1:29" ht="25.5" customHeight="1" x14ac:dyDescent="0.35">
      <c r="A3012" s="205"/>
      <c r="B3012" s="207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189"/>
        <v/>
      </c>
      <c r="G3012" s="106"/>
      <c r="H3012" s="96">
        <f t="shared" si="190"/>
        <v>0</v>
      </c>
      <c r="I3012" s="96" t="str">
        <f t="shared" si="191"/>
        <v/>
      </c>
      <c r="J3012" s="96" t="str">
        <f t="shared" si="192"/>
        <v/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V3012" s="110" t="s">
        <v>25</v>
      </c>
      <c r="W3012" s="110" t="s">
        <v>26</v>
      </c>
      <c r="X3012" s="110" t="s">
        <v>27</v>
      </c>
      <c r="Y3012" s="111" t="s">
        <v>28</v>
      </c>
      <c r="Z3012" s="111" t="s">
        <v>29</v>
      </c>
      <c r="AA3012" s="111" t="s">
        <v>25</v>
      </c>
      <c r="AB3012" s="111" t="s">
        <v>30</v>
      </c>
      <c r="AC3012" s="112" t="s">
        <v>31</v>
      </c>
    </row>
    <row r="3013" spans="1:29" ht="25.5" customHeight="1" x14ac:dyDescent="0.35">
      <c r="A3013" s="205"/>
      <c r="B3013" s="207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189"/>
        <v/>
      </c>
      <c r="G3013" s="106"/>
      <c r="H3013" s="96">
        <f t="shared" si="190"/>
        <v>0</v>
      </c>
      <c r="I3013" s="96" t="str">
        <f t="shared" si="191"/>
        <v/>
      </c>
      <c r="J3013" s="96" t="str">
        <f t="shared" si="192"/>
        <v/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V3013" s="110" t="s">
        <v>25</v>
      </c>
      <c r="W3013" s="110" t="s">
        <v>26</v>
      </c>
      <c r="X3013" s="110" t="s">
        <v>27</v>
      </c>
      <c r="Y3013" s="111" t="s">
        <v>28</v>
      </c>
      <c r="Z3013" s="111" t="s">
        <v>29</v>
      </c>
      <c r="AA3013" s="111" t="s">
        <v>25</v>
      </c>
      <c r="AB3013" s="111" t="s">
        <v>30</v>
      </c>
      <c r="AC3013" s="112" t="s">
        <v>31</v>
      </c>
    </row>
    <row r="3014" spans="1:29" ht="25.5" customHeight="1" x14ac:dyDescent="0.35">
      <c r="A3014" s="205"/>
      <c r="B3014" s="207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189"/>
        <v/>
      </c>
      <c r="G3014" s="106"/>
      <c r="H3014" s="96">
        <f t="shared" si="190"/>
        <v>0</v>
      </c>
      <c r="I3014" s="96" t="str">
        <f t="shared" si="191"/>
        <v/>
      </c>
      <c r="J3014" s="96" t="str">
        <f t="shared" si="192"/>
        <v/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V3014" s="110" t="s">
        <v>25</v>
      </c>
      <c r="W3014" s="110" t="s">
        <v>26</v>
      </c>
      <c r="X3014" s="110" t="s">
        <v>27</v>
      </c>
      <c r="Y3014" s="111" t="s">
        <v>28</v>
      </c>
      <c r="Z3014" s="111" t="s">
        <v>29</v>
      </c>
      <c r="AA3014" s="111" t="s">
        <v>25</v>
      </c>
      <c r="AB3014" s="111" t="s">
        <v>30</v>
      </c>
      <c r="AC3014" s="112" t="s">
        <v>31</v>
      </c>
    </row>
    <row r="3015" spans="1:29" ht="25.5" customHeight="1" x14ac:dyDescent="0.35">
      <c r="A3015" s="205"/>
      <c r="B3015" s="207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189"/>
        <v/>
      </c>
      <c r="G3015" s="106"/>
      <c r="H3015" s="96">
        <f t="shared" si="190"/>
        <v>0</v>
      </c>
      <c r="I3015" s="96" t="str">
        <f t="shared" si="191"/>
        <v/>
      </c>
      <c r="J3015" s="96" t="str">
        <f t="shared" si="192"/>
        <v/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V3015" s="110" t="s">
        <v>25</v>
      </c>
      <c r="W3015" s="110" t="s">
        <v>26</v>
      </c>
      <c r="X3015" s="110" t="s">
        <v>27</v>
      </c>
      <c r="Y3015" s="111" t="s">
        <v>28</v>
      </c>
      <c r="Z3015" s="111" t="s">
        <v>29</v>
      </c>
      <c r="AA3015" s="111" t="s">
        <v>25</v>
      </c>
      <c r="AB3015" s="111" t="s">
        <v>30</v>
      </c>
      <c r="AC3015" s="112" t="s">
        <v>31</v>
      </c>
    </row>
    <row r="3016" spans="1:29" ht="25.5" customHeight="1" x14ac:dyDescent="0.35">
      <c r="A3016" s="205"/>
      <c r="B3016" s="207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189"/>
        <v/>
      </c>
      <c r="G3016" s="106"/>
      <c r="H3016" s="96">
        <f t="shared" si="190"/>
        <v>0</v>
      </c>
      <c r="I3016" s="96" t="str">
        <f t="shared" si="191"/>
        <v/>
      </c>
      <c r="J3016" s="96" t="str">
        <f t="shared" si="192"/>
        <v/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V3016" s="110" t="s">
        <v>25</v>
      </c>
      <c r="W3016" s="110" t="s">
        <v>26</v>
      </c>
      <c r="X3016" s="110" t="s">
        <v>27</v>
      </c>
      <c r="Y3016" s="111" t="s">
        <v>28</v>
      </c>
      <c r="Z3016" s="111" t="s">
        <v>29</v>
      </c>
      <c r="AA3016" s="111" t="s">
        <v>25</v>
      </c>
      <c r="AB3016" s="111" t="s">
        <v>30</v>
      </c>
      <c r="AC3016" s="112" t="s">
        <v>31</v>
      </c>
    </row>
    <row r="3017" spans="1:29" ht="25.5" customHeight="1" x14ac:dyDescent="0.35">
      <c r="A3017" s="205"/>
      <c r="B3017" s="207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189"/>
        <v/>
      </c>
      <c r="G3017" s="106"/>
      <c r="H3017" s="96">
        <f t="shared" si="190"/>
        <v>0</v>
      </c>
      <c r="I3017" s="96" t="str">
        <f t="shared" si="191"/>
        <v/>
      </c>
      <c r="J3017" s="96" t="str">
        <f t="shared" si="192"/>
        <v/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V3017" s="110" t="s">
        <v>25</v>
      </c>
      <c r="W3017" s="110" t="s">
        <v>26</v>
      </c>
      <c r="X3017" s="110" t="s">
        <v>27</v>
      </c>
      <c r="Y3017" s="111" t="s">
        <v>28</v>
      </c>
      <c r="Z3017" s="111" t="s">
        <v>29</v>
      </c>
      <c r="AA3017" s="111" t="s">
        <v>25</v>
      </c>
      <c r="AB3017" s="111" t="s">
        <v>30</v>
      </c>
      <c r="AC3017" s="112" t="s">
        <v>31</v>
      </c>
    </row>
    <row r="3018" spans="1:29" ht="25.5" customHeight="1" x14ac:dyDescent="0.35">
      <c r="A3018" s="205"/>
      <c r="B3018" s="207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189"/>
        <v/>
      </c>
      <c r="G3018" s="106"/>
      <c r="H3018" s="96">
        <f t="shared" si="190"/>
        <v>0</v>
      </c>
      <c r="I3018" s="96" t="str">
        <f t="shared" si="191"/>
        <v/>
      </c>
      <c r="J3018" s="96" t="str">
        <f t="shared" si="192"/>
        <v/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V3018" s="110" t="s">
        <v>25</v>
      </c>
      <c r="W3018" s="110" t="s">
        <v>26</v>
      </c>
      <c r="X3018" s="110" t="s">
        <v>27</v>
      </c>
      <c r="Y3018" s="111" t="s">
        <v>28</v>
      </c>
      <c r="Z3018" s="111" t="s">
        <v>29</v>
      </c>
      <c r="AA3018" s="111" t="s">
        <v>25</v>
      </c>
      <c r="AB3018" s="111" t="s">
        <v>30</v>
      </c>
      <c r="AC3018" s="112" t="s">
        <v>31</v>
      </c>
    </row>
    <row r="3019" spans="1:29" ht="25.5" customHeight="1" x14ac:dyDescent="0.35">
      <c r="A3019" s="205"/>
      <c r="B3019" s="207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189"/>
        <v/>
      </c>
      <c r="G3019" s="106"/>
      <c r="H3019" s="96">
        <f t="shared" si="190"/>
        <v>0</v>
      </c>
      <c r="I3019" s="96" t="str">
        <f t="shared" si="191"/>
        <v/>
      </c>
      <c r="J3019" s="96" t="str">
        <f t="shared" si="192"/>
        <v/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V3019" s="110" t="s">
        <v>25</v>
      </c>
      <c r="W3019" s="110" t="s">
        <v>26</v>
      </c>
      <c r="X3019" s="110" t="s">
        <v>27</v>
      </c>
      <c r="Y3019" s="111" t="s">
        <v>28</v>
      </c>
      <c r="Z3019" s="111" t="s">
        <v>29</v>
      </c>
      <c r="AA3019" s="111" t="s">
        <v>25</v>
      </c>
      <c r="AB3019" s="111" t="s">
        <v>30</v>
      </c>
      <c r="AC3019" s="112" t="s">
        <v>31</v>
      </c>
    </row>
    <row r="3020" spans="1:29" ht="25.5" customHeight="1" x14ac:dyDescent="0.35">
      <c r="A3020" s="205"/>
      <c r="B3020" s="207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189"/>
        <v/>
      </c>
      <c r="G3020" s="106"/>
      <c r="H3020" s="96">
        <f t="shared" si="190"/>
        <v>0</v>
      </c>
      <c r="I3020" s="96" t="str">
        <f t="shared" si="191"/>
        <v/>
      </c>
      <c r="J3020" s="96" t="str">
        <f t="shared" si="192"/>
        <v/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V3020" s="110" t="s">
        <v>25</v>
      </c>
      <c r="W3020" s="110" t="s">
        <v>26</v>
      </c>
      <c r="X3020" s="110" t="s">
        <v>27</v>
      </c>
      <c r="Y3020" s="111" t="s">
        <v>28</v>
      </c>
      <c r="Z3020" s="111" t="s">
        <v>29</v>
      </c>
      <c r="AA3020" s="111" t="s">
        <v>25</v>
      </c>
      <c r="AB3020" s="111" t="s">
        <v>30</v>
      </c>
      <c r="AC3020" s="112" t="s">
        <v>31</v>
      </c>
    </row>
    <row r="3021" spans="1:29" ht="25.5" customHeight="1" x14ac:dyDescent="0.35">
      <c r="A3021" s="205"/>
      <c r="B3021" s="207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189"/>
        <v/>
      </c>
      <c r="G3021" s="106"/>
      <c r="H3021" s="96">
        <f t="shared" si="190"/>
        <v>0</v>
      </c>
      <c r="I3021" s="96" t="str">
        <f t="shared" si="191"/>
        <v/>
      </c>
      <c r="J3021" s="96" t="str">
        <f t="shared" si="192"/>
        <v/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V3021" s="110" t="s">
        <v>25</v>
      </c>
      <c r="W3021" s="110" t="s">
        <v>26</v>
      </c>
      <c r="X3021" s="110" t="s">
        <v>27</v>
      </c>
      <c r="Y3021" s="111" t="s">
        <v>28</v>
      </c>
      <c r="Z3021" s="111" t="s">
        <v>29</v>
      </c>
      <c r="AA3021" s="111" t="s">
        <v>25</v>
      </c>
      <c r="AB3021" s="111" t="s">
        <v>30</v>
      </c>
      <c r="AC3021" s="112" t="s">
        <v>31</v>
      </c>
    </row>
    <row r="3022" spans="1:29" ht="25.5" customHeight="1" x14ac:dyDescent="0.35">
      <c r="A3022" s="205"/>
      <c r="B3022" s="207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189"/>
        <v/>
      </c>
      <c r="G3022" s="106"/>
      <c r="H3022" s="96">
        <f t="shared" si="190"/>
        <v>0</v>
      </c>
      <c r="I3022" s="96" t="str">
        <f t="shared" si="191"/>
        <v/>
      </c>
      <c r="J3022" s="96" t="str">
        <f t="shared" si="192"/>
        <v/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V3022" s="110" t="s">
        <v>25</v>
      </c>
      <c r="W3022" s="110" t="s">
        <v>26</v>
      </c>
      <c r="X3022" s="110" t="s">
        <v>27</v>
      </c>
      <c r="Y3022" s="111" t="s">
        <v>28</v>
      </c>
      <c r="Z3022" s="111" t="s">
        <v>29</v>
      </c>
      <c r="AA3022" s="111" t="s">
        <v>25</v>
      </c>
      <c r="AB3022" s="111" t="s">
        <v>30</v>
      </c>
      <c r="AC3022" s="112" t="s">
        <v>31</v>
      </c>
    </row>
    <row r="3023" spans="1:29" ht="25.5" customHeight="1" x14ac:dyDescent="0.35">
      <c r="A3023" s="205"/>
      <c r="B3023" s="207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189"/>
        <v/>
      </c>
      <c r="G3023" s="106"/>
      <c r="H3023" s="96">
        <f t="shared" si="190"/>
        <v>0</v>
      </c>
      <c r="I3023" s="96" t="str">
        <f t="shared" si="191"/>
        <v/>
      </c>
      <c r="J3023" s="96" t="str">
        <f t="shared" si="192"/>
        <v/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V3023" s="110" t="s">
        <v>25</v>
      </c>
      <c r="W3023" s="110" t="s">
        <v>26</v>
      </c>
      <c r="X3023" s="110" t="s">
        <v>27</v>
      </c>
      <c r="Y3023" s="111" t="s">
        <v>28</v>
      </c>
      <c r="Z3023" s="111" t="s">
        <v>29</v>
      </c>
      <c r="AA3023" s="111" t="s">
        <v>25</v>
      </c>
      <c r="AB3023" s="111" t="s">
        <v>30</v>
      </c>
      <c r="AC3023" s="112" t="s">
        <v>31</v>
      </c>
    </row>
    <row r="3024" spans="1:29" ht="25.5" customHeight="1" x14ac:dyDescent="0.35">
      <c r="A3024" s="205"/>
      <c r="B3024" s="207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189"/>
        <v/>
      </c>
      <c r="G3024" s="106"/>
      <c r="H3024" s="96">
        <f t="shared" si="190"/>
        <v>0</v>
      </c>
      <c r="I3024" s="96" t="str">
        <f t="shared" si="191"/>
        <v/>
      </c>
      <c r="J3024" s="96" t="str">
        <f t="shared" si="192"/>
        <v/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V3024" s="110" t="s">
        <v>25</v>
      </c>
      <c r="W3024" s="110" t="s">
        <v>26</v>
      </c>
      <c r="X3024" s="110" t="s">
        <v>27</v>
      </c>
      <c r="Y3024" s="111" t="s">
        <v>28</v>
      </c>
      <c r="Z3024" s="111" t="s">
        <v>29</v>
      </c>
      <c r="AA3024" s="111" t="s">
        <v>25</v>
      </c>
      <c r="AB3024" s="111" t="s">
        <v>30</v>
      </c>
      <c r="AC3024" s="112" t="s">
        <v>31</v>
      </c>
    </row>
    <row r="3025" spans="1:29" ht="25.5" customHeight="1" x14ac:dyDescent="0.35">
      <c r="A3025" s="205"/>
      <c r="B3025" s="207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189"/>
        <v/>
      </c>
      <c r="G3025" s="106"/>
      <c r="H3025" s="96">
        <f t="shared" si="190"/>
        <v>0</v>
      </c>
      <c r="I3025" s="96" t="str">
        <f t="shared" si="191"/>
        <v/>
      </c>
      <c r="J3025" s="96" t="str">
        <f t="shared" si="192"/>
        <v/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V3025" s="110" t="s">
        <v>25</v>
      </c>
      <c r="W3025" s="110" t="s">
        <v>26</v>
      </c>
      <c r="X3025" s="110" t="s">
        <v>27</v>
      </c>
      <c r="Y3025" s="111" t="s">
        <v>28</v>
      </c>
      <c r="Z3025" s="111" t="s">
        <v>29</v>
      </c>
      <c r="AA3025" s="111" t="s">
        <v>25</v>
      </c>
      <c r="AB3025" s="111" t="s">
        <v>30</v>
      </c>
      <c r="AC3025" s="112" t="s">
        <v>31</v>
      </c>
    </row>
    <row r="3026" spans="1:29" ht="25.5" customHeight="1" x14ac:dyDescent="0.35">
      <c r="A3026" s="205"/>
      <c r="B3026" s="207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189"/>
        <v/>
      </c>
      <c r="G3026" s="106"/>
      <c r="H3026" s="96">
        <f t="shared" si="190"/>
        <v>0</v>
      </c>
      <c r="I3026" s="96" t="str">
        <f t="shared" si="191"/>
        <v/>
      </c>
      <c r="J3026" s="96" t="str">
        <f t="shared" si="192"/>
        <v/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V3026" s="110" t="s">
        <v>25</v>
      </c>
      <c r="W3026" s="110" t="s">
        <v>26</v>
      </c>
      <c r="X3026" s="110" t="s">
        <v>27</v>
      </c>
      <c r="Y3026" s="111" t="s">
        <v>28</v>
      </c>
      <c r="Z3026" s="111" t="s">
        <v>29</v>
      </c>
      <c r="AA3026" s="111" t="s">
        <v>25</v>
      </c>
      <c r="AB3026" s="111" t="s">
        <v>30</v>
      </c>
      <c r="AC3026" s="112" t="s">
        <v>31</v>
      </c>
    </row>
    <row r="3027" spans="1:29" ht="25.5" customHeight="1" x14ac:dyDescent="0.35">
      <c r="A3027" s="205"/>
      <c r="B3027" s="207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189"/>
        <v/>
      </c>
      <c r="G3027" s="106"/>
      <c r="H3027" s="96">
        <f t="shared" si="190"/>
        <v>0</v>
      </c>
      <c r="I3027" s="96" t="str">
        <f t="shared" si="191"/>
        <v/>
      </c>
      <c r="J3027" s="96" t="str">
        <f t="shared" si="192"/>
        <v/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V3027" s="110" t="s">
        <v>25</v>
      </c>
      <c r="W3027" s="110" t="s">
        <v>26</v>
      </c>
      <c r="X3027" s="110" t="s">
        <v>27</v>
      </c>
      <c r="Y3027" s="111" t="s">
        <v>28</v>
      </c>
      <c r="Z3027" s="111" t="s">
        <v>29</v>
      </c>
      <c r="AA3027" s="111" t="s">
        <v>25</v>
      </c>
      <c r="AB3027" s="111" t="s">
        <v>30</v>
      </c>
      <c r="AC3027" s="112" t="s">
        <v>31</v>
      </c>
    </row>
    <row r="3028" spans="1:29" ht="25.5" customHeight="1" x14ac:dyDescent="0.35">
      <c r="A3028" s="205"/>
      <c r="B3028" s="207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189"/>
        <v/>
      </c>
      <c r="G3028" s="106"/>
      <c r="H3028" s="96">
        <f t="shared" si="190"/>
        <v>0</v>
      </c>
      <c r="I3028" s="96" t="str">
        <f t="shared" si="191"/>
        <v/>
      </c>
      <c r="J3028" s="96" t="str">
        <f t="shared" si="192"/>
        <v/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V3028" s="110" t="s">
        <v>25</v>
      </c>
      <c r="W3028" s="110" t="s">
        <v>26</v>
      </c>
      <c r="X3028" s="110" t="s">
        <v>27</v>
      </c>
      <c r="Y3028" s="111" t="s">
        <v>28</v>
      </c>
      <c r="Z3028" s="111" t="s">
        <v>29</v>
      </c>
      <c r="AA3028" s="111" t="s">
        <v>25</v>
      </c>
      <c r="AB3028" s="111" t="s">
        <v>30</v>
      </c>
      <c r="AC3028" s="112" t="s">
        <v>31</v>
      </c>
    </row>
    <row r="3029" spans="1:29" ht="25.5" customHeight="1" x14ac:dyDescent="0.35">
      <c r="A3029" s="205"/>
      <c r="B3029" s="207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189"/>
        <v/>
      </c>
      <c r="G3029" s="106"/>
      <c r="H3029" s="96">
        <f t="shared" si="190"/>
        <v>0</v>
      </c>
      <c r="I3029" s="96" t="str">
        <f t="shared" si="191"/>
        <v/>
      </c>
      <c r="J3029" s="96" t="str">
        <f t="shared" si="192"/>
        <v/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V3029" s="110" t="s">
        <v>25</v>
      </c>
      <c r="W3029" s="110" t="s">
        <v>26</v>
      </c>
      <c r="X3029" s="110" t="s">
        <v>27</v>
      </c>
      <c r="Y3029" s="111" t="s">
        <v>28</v>
      </c>
      <c r="Z3029" s="111" t="s">
        <v>29</v>
      </c>
      <c r="AA3029" s="111" t="s">
        <v>25</v>
      </c>
      <c r="AB3029" s="111" t="s">
        <v>30</v>
      </c>
      <c r="AC3029" s="112" t="s">
        <v>31</v>
      </c>
    </row>
    <row r="3030" spans="1:29" ht="25.5" customHeight="1" x14ac:dyDescent="0.35">
      <c r="A3030" s="205"/>
      <c r="B3030" s="207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189"/>
        <v/>
      </c>
      <c r="G3030" s="106"/>
      <c r="H3030" s="96">
        <f t="shared" si="190"/>
        <v>0</v>
      </c>
      <c r="I3030" s="96" t="str">
        <f t="shared" si="191"/>
        <v/>
      </c>
      <c r="J3030" s="96" t="str">
        <f t="shared" si="192"/>
        <v/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V3030" s="110" t="s">
        <v>25</v>
      </c>
      <c r="W3030" s="110" t="s">
        <v>26</v>
      </c>
      <c r="X3030" s="110" t="s">
        <v>27</v>
      </c>
      <c r="Y3030" s="111" t="s">
        <v>28</v>
      </c>
      <c r="Z3030" s="111" t="s">
        <v>29</v>
      </c>
      <c r="AA3030" s="111" t="s">
        <v>25</v>
      </c>
      <c r="AB3030" s="111" t="s">
        <v>30</v>
      </c>
      <c r="AC3030" s="112" t="s">
        <v>31</v>
      </c>
    </row>
    <row r="3031" spans="1:29" ht="25.5" customHeight="1" x14ac:dyDescent="0.35">
      <c r="A3031" s="205"/>
      <c r="B3031" s="207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189"/>
        <v/>
      </c>
      <c r="G3031" s="106"/>
      <c r="H3031" s="96">
        <f t="shared" si="190"/>
        <v>0</v>
      </c>
      <c r="I3031" s="96" t="str">
        <f t="shared" si="191"/>
        <v/>
      </c>
      <c r="J3031" s="96" t="str">
        <f t="shared" si="192"/>
        <v/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V3031" s="110" t="s">
        <v>25</v>
      </c>
      <c r="W3031" s="110" t="s">
        <v>26</v>
      </c>
      <c r="X3031" s="110" t="s">
        <v>27</v>
      </c>
      <c r="Y3031" s="111" t="s">
        <v>28</v>
      </c>
      <c r="Z3031" s="111" t="s">
        <v>29</v>
      </c>
      <c r="AA3031" s="111" t="s">
        <v>25</v>
      </c>
      <c r="AB3031" s="111" t="s">
        <v>30</v>
      </c>
      <c r="AC3031" s="112" t="s">
        <v>31</v>
      </c>
    </row>
    <row r="3032" spans="1:29" ht="25.5" customHeight="1" x14ac:dyDescent="0.35">
      <c r="A3032" s="205"/>
      <c r="B3032" s="207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189"/>
        <v/>
      </c>
      <c r="G3032" s="106"/>
      <c r="H3032" s="96">
        <f t="shared" si="190"/>
        <v>0</v>
      </c>
      <c r="I3032" s="96" t="str">
        <f t="shared" si="191"/>
        <v/>
      </c>
      <c r="J3032" s="96" t="str">
        <f t="shared" si="192"/>
        <v/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V3032" s="110" t="s">
        <v>25</v>
      </c>
      <c r="W3032" s="110" t="s">
        <v>26</v>
      </c>
      <c r="X3032" s="110" t="s">
        <v>27</v>
      </c>
      <c r="Y3032" s="111" t="s">
        <v>28</v>
      </c>
      <c r="Z3032" s="111" t="s">
        <v>29</v>
      </c>
      <c r="AA3032" s="111" t="s">
        <v>25</v>
      </c>
      <c r="AB3032" s="111" t="s">
        <v>30</v>
      </c>
      <c r="AC3032" s="112" t="s">
        <v>31</v>
      </c>
    </row>
    <row r="3033" spans="1:29" ht="25.5" customHeight="1" x14ac:dyDescent="0.35">
      <c r="A3033" s="205"/>
      <c r="B3033" s="207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189"/>
        <v/>
      </c>
      <c r="G3033" s="106"/>
      <c r="H3033" s="96">
        <f t="shared" si="190"/>
        <v>0</v>
      </c>
      <c r="I3033" s="96" t="str">
        <f t="shared" si="191"/>
        <v/>
      </c>
      <c r="J3033" s="96" t="str">
        <f t="shared" si="192"/>
        <v/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V3033" s="110" t="s">
        <v>25</v>
      </c>
      <c r="W3033" s="110" t="s">
        <v>26</v>
      </c>
      <c r="X3033" s="110" t="s">
        <v>27</v>
      </c>
      <c r="Y3033" s="111" t="s">
        <v>28</v>
      </c>
      <c r="Z3033" s="111" t="s">
        <v>29</v>
      </c>
      <c r="AA3033" s="111" t="s">
        <v>25</v>
      </c>
      <c r="AB3033" s="111" t="s">
        <v>30</v>
      </c>
      <c r="AC3033" s="112" t="s">
        <v>31</v>
      </c>
    </row>
    <row r="3034" spans="1:29" ht="25.5" customHeight="1" x14ac:dyDescent="0.35">
      <c r="A3034" s="205"/>
      <c r="B3034" s="207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189"/>
        <v/>
      </c>
      <c r="G3034" s="106"/>
      <c r="H3034" s="96">
        <f t="shared" si="190"/>
        <v>0</v>
      </c>
      <c r="I3034" s="96" t="str">
        <f t="shared" si="191"/>
        <v/>
      </c>
      <c r="J3034" s="96" t="str">
        <f t="shared" si="192"/>
        <v/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V3034" s="110" t="s">
        <v>25</v>
      </c>
      <c r="W3034" s="110" t="s">
        <v>26</v>
      </c>
      <c r="X3034" s="110" t="s">
        <v>27</v>
      </c>
      <c r="Y3034" s="111" t="s">
        <v>28</v>
      </c>
      <c r="Z3034" s="111" t="s">
        <v>29</v>
      </c>
      <c r="AA3034" s="111" t="s">
        <v>25</v>
      </c>
      <c r="AB3034" s="111" t="s">
        <v>30</v>
      </c>
      <c r="AC3034" s="112" t="s">
        <v>31</v>
      </c>
    </row>
    <row r="3035" spans="1:29" ht="25.5" customHeight="1" x14ac:dyDescent="0.35">
      <c r="A3035" s="205"/>
      <c r="B3035" s="207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189"/>
        <v/>
      </c>
      <c r="G3035" s="106"/>
      <c r="H3035" s="96">
        <f t="shared" si="190"/>
        <v>0</v>
      </c>
      <c r="I3035" s="96" t="str">
        <f t="shared" si="191"/>
        <v/>
      </c>
      <c r="J3035" s="96" t="str">
        <f t="shared" si="192"/>
        <v/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V3035" s="110" t="s">
        <v>25</v>
      </c>
      <c r="W3035" s="110" t="s">
        <v>26</v>
      </c>
      <c r="X3035" s="110" t="s">
        <v>27</v>
      </c>
      <c r="Y3035" s="111" t="s">
        <v>28</v>
      </c>
      <c r="Z3035" s="111" t="s">
        <v>29</v>
      </c>
      <c r="AA3035" s="111" t="s">
        <v>25</v>
      </c>
      <c r="AB3035" s="111" t="s">
        <v>30</v>
      </c>
      <c r="AC3035" s="112" t="s">
        <v>31</v>
      </c>
    </row>
    <row r="3036" spans="1:29" ht="25.5" customHeight="1" x14ac:dyDescent="0.35">
      <c r="A3036" s="205"/>
      <c r="B3036" s="207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189"/>
        <v/>
      </c>
      <c r="G3036" s="106"/>
      <c r="H3036" s="96">
        <f t="shared" si="190"/>
        <v>0</v>
      </c>
      <c r="I3036" s="96" t="str">
        <f t="shared" si="191"/>
        <v/>
      </c>
      <c r="J3036" s="96" t="str">
        <f t="shared" si="192"/>
        <v/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V3036" s="110" t="s">
        <v>25</v>
      </c>
      <c r="W3036" s="110" t="s">
        <v>26</v>
      </c>
      <c r="X3036" s="110" t="s">
        <v>27</v>
      </c>
      <c r="Y3036" s="111" t="s">
        <v>28</v>
      </c>
      <c r="Z3036" s="111" t="s">
        <v>29</v>
      </c>
      <c r="AA3036" s="111" t="s">
        <v>25</v>
      </c>
      <c r="AB3036" s="111" t="s">
        <v>30</v>
      </c>
      <c r="AC3036" s="112" t="s">
        <v>31</v>
      </c>
    </row>
    <row r="3037" spans="1:29" ht="25.5" customHeight="1" x14ac:dyDescent="0.35">
      <c r="A3037" s="205"/>
      <c r="B3037" s="207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189"/>
        <v/>
      </c>
      <c r="G3037" s="106"/>
      <c r="H3037" s="96">
        <f t="shared" si="190"/>
        <v>0</v>
      </c>
      <c r="I3037" s="96" t="str">
        <f t="shared" si="191"/>
        <v/>
      </c>
      <c r="J3037" s="96" t="str">
        <f t="shared" si="192"/>
        <v/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V3037" s="110" t="s">
        <v>25</v>
      </c>
      <c r="W3037" s="110" t="s">
        <v>26</v>
      </c>
      <c r="X3037" s="110" t="s">
        <v>27</v>
      </c>
      <c r="Y3037" s="111" t="s">
        <v>28</v>
      </c>
      <c r="Z3037" s="111" t="s">
        <v>29</v>
      </c>
      <c r="AA3037" s="111" t="s">
        <v>25</v>
      </c>
      <c r="AB3037" s="111" t="s">
        <v>30</v>
      </c>
      <c r="AC3037" s="112" t="s">
        <v>31</v>
      </c>
    </row>
    <row r="3038" spans="1:29" ht="25.5" customHeight="1" x14ac:dyDescent="0.35">
      <c r="A3038" s="205"/>
      <c r="B3038" s="207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189"/>
        <v/>
      </c>
      <c r="G3038" s="106"/>
      <c r="H3038" s="96">
        <f t="shared" si="190"/>
        <v>0</v>
      </c>
      <c r="I3038" s="96" t="str">
        <f t="shared" si="191"/>
        <v/>
      </c>
      <c r="J3038" s="96" t="str">
        <f t="shared" si="192"/>
        <v/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V3038" s="110" t="s">
        <v>25</v>
      </c>
      <c r="W3038" s="110" t="s">
        <v>26</v>
      </c>
      <c r="X3038" s="110" t="s">
        <v>27</v>
      </c>
      <c r="Y3038" s="111" t="s">
        <v>28</v>
      </c>
      <c r="Z3038" s="111" t="s">
        <v>29</v>
      </c>
      <c r="AA3038" s="111" t="s">
        <v>25</v>
      </c>
      <c r="AB3038" s="111" t="s">
        <v>30</v>
      </c>
      <c r="AC3038" s="112" t="s">
        <v>31</v>
      </c>
    </row>
    <row r="3039" spans="1:29" ht="25.5" customHeight="1" x14ac:dyDescent="0.35">
      <c r="A3039" s="205"/>
      <c r="B3039" s="207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189"/>
        <v/>
      </c>
      <c r="G3039" s="106"/>
      <c r="H3039" s="96">
        <f t="shared" si="190"/>
        <v>0</v>
      </c>
      <c r="I3039" s="96" t="str">
        <f t="shared" si="191"/>
        <v/>
      </c>
      <c r="J3039" s="96" t="str">
        <f t="shared" si="192"/>
        <v/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V3039" s="110" t="s">
        <v>25</v>
      </c>
      <c r="W3039" s="110" t="s">
        <v>26</v>
      </c>
      <c r="X3039" s="110" t="s">
        <v>27</v>
      </c>
      <c r="Y3039" s="111" t="s">
        <v>28</v>
      </c>
      <c r="Z3039" s="111" t="s">
        <v>29</v>
      </c>
      <c r="AA3039" s="111" t="s">
        <v>25</v>
      </c>
      <c r="AB3039" s="111" t="s">
        <v>30</v>
      </c>
      <c r="AC3039" s="112" t="s">
        <v>31</v>
      </c>
    </row>
    <row r="3040" spans="1:29" ht="25.5" customHeight="1" x14ac:dyDescent="0.35">
      <c r="A3040" s="205"/>
      <c r="B3040" s="207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189"/>
        <v/>
      </c>
      <c r="G3040" s="106"/>
      <c r="H3040" s="96">
        <f t="shared" si="190"/>
        <v>0</v>
      </c>
      <c r="I3040" s="96" t="str">
        <f t="shared" si="191"/>
        <v/>
      </c>
      <c r="J3040" s="96" t="str">
        <f t="shared" si="192"/>
        <v/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V3040" s="110" t="s">
        <v>25</v>
      </c>
      <c r="W3040" s="110" t="s">
        <v>26</v>
      </c>
      <c r="X3040" s="110" t="s">
        <v>27</v>
      </c>
      <c r="Y3040" s="111" t="s">
        <v>28</v>
      </c>
      <c r="Z3040" s="111" t="s">
        <v>29</v>
      </c>
      <c r="AA3040" s="111" t="s">
        <v>25</v>
      </c>
      <c r="AB3040" s="111" t="s">
        <v>30</v>
      </c>
      <c r="AC3040" s="112" t="s">
        <v>31</v>
      </c>
    </row>
    <row r="3041" spans="1:29" ht="25.5" customHeight="1" x14ac:dyDescent="0.35">
      <c r="A3041" s="205"/>
      <c r="B3041" s="207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189"/>
        <v/>
      </c>
      <c r="G3041" s="106"/>
      <c r="H3041" s="96">
        <f t="shared" si="190"/>
        <v>0</v>
      </c>
      <c r="I3041" s="96" t="str">
        <f t="shared" si="191"/>
        <v/>
      </c>
      <c r="J3041" s="96" t="str">
        <f t="shared" si="192"/>
        <v/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V3041" s="110" t="s">
        <v>25</v>
      </c>
      <c r="W3041" s="110" t="s">
        <v>26</v>
      </c>
      <c r="X3041" s="110" t="s">
        <v>27</v>
      </c>
      <c r="Y3041" s="111" t="s">
        <v>28</v>
      </c>
      <c r="Z3041" s="111" t="s">
        <v>29</v>
      </c>
      <c r="AA3041" s="111" t="s">
        <v>25</v>
      </c>
      <c r="AB3041" s="111" t="s">
        <v>30</v>
      </c>
      <c r="AC3041" s="112" t="s">
        <v>31</v>
      </c>
    </row>
    <row r="3042" spans="1:29" ht="25.5" customHeight="1" x14ac:dyDescent="0.35">
      <c r="A3042" s="205"/>
      <c r="B3042" s="207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189"/>
        <v/>
      </c>
      <c r="G3042" s="106"/>
      <c r="H3042" s="96">
        <f t="shared" si="190"/>
        <v>0</v>
      </c>
      <c r="I3042" s="96" t="str">
        <f t="shared" si="191"/>
        <v/>
      </c>
      <c r="J3042" s="96" t="str">
        <f t="shared" si="192"/>
        <v/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V3042" s="110" t="s">
        <v>25</v>
      </c>
      <c r="W3042" s="110" t="s">
        <v>26</v>
      </c>
      <c r="X3042" s="110" t="s">
        <v>27</v>
      </c>
      <c r="Y3042" s="111" t="s">
        <v>28</v>
      </c>
      <c r="Z3042" s="111" t="s">
        <v>29</v>
      </c>
      <c r="AA3042" s="111" t="s">
        <v>25</v>
      </c>
      <c r="AB3042" s="111" t="s">
        <v>30</v>
      </c>
      <c r="AC3042" s="112" t="s">
        <v>31</v>
      </c>
    </row>
    <row r="3043" spans="1:29" ht="25.5" customHeight="1" x14ac:dyDescent="0.35">
      <c r="A3043" s="205"/>
      <c r="B3043" s="207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189"/>
        <v/>
      </c>
      <c r="G3043" s="106"/>
      <c r="H3043" s="96">
        <f t="shared" si="190"/>
        <v>0</v>
      </c>
      <c r="I3043" s="96" t="str">
        <f t="shared" si="191"/>
        <v/>
      </c>
      <c r="J3043" s="96" t="str">
        <f t="shared" si="192"/>
        <v/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V3043" s="110" t="s">
        <v>25</v>
      </c>
      <c r="W3043" s="110" t="s">
        <v>26</v>
      </c>
      <c r="X3043" s="110" t="s">
        <v>27</v>
      </c>
      <c r="Y3043" s="111" t="s">
        <v>28</v>
      </c>
      <c r="Z3043" s="111" t="s">
        <v>29</v>
      </c>
      <c r="AA3043" s="111" t="s">
        <v>25</v>
      </c>
      <c r="AB3043" s="111" t="s">
        <v>30</v>
      </c>
      <c r="AC3043" s="112" t="s">
        <v>31</v>
      </c>
    </row>
    <row r="3044" spans="1:29" ht="25.5" customHeight="1" x14ac:dyDescent="0.35">
      <c r="A3044" s="205"/>
      <c r="B3044" s="207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189"/>
        <v/>
      </c>
      <c r="G3044" s="106"/>
      <c r="H3044" s="96">
        <f t="shared" si="190"/>
        <v>0</v>
      </c>
      <c r="I3044" s="96" t="str">
        <f t="shared" si="191"/>
        <v/>
      </c>
      <c r="J3044" s="96" t="str">
        <f t="shared" si="192"/>
        <v/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V3044" s="110" t="s">
        <v>25</v>
      </c>
      <c r="W3044" s="110" t="s">
        <v>26</v>
      </c>
      <c r="X3044" s="110" t="s">
        <v>27</v>
      </c>
      <c r="Y3044" s="111" t="s">
        <v>28</v>
      </c>
      <c r="Z3044" s="111" t="s">
        <v>29</v>
      </c>
      <c r="AA3044" s="111" t="s">
        <v>25</v>
      </c>
      <c r="AB3044" s="111" t="s">
        <v>30</v>
      </c>
      <c r="AC3044" s="112" t="s">
        <v>31</v>
      </c>
    </row>
    <row r="3045" spans="1:29" ht="25.5" customHeight="1" x14ac:dyDescent="0.35">
      <c r="A3045" s="205"/>
      <c r="B3045" s="207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189"/>
        <v/>
      </c>
      <c r="G3045" s="106"/>
      <c r="H3045" s="96">
        <f t="shared" si="190"/>
        <v>0</v>
      </c>
      <c r="I3045" s="96" t="str">
        <f t="shared" si="191"/>
        <v/>
      </c>
      <c r="J3045" s="96" t="str">
        <f t="shared" si="192"/>
        <v/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V3045" s="110" t="s">
        <v>25</v>
      </c>
      <c r="W3045" s="110" t="s">
        <v>26</v>
      </c>
      <c r="X3045" s="110" t="s">
        <v>27</v>
      </c>
      <c r="Y3045" s="111" t="s">
        <v>28</v>
      </c>
      <c r="Z3045" s="111" t="s">
        <v>29</v>
      </c>
      <c r="AA3045" s="111" t="s">
        <v>25</v>
      </c>
      <c r="AB3045" s="111" t="s">
        <v>30</v>
      </c>
      <c r="AC3045" s="112" t="s">
        <v>31</v>
      </c>
    </row>
    <row r="3046" spans="1:29" ht="25.5" customHeight="1" x14ac:dyDescent="0.35">
      <c r="A3046" s="205"/>
      <c r="B3046" s="207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189"/>
        <v/>
      </c>
      <c r="G3046" s="106"/>
      <c r="H3046" s="96">
        <f t="shared" si="190"/>
        <v>0</v>
      </c>
      <c r="I3046" s="96" t="str">
        <f t="shared" si="191"/>
        <v/>
      </c>
      <c r="J3046" s="96" t="str">
        <f t="shared" si="192"/>
        <v/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V3046" s="110" t="s">
        <v>25</v>
      </c>
      <c r="W3046" s="110" t="s">
        <v>26</v>
      </c>
      <c r="X3046" s="110" t="s">
        <v>27</v>
      </c>
      <c r="Y3046" s="111" t="s">
        <v>28</v>
      </c>
      <c r="Z3046" s="111" t="s">
        <v>29</v>
      </c>
      <c r="AA3046" s="111" t="s">
        <v>25</v>
      </c>
      <c r="AB3046" s="111" t="s">
        <v>30</v>
      </c>
      <c r="AC3046" s="112" t="s">
        <v>31</v>
      </c>
    </row>
    <row r="3047" spans="1:29" ht="25.5" customHeight="1" x14ac:dyDescent="0.35">
      <c r="A3047" s="205"/>
      <c r="B3047" s="207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189"/>
        <v/>
      </c>
      <c r="G3047" s="106"/>
      <c r="H3047" s="96">
        <f t="shared" si="190"/>
        <v>0</v>
      </c>
      <c r="I3047" s="96" t="str">
        <f t="shared" si="191"/>
        <v/>
      </c>
      <c r="J3047" s="96" t="str">
        <f t="shared" si="192"/>
        <v/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V3047" s="110" t="s">
        <v>25</v>
      </c>
      <c r="W3047" s="110" t="s">
        <v>26</v>
      </c>
      <c r="X3047" s="110" t="s">
        <v>27</v>
      </c>
      <c r="Y3047" s="111" t="s">
        <v>28</v>
      </c>
      <c r="Z3047" s="111" t="s">
        <v>29</v>
      </c>
      <c r="AA3047" s="111" t="s">
        <v>25</v>
      </c>
      <c r="AB3047" s="111" t="s">
        <v>30</v>
      </c>
      <c r="AC3047" s="112" t="s">
        <v>31</v>
      </c>
    </row>
    <row r="3048" spans="1:29" ht="25.5" customHeight="1" x14ac:dyDescent="0.35">
      <c r="A3048" s="205"/>
      <c r="B3048" s="207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189"/>
        <v/>
      </c>
      <c r="G3048" s="106"/>
      <c r="H3048" s="96">
        <f t="shared" si="190"/>
        <v>0</v>
      </c>
      <c r="I3048" s="96" t="str">
        <f t="shared" si="191"/>
        <v/>
      </c>
      <c r="J3048" s="96" t="str">
        <f t="shared" si="192"/>
        <v/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V3048" s="110" t="s">
        <v>25</v>
      </c>
      <c r="W3048" s="110" t="s">
        <v>26</v>
      </c>
      <c r="X3048" s="110" t="s">
        <v>27</v>
      </c>
      <c r="Y3048" s="111" t="s">
        <v>28</v>
      </c>
      <c r="Z3048" s="111" t="s">
        <v>29</v>
      </c>
      <c r="AA3048" s="111" t="s">
        <v>25</v>
      </c>
      <c r="AB3048" s="111" t="s">
        <v>30</v>
      </c>
      <c r="AC3048" s="112" t="s">
        <v>31</v>
      </c>
    </row>
    <row r="3049" spans="1:29" ht="25.5" customHeight="1" x14ac:dyDescent="0.35">
      <c r="A3049" s="205"/>
      <c r="B3049" s="207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189"/>
        <v/>
      </c>
      <c r="G3049" s="106"/>
      <c r="H3049" s="96">
        <f t="shared" si="190"/>
        <v>0</v>
      </c>
      <c r="I3049" s="96" t="str">
        <f t="shared" si="191"/>
        <v/>
      </c>
      <c r="J3049" s="96" t="str">
        <f t="shared" si="192"/>
        <v/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V3049" s="110" t="s">
        <v>25</v>
      </c>
      <c r="W3049" s="110" t="s">
        <v>26</v>
      </c>
      <c r="X3049" s="110" t="s">
        <v>27</v>
      </c>
      <c r="Y3049" s="111" t="s">
        <v>28</v>
      </c>
      <c r="Z3049" s="111" t="s">
        <v>29</v>
      </c>
      <c r="AA3049" s="111" t="s">
        <v>25</v>
      </c>
      <c r="AB3049" s="111" t="s">
        <v>30</v>
      </c>
      <c r="AC3049" s="112" t="s">
        <v>31</v>
      </c>
    </row>
    <row r="3050" spans="1:29" ht="25.5" customHeight="1" x14ac:dyDescent="0.35">
      <c r="A3050" s="205"/>
      <c r="B3050" s="207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189"/>
        <v/>
      </c>
      <c r="G3050" s="106"/>
      <c r="H3050" s="96">
        <f t="shared" si="190"/>
        <v>0</v>
      </c>
      <c r="I3050" s="96" t="str">
        <f t="shared" si="191"/>
        <v/>
      </c>
      <c r="J3050" s="96" t="str">
        <f t="shared" si="192"/>
        <v/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V3050" s="110" t="s">
        <v>25</v>
      </c>
      <c r="W3050" s="110" t="s">
        <v>26</v>
      </c>
      <c r="X3050" s="110" t="s">
        <v>27</v>
      </c>
      <c r="Y3050" s="111" t="s">
        <v>28</v>
      </c>
      <c r="Z3050" s="111" t="s">
        <v>29</v>
      </c>
      <c r="AA3050" s="111" t="s">
        <v>25</v>
      </c>
      <c r="AB3050" s="111" t="s">
        <v>30</v>
      </c>
      <c r="AC3050" s="112" t="s">
        <v>31</v>
      </c>
    </row>
    <row r="3051" spans="1:29" ht="25.5" customHeight="1" x14ac:dyDescent="0.35">
      <c r="A3051" s="205"/>
      <c r="B3051" s="207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189"/>
        <v/>
      </c>
      <c r="G3051" s="106"/>
      <c r="H3051" s="96">
        <f t="shared" si="190"/>
        <v>0</v>
      </c>
      <c r="I3051" s="96" t="str">
        <f t="shared" si="191"/>
        <v/>
      </c>
      <c r="J3051" s="96" t="str">
        <f t="shared" si="192"/>
        <v/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V3051" s="110" t="s">
        <v>25</v>
      </c>
      <c r="W3051" s="110" t="s">
        <v>26</v>
      </c>
      <c r="X3051" s="110" t="s">
        <v>27</v>
      </c>
      <c r="Y3051" s="111" t="s">
        <v>28</v>
      </c>
      <c r="Z3051" s="111" t="s">
        <v>29</v>
      </c>
      <c r="AA3051" s="111" t="s">
        <v>25</v>
      </c>
      <c r="AB3051" s="111" t="s">
        <v>30</v>
      </c>
      <c r="AC3051" s="112" t="s">
        <v>31</v>
      </c>
    </row>
    <row r="3052" spans="1:29" ht="25.5" customHeight="1" x14ac:dyDescent="0.35">
      <c r="A3052" s="205"/>
      <c r="B3052" s="207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189"/>
        <v/>
      </c>
      <c r="G3052" s="106"/>
      <c r="H3052" s="96">
        <f t="shared" si="190"/>
        <v>0</v>
      </c>
      <c r="I3052" s="96" t="str">
        <f t="shared" si="191"/>
        <v/>
      </c>
      <c r="J3052" s="96" t="str">
        <f t="shared" si="192"/>
        <v/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V3052" s="110" t="s">
        <v>25</v>
      </c>
      <c r="W3052" s="110" t="s">
        <v>26</v>
      </c>
      <c r="X3052" s="110" t="s">
        <v>27</v>
      </c>
      <c r="Y3052" s="111" t="s">
        <v>28</v>
      </c>
      <c r="Z3052" s="111" t="s">
        <v>29</v>
      </c>
      <c r="AA3052" s="111" t="s">
        <v>25</v>
      </c>
      <c r="AB3052" s="111" t="s">
        <v>30</v>
      </c>
      <c r="AC3052" s="112" t="s">
        <v>31</v>
      </c>
    </row>
    <row r="3053" spans="1:29" ht="25.5" customHeight="1" x14ac:dyDescent="0.35">
      <c r="A3053" s="205"/>
      <c r="B3053" s="207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189"/>
        <v/>
      </c>
      <c r="G3053" s="106"/>
      <c r="H3053" s="96">
        <f t="shared" si="190"/>
        <v>0</v>
      </c>
      <c r="I3053" s="96" t="str">
        <f t="shared" si="191"/>
        <v/>
      </c>
      <c r="J3053" s="96" t="str">
        <f t="shared" si="192"/>
        <v/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V3053" s="110" t="s">
        <v>25</v>
      </c>
      <c r="W3053" s="110" t="s">
        <v>26</v>
      </c>
      <c r="X3053" s="110" t="s">
        <v>27</v>
      </c>
      <c r="Y3053" s="111" t="s">
        <v>28</v>
      </c>
      <c r="Z3053" s="111" t="s">
        <v>29</v>
      </c>
      <c r="AA3053" s="111" t="s">
        <v>25</v>
      </c>
      <c r="AB3053" s="111" t="s">
        <v>30</v>
      </c>
      <c r="AC3053" s="112" t="s">
        <v>31</v>
      </c>
    </row>
    <row r="3054" spans="1:29" ht="25.5" customHeight="1" x14ac:dyDescent="0.35">
      <c r="A3054" s="205"/>
      <c r="B3054" s="207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189"/>
        <v/>
      </c>
      <c r="G3054" s="106"/>
      <c r="H3054" s="96">
        <f t="shared" si="190"/>
        <v>0</v>
      </c>
      <c r="I3054" s="96" t="str">
        <f t="shared" si="191"/>
        <v/>
      </c>
      <c r="J3054" s="96" t="str">
        <f t="shared" si="192"/>
        <v/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V3054" s="110" t="s">
        <v>25</v>
      </c>
      <c r="W3054" s="110" t="s">
        <v>26</v>
      </c>
      <c r="X3054" s="110" t="s">
        <v>27</v>
      </c>
      <c r="Y3054" s="111" t="s">
        <v>28</v>
      </c>
      <c r="Z3054" s="111" t="s">
        <v>29</v>
      </c>
      <c r="AA3054" s="111" t="s">
        <v>25</v>
      </c>
      <c r="AB3054" s="111" t="s">
        <v>30</v>
      </c>
      <c r="AC3054" s="112" t="s">
        <v>31</v>
      </c>
    </row>
    <row r="3055" spans="1:29" ht="25.5" customHeight="1" x14ac:dyDescent="0.35">
      <c r="A3055" s="205"/>
      <c r="B3055" s="207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189"/>
        <v/>
      </c>
      <c r="G3055" s="106"/>
      <c r="H3055" s="96">
        <f t="shared" si="190"/>
        <v>0</v>
      </c>
      <c r="I3055" s="96" t="str">
        <f t="shared" si="191"/>
        <v/>
      </c>
      <c r="J3055" s="96" t="str">
        <f t="shared" si="192"/>
        <v/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V3055" s="110" t="s">
        <v>25</v>
      </c>
      <c r="W3055" s="110" t="s">
        <v>26</v>
      </c>
      <c r="X3055" s="110" t="s">
        <v>27</v>
      </c>
      <c r="Y3055" s="111" t="s">
        <v>28</v>
      </c>
      <c r="Z3055" s="111" t="s">
        <v>29</v>
      </c>
      <c r="AA3055" s="111" t="s">
        <v>25</v>
      </c>
      <c r="AB3055" s="111" t="s">
        <v>30</v>
      </c>
      <c r="AC3055" s="112" t="s">
        <v>31</v>
      </c>
    </row>
    <row r="3056" spans="1:29" ht="25.5" customHeight="1" x14ac:dyDescent="0.35">
      <c r="A3056" s="205"/>
      <c r="B3056" s="207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189"/>
        <v/>
      </c>
      <c r="G3056" s="106"/>
      <c r="H3056" s="96">
        <f t="shared" si="190"/>
        <v>0</v>
      </c>
      <c r="I3056" s="96" t="str">
        <f t="shared" si="191"/>
        <v/>
      </c>
      <c r="J3056" s="96" t="str">
        <f t="shared" si="192"/>
        <v/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V3056" s="110" t="s">
        <v>25</v>
      </c>
      <c r="W3056" s="110" t="s">
        <v>26</v>
      </c>
      <c r="X3056" s="110" t="s">
        <v>27</v>
      </c>
      <c r="Y3056" s="111" t="s">
        <v>28</v>
      </c>
      <c r="Z3056" s="111" t="s">
        <v>29</v>
      </c>
      <c r="AA3056" s="111" t="s">
        <v>25</v>
      </c>
      <c r="AB3056" s="111" t="s">
        <v>30</v>
      </c>
      <c r="AC3056" s="112" t="s">
        <v>31</v>
      </c>
    </row>
    <row r="3057" spans="1:29" ht="25.5" customHeight="1" x14ac:dyDescent="0.35">
      <c r="A3057" s="205"/>
      <c r="B3057" s="207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189"/>
        <v/>
      </c>
      <c r="G3057" s="106"/>
      <c r="H3057" s="96">
        <f t="shared" si="190"/>
        <v>0</v>
      </c>
      <c r="I3057" s="96" t="str">
        <f t="shared" si="191"/>
        <v/>
      </c>
      <c r="J3057" s="96" t="str">
        <f t="shared" si="192"/>
        <v/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V3057" s="110" t="s">
        <v>25</v>
      </c>
      <c r="W3057" s="110" t="s">
        <v>26</v>
      </c>
      <c r="X3057" s="110" t="s">
        <v>27</v>
      </c>
      <c r="Y3057" s="111" t="s">
        <v>28</v>
      </c>
      <c r="Z3057" s="111" t="s">
        <v>29</v>
      </c>
      <c r="AA3057" s="111" t="s">
        <v>25</v>
      </c>
      <c r="AB3057" s="111" t="s">
        <v>30</v>
      </c>
      <c r="AC3057" s="112" t="s">
        <v>31</v>
      </c>
    </row>
    <row r="3058" spans="1:29" ht="25.5" customHeight="1" x14ac:dyDescent="0.35">
      <c r="A3058" s="205"/>
      <c r="B3058" s="207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189"/>
        <v/>
      </c>
      <c r="G3058" s="106"/>
      <c r="H3058" s="96">
        <f t="shared" si="190"/>
        <v>0</v>
      </c>
      <c r="I3058" s="96" t="str">
        <f t="shared" si="191"/>
        <v/>
      </c>
      <c r="J3058" s="96" t="str">
        <f t="shared" si="192"/>
        <v/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V3058" s="110" t="s">
        <v>25</v>
      </c>
      <c r="W3058" s="110" t="s">
        <v>26</v>
      </c>
      <c r="X3058" s="110" t="s">
        <v>27</v>
      </c>
      <c r="Y3058" s="111" t="s">
        <v>28</v>
      </c>
      <c r="Z3058" s="111" t="s">
        <v>29</v>
      </c>
      <c r="AA3058" s="111" t="s">
        <v>25</v>
      </c>
      <c r="AB3058" s="111" t="s">
        <v>30</v>
      </c>
      <c r="AC3058" s="112" t="s">
        <v>31</v>
      </c>
    </row>
    <row r="3059" spans="1:29" ht="25.5" customHeight="1" x14ac:dyDescent="0.35">
      <c r="A3059" s="205"/>
      <c r="B3059" s="207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189"/>
        <v/>
      </c>
      <c r="G3059" s="106"/>
      <c r="H3059" s="96">
        <f t="shared" si="190"/>
        <v>0</v>
      </c>
      <c r="I3059" s="96" t="str">
        <f t="shared" si="191"/>
        <v/>
      </c>
      <c r="J3059" s="96" t="str">
        <f t="shared" si="192"/>
        <v/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V3059" s="110" t="s">
        <v>25</v>
      </c>
      <c r="W3059" s="110" t="s">
        <v>26</v>
      </c>
      <c r="X3059" s="110" t="s">
        <v>27</v>
      </c>
      <c r="Y3059" s="111" t="s">
        <v>28</v>
      </c>
      <c r="Z3059" s="111" t="s">
        <v>29</v>
      </c>
      <c r="AA3059" s="111" t="s">
        <v>25</v>
      </c>
      <c r="AB3059" s="111" t="s">
        <v>30</v>
      </c>
      <c r="AC3059" s="112" t="s">
        <v>31</v>
      </c>
    </row>
    <row r="3060" spans="1:29" ht="25.5" customHeight="1" x14ac:dyDescent="0.35">
      <c r="A3060" s="205"/>
      <c r="B3060" s="207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189"/>
        <v/>
      </c>
      <c r="G3060" s="106"/>
      <c r="H3060" s="96">
        <f t="shared" si="190"/>
        <v>0</v>
      </c>
      <c r="I3060" s="96" t="str">
        <f t="shared" si="191"/>
        <v/>
      </c>
      <c r="J3060" s="96" t="str">
        <f t="shared" si="192"/>
        <v/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V3060" s="110" t="s">
        <v>25</v>
      </c>
      <c r="W3060" s="110" t="s">
        <v>26</v>
      </c>
      <c r="X3060" s="110" t="s">
        <v>27</v>
      </c>
      <c r="Y3060" s="111" t="s">
        <v>28</v>
      </c>
      <c r="Z3060" s="111" t="s">
        <v>29</v>
      </c>
      <c r="AA3060" s="111" t="s">
        <v>25</v>
      </c>
      <c r="AB3060" s="111" t="s">
        <v>30</v>
      </c>
      <c r="AC3060" s="112" t="s">
        <v>31</v>
      </c>
    </row>
    <row r="3061" spans="1:29" ht="25.5" customHeight="1" x14ac:dyDescent="0.35">
      <c r="A3061" s="205"/>
      <c r="B3061" s="207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189"/>
        <v/>
      </c>
      <c r="G3061" s="106"/>
      <c r="H3061" s="96">
        <f t="shared" si="190"/>
        <v>0</v>
      </c>
      <c r="I3061" s="96" t="str">
        <f t="shared" si="191"/>
        <v/>
      </c>
      <c r="J3061" s="96" t="str">
        <f t="shared" si="192"/>
        <v/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V3061" s="110" t="s">
        <v>25</v>
      </c>
      <c r="W3061" s="110" t="s">
        <v>26</v>
      </c>
      <c r="X3061" s="110" t="s">
        <v>27</v>
      </c>
      <c r="Y3061" s="111" t="s">
        <v>28</v>
      </c>
      <c r="Z3061" s="111" t="s">
        <v>29</v>
      </c>
      <c r="AA3061" s="111" t="s">
        <v>25</v>
      </c>
      <c r="AB3061" s="111" t="s">
        <v>30</v>
      </c>
      <c r="AC3061" s="112" t="s">
        <v>31</v>
      </c>
    </row>
    <row r="3062" spans="1:29" ht="25.5" customHeight="1" x14ac:dyDescent="0.35">
      <c r="A3062" s="205"/>
      <c r="B3062" s="207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189"/>
        <v/>
      </c>
      <c r="G3062" s="106"/>
      <c r="H3062" s="96">
        <f t="shared" si="190"/>
        <v>0</v>
      </c>
      <c r="I3062" s="96" t="str">
        <f t="shared" si="191"/>
        <v/>
      </c>
      <c r="J3062" s="96" t="str">
        <f t="shared" si="192"/>
        <v/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V3062" s="110" t="s">
        <v>25</v>
      </c>
      <c r="W3062" s="110" t="s">
        <v>26</v>
      </c>
      <c r="X3062" s="110" t="s">
        <v>27</v>
      </c>
      <c r="Y3062" s="111" t="s">
        <v>28</v>
      </c>
      <c r="Z3062" s="111" t="s">
        <v>29</v>
      </c>
      <c r="AA3062" s="111" t="s">
        <v>25</v>
      </c>
      <c r="AB3062" s="111" t="s">
        <v>30</v>
      </c>
      <c r="AC3062" s="112" t="s">
        <v>31</v>
      </c>
    </row>
    <row r="3063" spans="1:29" ht="25.5" customHeight="1" x14ac:dyDescent="0.35">
      <c r="A3063" s="205"/>
      <c r="B3063" s="207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189"/>
        <v/>
      </c>
      <c r="G3063" s="106"/>
      <c r="H3063" s="96">
        <f t="shared" si="190"/>
        <v>0</v>
      </c>
      <c r="I3063" s="96" t="str">
        <f t="shared" si="191"/>
        <v/>
      </c>
      <c r="J3063" s="96" t="str">
        <f t="shared" si="192"/>
        <v/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V3063" s="110" t="s">
        <v>25</v>
      </c>
      <c r="W3063" s="110" t="s">
        <v>26</v>
      </c>
      <c r="X3063" s="110" t="s">
        <v>27</v>
      </c>
      <c r="Y3063" s="111" t="s">
        <v>28</v>
      </c>
      <c r="Z3063" s="111" t="s">
        <v>29</v>
      </c>
      <c r="AA3063" s="111" t="s">
        <v>25</v>
      </c>
      <c r="AB3063" s="111" t="s">
        <v>30</v>
      </c>
      <c r="AC3063" s="112" t="s">
        <v>31</v>
      </c>
    </row>
    <row r="3064" spans="1:29" ht="25.5" customHeight="1" x14ac:dyDescent="0.35">
      <c r="A3064" s="205"/>
      <c r="B3064" s="207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189"/>
        <v/>
      </c>
      <c r="G3064" s="106"/>
      <c r="H3064" s="96">
        <f t="shared" si="190"/>
        <v>0</v>
      </c>
      <c r="I3064" s="96" t="str">
        <f t="shared" si="191"/>
        <v/>
      </c>
      <c r="J3064" s="96" t="str">
        <f t="shared" si="192"/>
        <v/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V3064" s="110" t="s">
        <v>25</v>
      </c>
      <c r="W3064" s="110" t="s">
        <v>26</v>
      </c>
      <c r="X3064" s="110" t="s">
        <v>27</v>
      </c>
      <c r="Y3064" s="111" t="s">
        <v>28</v>
      </c>
      <c r="Z3064" s="111" t="s">
        <v>29</v>
      </c>
      <c r="AA3064" s="111" t="s">
        <v>25</v>
      </c>
      <c r="AB3064" s="111" t="s">
        <v>30</v>
      </c>
      <c r="AC3064" s="112" t="s">
        <v>31</v>
      </c>
    </row>
    <row r="3065" spans="1:29" ht="25.5" customHeight="1" x14ac:dyDescent="0.35">
      <c r="A3065" s="205"/>
      <c r="B3065" s="207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189"/>
        <v/>
      </c>
      <c r="G3065" s="106"/>
      <c r="H3065" s="96">
        <f t="shared" si="190"/>
        <v>0</v>
      </c>
      <c r="I3065" s="96" t="str">
        <f t="shared" si="191"/>
        <v/>
      </c>
      <c r="J3065" s="96" t="str">
        <f t="shared" si="192"/>
        <v/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V3065" s="110" t="s">
        <v>25</v>
      </c>
      <c r="W3065" s="110" t="s">
        <v>26</v>
      </c>
      <c r="X3065" s="110" t="s">
        <v>27</v>
      </c>
      <c r="Y3065" s="111" t="s">
        <v>28</v>
      </c>
      <c r="Z3065" s="111" t="s">
        <v>29</v>
      </c>
      <c r="AA3065" s="111" t="s">
        <v>25</v>
      </c>
      <c r="AB3065" s="111" t="s">
        <v>30</v>
      </c>
      <c r="AC3065" s="112" t="s">
        <v>31</v>
      </c>
    </row>
    <row r="3066" spans="1:29" ht="25.5" customHeight="1" x14ac:dyDescent="0.35">
      <c r="A3066" s="205"/>
      <c r="B3066" s="207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189"/>
        <v/>
      </c>
      <c r="G3066" s="106"/>
      <c r="H3066" s="96">
        <f t="shared" si="190"/>
        <v>0</v>
      </c>
      <c r="I3066" s="96" t="str">
        <f t="shared" si="191"/>
        <v/>
      </c>
      <c r="J3066" s="96" t="str">
        <f t="shared" si="192"/>
        <v/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V3066" s="110" t="s">
        <v>25</v>
      </c>
      <c r="W3066" s="110" t="s">
        <v>26</v>
      </c>
      <c r="X3066" s="110" t="s">
        <v>27</v>
      </c>
      <c r="Y3066" s="111" t="s">
        <v>28</v>
      </c>
      <c r="Z3066" s="111" t="s">
        <v>29</v>
      </c>
      <c r="AA3066" s="111" t="s">
        <v>25</v>
      </c>
      <c r="AB3066" s="111" t="s">
        <v>30</v>
      </c>
      <c r="AC3066" s="112" t="s">
        <v>31</v>
      </c>
    </row>
    <row r="3067" spans="1:29" ht="25.5" customHeight="1" x14ac:dyDescent="0.35">
      <c r="A3067" s="205"/>
      <c r="B3067" s="207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189"/>
        <v/>
      </c>
      <c r="G3067" s="106"/>
      <c r="H3067" s="96">
        <f t="shared" si="190"/>
        <v>0</v>
      </c>
      <c r="I3067" s="96" t="str">
        <f t="shared" si="191"/>
        <v/>
      </c>
      <c r="J3067" s="96" t="str">
        <f t="shared" si="192"/>
        <v/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V3067" s="110" t="s">
        <v>25</v>
      </c>
      <c r="W3067" s="110" t="s">
        <v>26</v>
      </c>
      <c r="X3067" s="110" t="s">
        <v>27</v>
      </c>
      <c r="Y3067" s="111" t="s">
        <v>28</v>
      </c>
      <c r="Z3067" s="111" t="s">
        <v>29</v>
      </c>
      <c r="AA3067" s="111" t="s">
        <v>25</v>
      </c>
      <c r="AB3067" s="111" t="s">
        <v>30</v>
      </c>
      <c r="AC3067" s="112" t="s">
        <v>31</v>
      </c>
    </row>
    <row r="3068" spans="1:29" ht="25.5" customHeight="1" x14ac:dyDescent="0.35">
      <c r="A3068" s="205"/>
      <c r="B3068" s="207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189"/>
        <v/>
      </c>
      <c r="G3068" s="106"/>
      <c r="H3068" s="96">
        <f t="shared" si="190"/>
        <v>0</v>
      </c>
      <c r="I3068" s="96" t="str">
        <f t="shared" si="191"/>
        <v/>
      </c>
      <c r="J3068" s="96" t="str">
        <f t="shared" si="192"/>
        <v/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V3068" s="110" t="s">
        <v>25</v>
      </c>
      <c r="W3068" s="110" t="s">
        <v>26</v>
      </c>
      <c r="X3068" s="110" t="s">
        <v>27</v>
      </c>
      <c r="Y3068" s="111" t="s">
        <v>28</v>
      </c>
      <c r="Z3068" s="111" t="s">
        <v>29</v>
      </c>
      <c r="AA3068" s="111" t="s">
        <v>25</v>
      </c>
      <c r="AB3068" s="111" t="s">
        <v>30</v>
      </c>
      <c r="AC3068" s="112" t="s">
        <v>31</v>
      </c>
    </row>
    <row r="3069" spans="1:29" ht="25.5" customHeight="1" x14ac:dyDescent="0.35">
      <c r="A3069" s="205"/>
      <c r="B3069" s="207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189"/>
        <v/>
      </c>
      <c r="G3069" s="106"/>
      <c r="H3069" s="96">
        <f t="shared" si="190"/>
        <v>0</v>
      </c>
      <c r="I3069" s="96" t="str">
        <f t="shared" si="191"/>
        <v/>
      </c>
      <c r="J3069" s="96" t="str">
        <f t="shared" si="192"/>
        <v/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V3069" s="110" t="s">
        <v>25</v>
      </c>
      <c r="W3069" s="110" t="s">
        <v>26</v>
      </c>
      <c r="X3069" s="110" t="s">
        <v>27</v>
      </c>
      <c r="Y3069" s="111" t="s">
        <v>28</v>
      </c>
      <c r="Z3069" s="111" t="s">
        <v>29</v>
      </c>
      <c r="AA3069" s="111" t="s">
        <v>25</v>
      </c>
      <c r="AB3069" s="111" t="s">
        <v>30</v>
      </c>
      <c r="AC3069" s="112" t="s">
        <v>31</v>
      </c>
    </row>
    <row r="3070" spans="1:29" ht="25.5" customHeight="1" x14ac:dyDescent="0.35">
      <c r="A3070" s="205"/>
      <c r="B3070" s="207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189"/>
        <v/>
      </c>
      <c r="G3070" s="106"/>
      <c r="H3070" s="96">
        <f t="shared" si="190"/>
        <v>0</v>
      </c>
      <c r="I3070" s="96" t="str">
        <f t="shared" si="191"/>
        <v/>
      </c>
      <c r="J3070" s="96" t="str">
        <f t="shared" si="192"/>
        <v/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V3070" s="110" t="s">
        <v>25</v>
      </c>
      <c r="W3070" s="110" t="s">
        <v>26</v>
      </c>
      <c r="X3070" s="110" t="s">
        <v>27</v>
      </c>
      <c r="Y3070" s="111" t="s">
        <v>28</v>
      </c>
      <c r="Z3070" s="111" t="s">
        <v>29</v>
      </c>
      <c r="AA3070" s="111" t="s">
        <v>25</v>
      </c>
      <c r="AB3070" s="111" t="s">
        <v>30</v>
      </c>
      <c r="AC3070" s="112" t="s">
        <v>31</v>
      </c>
    </row>
    <row r="3071" spans="1:29" ht="25.5" customHeight="1" x14ac:dyDescent="0.35">
      <c r="A3071" s="205"/>
      <c r="B3071" s="207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189"/>
        <v/>
      </c>
      <c r="G3071" s="106"/>
      <c r="H3071" s="96">
        <f t="shared" si="190"/>
        <v>0</v>
      </c>
      <c r="I3071" s="96" t="str">
        <f t="shared" si="191"/>
        <v/>
      </c>
      <c r="J3071" s="96" t="str">
        <f t="shared" si="192"/>
        <v/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V3071" s="110" t="s">
        <v>25</v>
      </c>
      <c r="W3071" s="110" t="s">
        <v>26</v>
      </c>
      <c r="X3071" s="110" t="s">
        <v>27</v>
      </c>
      <c r="Y3071" s="111" t="s">
        <v>28</v>
      </c>
      <c r="Z3071" s="111" t="s">
        <v>29</v>
      </c>
      <c r="AA3071" s="111" t="s">
        <v>25</v>
      </c>
      <c r="AB3071" s="111" t="s">
        <v>30</v>
      </c>
      <c r="AC3071" s="112" t="s">
        <v>31</v>
      </c>
    </row>
    <row r="3072" spans="1:29" ht="25.5" customHeight="1" x14ac:dyDescent="0.35">
      <c r="A3072" s="205"/>
      <c r="B3072" s="207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189"/>
        <v/>
      </c>
      <c r="G3072" s="106"/>
      <c r="H3072" s="96">
        <f t="shared" si="190"/>
        <v>0</v>
      </c>
      <c r="I3072" s="96" t="str">
        <f t="shared" si="191"/>
        <v/>
      </c>
      <c r="J3072" s="96" t="str">
        <f t="shared" si="192"/>
        <v/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V3072" s="110" t="s">
        <v>25</v>
      </c>
      <c r="W3072" s="110" t="s">
        <v>26</v>
      </c>
      <c r="X3072" s="110" t="s">
        <v>27</v>
      </c>
      <c r="Y3072" s="111" t="s">
        <v>28</v>
      </c>
      <c r="Z3072" s="111" t="s">
        <v>29</v>
      </c>
      <c r="AA3072" s="111" t="s">
        <v>25</v>
      </c>
      <c r="AB3072" s="111" t="s">
        <v>30</v>
      </c>
      <c r="AC3072" s="112" t="s">
        <v>31</v>
      </c>
    </row>
    <row r="3073" spans="1:29" ht="25.5" customHeight="1" x14ac:dyDescent="0.35">
      <c r="A3073" s="205"/>
      <c r="B3073" s="207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189"/>
        <v/>
      </c>
      <c r="G3073" s="106"/>
      <c r="H3073" s="96">
        <f t="shared" si="190"/>
        <v>0</v>
      </c>
      <c r="I3073" s="96" t="str">
        <f t="shared" si="191"/>
        <v/>
      </c>
      <c r="J3073" s="96" t="str">
        <f t="shared" si="192"/>
        <v/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V3073" s="110" t="s">
        <v>25</v>
      </c>
      <c r="W3073" s="110" t="s">
        <v>26</v>
      </c>
      <c r="X3073" s="110" t="s">
        <v>27</v>
      </c>
      <c r="Y3073" s="111" t="s">
        <v>28</v>
      </c>
      <c r="Z3073" s="111" t="s">
        <v>29</v>
      </c>
      <c r="AA3073" s="111" t="s">
        <v>25</v>
      </c>
      <c r="AB3073" s="111" t="s">
        <v>30</v>
      </c>
      <c r="AC3073" s="112" t="s">
        <v>31</v>
      </c>
    </row>
    <row r="3074" spans="1:29" ht="25.5" customHeight="1" x14ac:dyDescent="0.35">
      <c r="A3074" s="205"/>
      <c r="B3074" s="207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193">IF(OR(D3074="",E3074=""),"",ROUND(D3074*E3074,2))</f>
        <v/>
      </c>
      <c r="G3074" s="106"/>
      <c r="H3074" s="96">
        <f t="shared" ref="H3074:H3137" si="194">IF(G3074="Sim",IF(OR(F3074="",D3074="",L3074=""),"",IF(L3074="Sim",ROUND(F3074-D3074,2),0)),0)</f>
        <v>0</v>
      </c>
      <c r="I3074" s="96" t="str">
        <f t="shared" ref="I3074:I3137" si="195">IF(G3074="Sim",0,IF(OR(F3074="",L3074=""),"",F3074))</f>
        <v/>
      </c>
      <c r="J3074" s="96" t="str">
        <f t="shared" ref="J3074:J3137" si="196">IF(G3074="Sim",0,IF(OR(F3074="",D3074="",L3074=""),"",IF(L3074="Sim",ROUND(F3074-D3074,2),0)))</f>
        <v/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V3074" s="110" t="s">
        <v>25</v>
      </c>
      <c r="W3074" s="110" t="s">
        <v>26</v>
      </c>
      <c r="X3074" s="110" t="s">
        <v>27</v>
      </c>
      <c r="Y3074" s="111" t="s">
        <v>28</v>
      </c>
      <c r="Z3074" s="111" t="s">
        <v>29</v>
      </c>
      <c r="AA3074" s="111" t="s">
        <v>25</v>
      </c>
      <c r="AB3074" s="111" t="s">
        <v>30</v>
      </c>
      <c r="AC3074" s="112" t="s">
        <v>31</v>
      </c>
    </row>
    <row r="3075" spans="1:29" ht="25.5" customHeight="1" x14ac:dyDescent="0.35">
      <c r="A3075" s="205"/>
      <c r="B3075" s="207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193"/>
        <v/>
      </c>
      <c r="G3075" s="106"/>
      <c r="H3075" s="96">
        <f t="shared" si="194"/>
        <v>0</v>
      </c>
      <c r="I3075" s="96" t="str">
        <f t="shared" si="195"/>
        <v/>
      </c>
      <c r="J3075" s="96" t="str">
        <f t="shared" si="196"/>
        <v/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V3075" s="110" t="s">
        <v>25</v>
      </c>
      <c r="W3075" s="110" t="s">
        <v>26</v>
      </c>
      <c r="X3075" s="110" t="s">
        <v>27</v>
      </c>
      <c r="Y3075" s="111" t="s">
        <v>28</v>
      </c>
      <c r="Z3075" s="111" t="s">
        <v>29</v>
      </c>
      <c r="AA3075" s="111" t="s">
        <v>25</v>
      </c>
      <c r="AB3075" s="111" t="s">
        <v>30</v>
      </c>
      <c r="AC3075" s="112" t="s">
        <v>31</v>
      </c>
    </row>
    <row r="3076" spans="1:29" ht="25.5" customHeight="1" x14ac:dyDescent="0.35">
      <c r="A3076" s="205"/>
      <c r="B3076" s="207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193"/>
        <v/>
      </c>
      <c r="G3076" s="106"/>
      <c r="H3076" s="96">
        <f t="shared" si="194"/>
        <v>0</v>
      </c>
      <c r="I3076" s="96" t="str">
        <f t="shared" si="195"/>
        <v/>
      </c>
      <c r="J3076" s="96" t="str">
        <f t="shared" si="196"/>
        <v/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V3076" s="110" t="s">
        <v>25</v>
      </c>
      <c r="W3076" s="110" t="s">
        <v>26</v>
      </c>
      <c r="X3076" s="110" t="s">
        <v>27</v>
      </c>
      <c r="Y3076" s="111" t="s">
        <v>28</v>
      </c>
      <c r="Z3076" s="111" t="s">
        <v>29</v>
      </c>
      <c r="AA3076" s="111" t="s">
        <v>25</v>
      </c>
      <c r="AB3076" s="111" t="s">
        <v>30</v>
      </c>
      <c r="AC3076" s="112" t="s">
        <v>31</v>
      </c>
    </row>
    <row r="3077" spans="1:29" ht="25.5" customHeight="1" x14ac:dyDescent="0.35">
      <c r="A3077" s="205"/>
      <c r="B3077" s="207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193"/>
        <v/>
      </c>
      <c r="G3077" s="106"/>
      <c r="H3077" s="96">
        <f t="shared" si="194"/>
        <v>0</v>
      </c>
      <c r="I3077" s="96" t="str">
        <f t="shared" si="195"/>
        <v/>
      </c>
      <c r="J3077" s="96" t="str">
        <f t="shared" si="196"/>
        <v/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V3077" s="110" t="s">
        <v>25</v>
      </c>
      <c r="W3077" s="110" t="s">
        <v>26</v>
      </c>
      <c r="X3077" s="110" t="s">
        <v>27</v>
      </c>
      <c r="Y3077" s="111" t="s">
        <v>28</v>
      </c>
      <c r="Z3077" s="111" t="s">
        <v>29</v>
      </c>
      <c r="AA3077" s="111" t="s">
        <v>25</v>
      </c>
      <c r="AB3077" s="111" t="s">
        <v>30</v>
      </c>
      <c r="AC3077" s="112" t="s">
        <v>31</v>
      </c>
    </row>
    <row r="3078" spans="1:29" ht="25.5" customHeight="1" x14ac:dyDescent="0.35">
      <c r="A3078" s="205"/>
      <c r="B3078" s="207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193"/>
        <v/>
      </c>
      <c r="G3078" s="106"/>
      <c r="H3078" s="96">
        <f t="shared" si="194"/>
        <v>0</v>
      </c>
      <c r="I3078" s="96" t="str">
        <f t="shared" si="195"/>
        <v/>
      </c>
      <c r="J3078" s="96" t="str">
        <f t="shared" si="196"/>
        <v/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V3078" s="110" t="s">
        <v>25</v>
      </c>
      <c r="W3078" s="110" t="s">
        <v>26</v>
      </c>
      <c r="X3078" s="110" t="s">
        <v>27</v>
      </c>
      <c r="Y3078" s="111" t="s">
        <v>28</v>
      </c>
      <c r="Z3078" s="111" t="s">
        <v>29</v>
      </c>
      <c r="AA3078" s="111" t="s">
        <v>25</v>
      </c>
      <c r="AB3078" s="111" t="s">
        <v>30</v>
      </c>
      <c r="AC3078" s="112" t="s">
        <v>31</v>
      </c>
    </row>
    <row r="3079" spans="1:29" ht="25.5" customHeight="1" x14ac:dyDescent="0.35">
      <c r="A3079" s="205"/>
      <c r="B3079" s="207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193"/>
        <v/>
      </c>
      <c r="G3079" s="106"/>
      <c r="H3079" s="96">
        <f t="shared" si="194"/>
        <v>0</v>
      </c>
      <c r="I3079" s="96" t="str">
        <f t="shared" si="195"/>
        <v/>
      </c>
      <c r="J3079" s="96" t="str">
        <f t="shared" si="196"/>
        <v/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V3079" s="110" t="s">
        <v>25</v>
      </c>
      <c r="W3079" s="110" t="s">
        <v>26</v>
      </c>
      <c r="X3079" s="110" t="s">
        <v>27</v>
      </c>
      <c r="Y3079" s="111" t="s">
        <v>28</v>
      </c>
      <c r="Z3079" s="111" t="s">
        <v>29</v>
      </c>
      <c r="AA3079" s="111" t="s">
        <v>25</v>
      </c>
      <c r="AB3079" s="111" t="s">
        <v>30</v>
      </c>
      <c r="AC3079" s="112" t="s">
        <v>31</v>
      </c>
    </row>
    <row r="3080" spans="1:29" ht="25.5" customHeight="1" x14ac:dyDescent="0.35">
      <c r="A3080" s="205"/>
      <c r="B3080" s="207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193"/>
        <v/>
      </c>
      <c r="G3080" s="106"/>
      <c r="H3080" s="96">
        <f t="shared" si="194"/>
        <v>0</v>
      </c>
      <c r="I3080" s="96" t="str">
        <f t="shared" si="195"/>
        <v/>
      </c>
      <c r="J3080" s="96" t="str">
        <f t="shared" si="196"/>
        <v/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V3080" s="110" t="s">
        <v>25</v>
      </c>
      <c r="W3080" s="110" t="s">
        <v>26</v>
      </c>
      <c r="X3080" s="110" t="s">
        <v>27</v>
      </c>
      <c r="Y3080" s="111" t="s">
        <v>28</v>
      </c>
      <c r="Z3080" s="111" t="s">
        <v>29</v>
      </c>
      <c r="AA3080" s="111" t="s">
        <v>25</v>
      </c>
      <c r="AB3080" s="111" t="s">
        <v>30</v>
      </c>
      <c r="AC3080" s="112" t="s">
        <v>31</v>
      </c>
    </row>
    <row r="3081" spans="1:29" ht="25.5" customHeight="1" x14ac:dyDescent="0.35">
      <c r="A3081" s="205"/>
      <c r="B3081" s="207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193"/>
        <v/>
      </c>
      <c r="G3081" s="106"/>
      <c r="H3081" s="96">
        <f t="shared" si="194"/>
        <v>0</v>
      </c>
      <c r="I3081" s="96" t="str">
        <f t="shared" si="195"/>
        <v/>
      </c>
      <c r="J3081" s="96" t="str">
        <f t="shared" si="196"/>
        <v/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V3081" s="110" t="s">
        <v>25</v>
      </c>
      <c r="W3081" s="110" t="s">
        <v>26</v>
      </c>
      <c r="X3081" s="110" t="s">
        <v>27</v>
      </c>
      <c r="Y3081" s="111" t="s">
        <v>28</v>
      </c>
      <c r="Z3081" s="111" t="s">
        <v>29</v>
      </c>
      <c r="AA3081" s="111" t="s">
        <v>25</v>
      </c>
      <c r="AB3081" s="111" t="s">
        <v>30</v>
      </c>
      <c r="AC3081" s="112" t="s">
        <v>31</v>
      </c>
    </row>
    <row r="3082" spans="1:29" ht="25.5" customHeight="1" x14ac:dyDescent="0.35">
      <c r="A3082" s="205"/>
      <c r="B3082" s="207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193"/>
        <v/>
      </c>
      <c r="G3082" s="106"/>
      <c r="H3082" s="96">
        <f t="shared" si="194"/>
        <v>0</v>
      </c>
      <c r="I3082" s="96" t="str">
        <f t="shared" si="195"/>
        <v/>
      </c>
      <c r="J3082" s="96" t="str">
        <f t="shared" si="196"/>
        <v/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V3082" s="110" t="s">
        <v>25</v>
      </c>
      <c r="W3082" s="110" t="s">
        <v>26</v>
      </c>
      <c r="X3082" s="110" t="s">
        <v>27</v>
      </c>
      <c r="Y3082" s="111" t="s">
        <v>28</v>
      </c>
      <c r="Z3082" s="111" t="s">
        <v>29</v>
      </c>
      <c r="AA3082" s="111" t="s">
        <v>25</v>
      </c>
      <c r="AB3082" s="111" t="s">
        <v>30</v>
      </c>
      <c r="AC3082" s="112" t="s">
        <v>31</v>
      </c>
    </row>
    <row r="3083" spans="1:29" ht="25.5" customHeight="1" x14ac:dyDescent="0.35">
      <c r="A3083" s="205"/>
      <c r="B3083" s="207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193"/>
        <v/>
      </c>
      <c r="G3083" s="106"/>
      <c r="H3083" s="96">
        <f t="shared" si="194"/>
        <v>0</v>
      </c>
      <c r="I3083" s="96" t="str">
        <f t="shared" si="195"/>
        <v/>
      </c>
      <c r="J3083" s="96" t="str">
        <f t="shared" si="196"/>
        <v/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V3083" s="110" t="s">
        <v>25</v>
      </c>
      <c r="W3083" s="110" t="s">
        <v>26</v>
      </c>
      <c r="X3083" s="110" t="s">
        <v>27</v>
      </c>
      <c r="Y3083" s="111" t="s">
        <v>28</v>
      </c>
      <c r="Z3083" s="111" t="s">
        <v>29</v>
      </c>
      <c r="AA3083" s="111" t="s">
        <v>25</v>
      </c>
      <c r="AB3083" s="111" t="s">
        <v>30</v>
      </c>
      <c r="AC3083" s="112" t="s">
        <v>31</v>
      </c>
    </row>
    <row r="3084" spans="1:29" ht="25.5" customHeight="1" x14ac:dyDescent="0.35">
      <c r="A3084" s="205"/>
      <c r="B3084" s="207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193"/>
        <v/>
      </c>
      <c r="G3084" s="106"/>
      <c r="H3084" s="96">
        <f t="shared" si="194"/>
        <v>0</v>
      </c>
      <c r="I3084" s="96" t="str">
        <f t="shared" si="195"/>
        <v/>
      </c>
      <c r="J3084" s="96" t="str">
        <f t="shared" si="196"/>
        <v/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V3084" s="110" t="s">
        <v>25</v>
      </c>
      <c r="W3084" s="110" t="s">
        <v>26</v>
      </c>
      <c r="X3084" s="110" t="s">
        <v>27</v>
      </c>
      <c r="Y3084" s="111" t="s">
        <v>28</v>
      </c>
      <c r="Z3084" s="111" t="s">
        <v>29</v>
      </c>
      <c r="AA3084" s="111" t="s">
        <v>25</v>
      </c>
      <c r="AB3084" s="111" t="s">
        <v>30</v>
      </c>
      <c r="AC3084" s="112" t="s">
        <v>31</v>
      </c>
    </row>
    <row r="3085" spans="1:29" ht="25.5" customHeight="1" x14ac:dyDescent="0.35">
      <c r="A3085" s="205"/>
      <c r="B3085" s="207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193"/>
        <v/>
      </c>
      <c r="G3085" s="106"/>
      <c r="H3085" s="96">
        <f t="shared" si="194"/>
        <v>0</v>
      </c>
      <c r="I3085" s="96" t="str">
        <f t="shared" si="195"/>
        <v/>
      </c>
      <c r="J3085" s="96" t="str">
        <f t="shared" si="196"/>
        <v/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V3085" s="110" t="s">
        <v>25</v>
      </c>
      <c r="W3085" s="110" t="s">
        <v>26</v>
      </c>
      <c r="X3085" s="110" t="s">
        <v>27</v>
      </c>
      <c r="Y3085" s="111" t="s">
        <v>28</v>
      </c>
      <c r="Z3085" s="111" t="s">
        <v>29</v>
      </c>
      <c r="AA3085" s="111" t="s">
        <v>25</v>
      </c>
      <c r="AB3085" s="111" t="s">
        <v>30</v>
      </c>
      <c r="AC3085" s="112" t="s">
        <v>31</v>
      </c>
    </row>
    <row r="3086" spans="1:29" ht="25.5" customHeight="1" x14ac:dyDescent="0.35">
      <c r="A3086" s="205"/>
      <c r="B3086" s="207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193"/>
        <v/>
      </c>
      <c r="G3086" s="106"/>
      <c r="H3086" s="96">
        <f t="shared" si="194"/>
        <v>0</v>
      </c>
      <c r="I3086" s="96" t="str">
        <f t="shared" si="195"/>
        <v/>
      </c>
      <c r="J3086" s="96" t="str">
        <f t="shared" si="196"/>
        <v/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V3086" s="110" t="s">
        <v>25</v>
      </c>
      <c r="W3086" s="110" t="s">
        <v>26</v>
      </c>
      <c r="X3086" s="110" t="s">
        <v>27</v>
      </c>
      <c r="Y3086" s="111" t="s">
        <v>28</v>
      </c>
      <c r="Z3086" s="111" t="s">
        <v>29</v>
      </c>
      <c r="AA3086" s="111" t="s">
        <v>25</v>
      </c>
      <c r="AB3086" s="111" t="s">
        <v>30</v>
      </c>
      <c r="AC3086" s="112" t="s">
        <v>31</v>
      </c>
    </row>
    <row r="3087" spans="1:29" ht="25.5" customHeight="1" x14ac:dyDescent="0.35">
      <c r="A3087" s="205"/>
      <c r="B3087" s="207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193"/>
        <v/>
      </c>
      <c r="G3087" s="106"/>
      <c r="H3087" s="96">
        <f t="shared" si="194"/>
        <v>0</v>
      </c>
      <c r="I3087" s="96" t="str">
        <f t="shared" si="195"/>
        <v/>
      </c>
      <c r="J3087" s="96" t="str">
        <f t="shared" si="196"/>
        <v/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V3087" s="110" t="s">
        <v>25</v>
      </c>
      <c r="W3087" s="110" t="s">
        <v>26</v>
      </c>
      <c r="X3087" s="110" t="s">
        <v>27</v>
      </c>
      <c r="Y3087" s="111" t="s">
        <v>28</v>
      </c>
      <c r="Z3087" s="111" t="s">
        <v>29</v>
      </c>
      <c r="AA3087" s="111" t="s">
        <v>25</v>
      </c>
      <c r="AB3087" s="111" t="s">
        <v>30</v>
      </c>
      <c r="AC3087" s="112" t="s">
        <v>31</v>
      </c>
    </row>
    <row r="3088" spans="1:29" ht="25.5" customHeight="1" x14ac:dyDescent="0.35">
      <c r="A3088" s="205"/>
      <c r="B3088" s="207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193"/>
        <v/>
      </c>
      <c r="G3088" s="106"/>
      <c r="H3088" s="96">
        <f t="shared" si="194"/>
        <v>0</v>
      </c>
      <c r="I3088" s="96" t="str">
        <f t="shared" si="195"/>
        <v/>
      </c>
      <c r="J3088" s="96" t="str">
        <f t="shared" si="196"/>
        <v/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V3088" s="110" t="s">
        <v>25</v>
      </c>
      <c r="W3088" s="110" t="s">
        <v>26</v>
      </c>
      <c r="X3088" s="110" t="s">
        <v>27</v>
      </c>
      <c r="Y3088" s="111" t="s">
        <v>28</v>
      </c>
      <c r="Z3088" s="111" t="s">
        <v>29</v>
      </c>
      <c r="AA3088" s="111" t="s">
        <v>25</v>
      </c>
      <c r="AB3088" s="111" t="s">
        <v>30</v>
      </c>
      <c r="AC3088" s="112" t="s">
        <v>31</v>
      </c>
    </row>
    <row r="3089" spans="1:29" ht="25.5" customHeight="1" x14ac:dyDescent="0.35">
      <c r="A3089" s="205"/>
      <c r="B3089" s="207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193"/>
        <v/>
      </c>
      <c r="G3089" s="106"/>
      <c r="H3089" s="96">
        <f t="shared" si="194"/>
        <v>0</v>
      </c>
      <c r="I3089" s="96" t="str">
        <f t="shared" si="195"/>
        <v/>
      </c>
      <c r="J3089" s="96" t="str">
        <f t="shared" si="196"/>
        <v/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V3089" s="110" t="s">
        <v>25</v>
      </c>
      <c r="W3089" s="110" t="s">
        <v>26</v>
      </c>
      <c r="X3089" s="110" t="s">
        <v>27</v>
      </c>
      <c r="Y3089" s="111" t="s">
        <v>28</v>
      </c>
      <c r="Z3089" s="111" t="s">
        <v>29</v>
      </c>
      <c r="AA3089" s="111" t="s">
        <v>25</v>
      </c>
      <c r="AB3089" s="111" t="s">
        <v>30</v>
      </c>
      <c r="AC3089" s="112" t="s">
        <v>31</v>
      </c>
    </row>
    <row r="3090" spans="1:29" ht="25.5" customHeight="1" x14ac:dyDescent="0.35">
      <c r="A3090" s="205"/>
      <c r="B3090" s="207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193"/>
        <v/>
      </c>
      <c r="G3090" s="106"/>
      <c r="H3090" s="96">
        <f t="shared" si="194"/>
        <v>0</v>
      </c>
      <c r="I3090" s="96" t="str">
        <f t="shared" si="195"/>
        <v/>
      </c>
      <c r="J3090" s="96" t="str">
        <f t="shared" si="196"/>
        <v/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V3090" s="110" t="s">
        <v>25</v>
      </c>
      <c r="W3090" s="110" t="s">
        <v>26</v>
      </c>
      <c r="X3090" s="110" t="s">
        <v>27</v>
      </c>
      <c r="Y3090" s="111" t="s">
        <v>28</v>
      </c>
      <c r="Z3090" s="111" t="s">
        <v>29</v>
      </c>
      <c r="AA3090" s="111" t="s">
        <v>25</v>
      </c>
      <c r="AB3090" s="111" t="s">
        <v>30</v>
      </c>
      <c r="AC3090" s="112" t="s">
        <v>31</v>
      </c>
    </row>
    <row r="3091" spans="1:29" ht="25.5" customHeight="1" x14ac:dyDescent="0.35">
      <c r="A3091" s="205"/>
      <c r="B3091" s="207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193"/>
        <v/>
      </c>
      <c r="G3091" s="106"/>
      <c r="H3091" s="96">
        <f t="shared" si="194"/>
        <v>0</v>
      </c>
      <c r="I3091" s="96" t="str">
        <f t="shared" si="195"/>
        <v/>
      </c>
      <c r="J3091" s="96" t="str">
        <f t="shared" si="196"/>
        <v/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V3091" s="110" t="s">
        <v>25</v>
      </c>
      <c r="W3091" s="110" t="s">
        <v>26</v>
      </c>
      <c r="X3091" s="110" t="s">
        <v>27</v>
      </c>
      <c r="Y3091" s="111" t="s">
        <v>28</v>
      </c>
      <c r="Z3091" s="111" t="s">
        <v>29</v>
      </c>
      <c r="AA3091" s="111" t="s">
        <v>25</v>
      </c>
      <c r="AB3091" s="111" t="s">
        <v>30</v>
      </c>
      <c r="AC3091" s="112" t="s">
        <v>31</v>
      </c>
    </row>
    <row r="3092" spans="1:29" ht="25.5" customHeight="1" x14ac:dyDescent="0.35">
      <c r="A3092" s="205"/>
      <c r="B3092" s="207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193"/>
        <v/>
      </c>
      <c r="G3092" s="106"/>
      <c r="H3092" s="96">
        <f t="shared" si="194"/>
        <v>0</v>
      </c>
      <c r="I3092" s="96" t="str">
        <f t="shared" si="195"/>
        <v/>
      </c>
      <c r="J3092" s="96" t="str">
        <f t="shared" si="196"/>
        <v/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V3092" s="110" t="s">
        <v>25</v>
      </c>
      <c r="W3092" s="110" t="s">
        <v>26</v>
      </c>
      <c r="X3092" s="110" t="s">
        <v>27</v>
      </c>
      <c r="Y3092" s="111" t="s">
        <v>28</v>
      </c>
      <c r="Z3092" s="111" t="s">
        <v>29</v>
      </c>
      <c r="AA3092" s="111" t="s">
        <v>25</v>
      </c>
      <c r="AB3092" s="111" t="s">
        <v>30</v>
      </c>
      <c r="AC3092" s="112" t="s">
        <v>31</v>
      </c>
    </row>
    <row r="3093" spans="1:29" ht="25.5" customHeight="1" x14ac:dyDescent="0.35">
      <c r="A3093" s="205"/>
      <c r="B3093" s="207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193"/>
        <v/>
      </c>
      <c r="G3093" s="106"/>
      <c r="H3093" s="96">
        <f t="shared" si="194"/>
        <v>0</v>
      </c>
      <c r="I3093" s="96" t="str">
        <f t="shared" si="195"/>
        <v/>
      </c>
      <c r="J3093" s="96" t="str">
        <f t="shared" si="196"/>
        <v/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V3093" s="110" t="s">
        <v>25</v>
      </c>
      <c r="W3093" s="110" t="s">
        <v>26</v>
      </c>
      <c r="X3093" s="110" t="s">
        <v>27</v>
      </c>
      <c r="Y3093" s="111" t="s">
        <v>28</v>
      </c>
      <c r="Z3093" s="111" t="s">
        <v>29</v>
      </c>
      <c r="AA3093" s="111" t="s">
        <v>25</v>
      </c>
      <c r="AB3093" s="111" t="s">
        <v>30</v>
      </c>
      <c r="AC3093" s="112" t="s">
        <v>31</v>
      </c>
    </row>
    <row r="3094" spans="1:29" ht="25.5" customHeight="1" x14ac:dyDescent="0.35">
      <c r="A3094" s="205"/>
      <c r="B3094" s="207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193"/>
        <v/>
      </c>
      <c r="G3094" s="106"/>
      <c r="H3094" s="96">
        <f t="shared" si="194"/>
        <v>0</v>
      </c>
      <c r="I3094" s="96" t="str">
        <f t="shared" si="195"/>
        <v/>
      </c>
      <c r="J3094" s="96" t="str">
        <f t="shared" si="196"/>
        <v/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V3094" s="110" t="s">
        <v>25</v>
      </c>
      <c r="W3094" s="110" t="s">
        <v>26</v>
      </c>
      <c r="X3094" s="110" t="s">
        <v>27</v>
      </c>
      <c r="Y3094" s="111" t="s">
        <v>28</v>
      </c>
      <c r="Z3094" s="111" t="s">
        <v>29</v>
      </c>
      <c r="AA3094" s="111" t="s">
        <v>25</v>
      </c>
      <c r="AB3094" s="111" t="s">
        <v>30</v>
      </c>
      <c r="AC3094" s="112" t="s">
        <v>31</v>
      </c>
    </row>
    <row r="3095" spans="1:29" ht="25.5" customHeight="1" x14ac:dyDescent="0.35">
      <c r="A3095" s="205"/>
      <c r="B3095" s="207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193"/>
        <v/>
      </c>
      <c r="G3095" s="106"/>
      <c r="H3095" s="96">
        <f t="shared" si="194"/>
        <v>0</v>
      </c>
      <c r="I3095" s="96" t="str">
        <f t="shared" si="195"/>
        <v/>
      </c>
      <c r="J3095" s="96" t="str">
        <f t="shared" si="196"/>
        <v/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V3095" s="110" t="s">
        <v>25</v>
      </c>
      <c r="W3095" s="110" t="s">
        <v>26</v>
      </c>
      <c r="X3095" s="110" t="s">
        <v>27</v>
      </c>
      <c r="Y3095" s="111" t="s">
        <v>28</v>
      </c>
      <c r="Z3095" s="111" t="s">
        <v>29</v>
      </c>
      <c r="AA3095" s="111" t="s">
        <v>25</v>
      </c>
      <c r="AB3095" s="111" t="s">
        <v>30</v>
      </c>
      <c r="AC3095" s="112" t="s">
        <v>31</v>
      </c>
    </row>
    <row r="3096" spans="1:29" ht="25.5" customHeight="1" x14ac:dyDescent="0.35">
      <c r="A3096" s="205"/>
      <c r="B3096" s="207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193"/>
        <v/>
      </c>
      <c r="G3096" s="106"/>
      <c r="H3096" s="96">
        <f t="shared" si="194"/>
        <v>0</v>
      </c>
      <c r="I3096" s="96" t="str">
        <f t="shared" si="195"/>
        <v/>
      </c>
      <c r="J3096" s="96" t="str">
        <f t="shared" si="196"/>
        <v/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V3096" s="110" t="s">
        <v>25</v>
      </c>
      <c r="W3096" s="110" t="s">
        <v>26</v>
      </c>
      <c r="X3096" s="110" t="s">
        <v>27</v>
      </c>
      <c r="Y3096" s="111" t="s">
        <v>28</v>
      </c>
      <c r="Z3096" s="111" t="s">
        <v>29</v>
      </c>
      <c r="AA3096" s="111" t="s">
        <v>25</v>
      </c>
      <c r="AB3096" s="111" t="s">
        <v>30</v>
      </c>
      <c r="AC3096" s="112" t="s">
        <v>31</v>
      </c>
    </row>
    <row r="3097" spans="1:29" ht="25.5" customHeight="1" x14ac:dyDescent="0.35">
      <c r="A3097" s="205"/>
      <c r="B3097" s="207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193"/>
        <v/>
      </c>
      <c r="G3097" s="106"/>
      <c r="H3097" s="96">
        <f t="shared" si="194"/>
        <v>0</v>
      </c>
      <c r="I3097" s="96" t="str">
        <f t="shared" si="195"/>
        <v/>
      </c>
      <c r="J3097" s="96" t="str">
        <f t="shared" si="196"/>
        <v/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V3097" s="110" t="s">
        <v>25</v>
      </c>
      <c r="W3097" s="110" t="s">
        <v>26</v>
      </c>
      <c r="X3097" s="110" t="s">
        <v>27</v>
      </c>
      <c r="Y3097" s="111" t="s">
        <v>28</v>
      </c>
      <c r="Z3097" s="111" t="s">
        <v>29</v>
      </c>
      <c r="AA3097" s="111" t="s">
        <v>25</v>
      </c>
      <c r="AB3097" s="111" t="s">
        <v>30</v>
      </c>
      <c r="AC3097" s="112" t="s">
        <v>31</v>
      </c>
    </row>
    <row r="3098" spans="1:29" ht="25.5" customHeight="1" x14ac:dyDescent="0.35">
      <c r="A3098" s="205"/>
      <c r="B3098" s="207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193"/>
        <v/>
      </c>
      <c r="G3098" s="106"/>
      <c r="H3098" s="96">
        <f t="shared" si="194"/>
        <v>0</v>
      </c>
      <c r="I3098" s="96" t="str">
        <f t="shared" si="195"/>
        <v/>
      </c>
      <c r="J3098" s="96" t="str">
        <f t="shared" si="196"/>
        <v/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V3098" s="110" t="s">
        <v>25</v>
      </c>
      <c r="W3098" s="110" t="s">
        <v>26</v>
      </c>
      <c r="X3098" s="110" t="s">
        <v>27</v>
      </c>
      <c r="Y3098" s="111" t="s">
        <v>28</v>
      </c>
      <c r="Z3098" s="111" t="s">
        <v>29</v>
      </c>
      <c r="AA3098" s="111" t="s">
        <v>25</v>
      </c>
      <c r="AB3098" s="111" t="s">
        <v>30</v>
      </c>
      <c r="AC3098" s="112" t="s">
        <v>31</v>
      </c>
    </row>
    <row r="3099" spans="1:29" ht="25.5" customHeight="1" x14ac:dyDescent="0.35">
      <c r="A3099" s="205"/>
      <c r="B3099" s="207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193"/>
        <v/>
      </c>
      <c r="G3099" s="106"/>
      <c r="H3099" s="96">
        <f t="shared" si="194"/>
        <v>0</v>
      </c>
      <c r="I3099" s="96" t="str">
        <f t="shared" si="195"/>
        <v/>
      </c>
      <c r="J3099" s="96" t="str">
        <f t="shared" si="196"/>
        <v/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V3099" s="110" t="s">
        <v>25</v>
      </c>
      <c r="W3099" s="110" t="s">
        <v>26</v>
      </c>
      <c r="X3099" s="110" t="s">
        <v>27</v>
      </c>
      <c r="Y3099" s="111" t="s">
        <v>28</v>
      </c>
      <c r="Z3099" s="111" t="s">
        <v>29</v>
      </c>
      <c r="AA3099" s="111" t="s">
        <v>25</v>
      </c>
      <c r="AB3099" s="111" t="s">
        <v>30</v>
      </c>
      <c r="AC3099" s="112" t="s">
        <v>31</v>
      </c>
    </row>
    <row r="3100" spans="1:29" ht="25.5" customHeight="1" x14ac:dyDescent="0.35">
      <c r="A3100" s="205"/>
      <c r="B3100" s="207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193"/>
        <v/>
      </c>
      <c r="G3100" s="106"/>
      <c r="H3100" s="96">
        <f t="shared" si="194"/>
        <v>0</v>
      </c>
      <c r="I3100" s="96" t="str">
        <f t="shared" si="195"/>
        <v/>
      </c>
      <c r="J3100" s="96" t="str">
        <f t="shared" si="196"/>
        <v/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V3100" s="110" t="s">
        <v>25</v>
      </c>
      <c r="W3100" s="110" t="s">
        <v>26</v>
      </c>
      <c r="X3100" s="110" t="s">
        <v>27</v>
      </c>
      <c r="Y3100" s="111" t="s">
        <v>28</v>
      </c>
      <c r="Z3100" s="111" t="s">
        <v>29</v>
      </c>
      <c r="AA3100" s="111" t="s">
        <v>25</v>
      </c>
      <c r="AB3100" s="111" t="s">
        <v>30</v>
      </c>
      <c r="AC3100" s="112" t="s">
        <v>31</v>
      </c>
    </row>
    <row r="3101" spans="1:29" ht="25.5" customHeight="1" x14ac:dyDescent="0.35">
      <c r="A3101" s="205"/>
      <c r="B3101" s="207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193"/>
        <v/>
      </c>
      <c r="G3101" s="106"/>
      <c r="H3101" s="96">
        <f t="shared" si="194"/>
        <v>0</v>
      </c>
      <c r="I3101" s="96" t="str">
        <f t="shared" si="195"/>
        <v/>
      </c>
      <c r="J3101" s="96" t="str">
        <f t="shared" si="196"/>
        <v/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V3101" s="110" t="s">
        <v>25</v>
      </c>
      <c r="W3101" s="110" t="s">
        <v>26</v>
      </c>
      <c r="X3101" s="110" t="s">
        <v>27</v>
      </c>
      <c r="Y3101" s="111" t="s">
        <v>28</v>
      </c>
      <c r="Z3101" s="111" t="s">
        <v>29</v>
      </c>
      <c r="AA3101" s="111" t="s">
        <v>25</v>
      </c>
      <c r="AB3101" s="111" t="s">
        <v>30</v>
      </c>
      <c r="AC3101" s="112" t="s">
        <v>31</v>
      </c>
    </row>
    <row r="3102" spans="1:29" ht="25.5" customHeight="1" x14ac:dyDescent="0.35">
      <c r="A3102" s="205"/>
      <c r="B3102" s="207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193"/>
        <v/>
      </c>
      <c r="G3102" s="106"/>
      <c r="H3102" s="96">
        <f t="shared" si="194"/>
        <v>0</v>
      </c>
      <c r="I3102" s="96" t="str">
        <f t="shared" si="195"/>
        <v/>
      </c>
      <c r="J3102" s="96" t="str">
        <f t="shared" si="196"/>
        <v/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V3102" s="110" t="s">
        <v>25</v>
      </c>
      <c r="W3102" s="110" t="s">
        <v>26</v>
      </c>
      <c r="X3102" s="110" t="s">
        <v>27</v>
      </c>
      <c r="Y3102" s="111" t="s">
        <v>28</v>
      </c>
      <c r="Z3102" s="111" t="s">
        <v>29</v>
      </c>
      <c r="AA3102" s="111" t="s">
        <v>25</v>
      </c>
      <c r="AB3102" s="111" t="s">
        <v>30</v>
      </c>
      <c r="AC3102" s="112" t="s">
        <v>31</v>
      </c>
    </row>
    <row r="3103" spans="1:29" ht="25.5" customHeight="1" x14ac:dyDescent="0.35">
      <c r="A3103" s="205"/>
      <c r="B3103" s="207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193"/>
        <v/>
      </c>
      <c r="G3103" s="106"/>
      <c r="H3103" s="96">
        <f t="shared" si="194"/>
        <v>0</v>
      </c>
      <c r="I3103" s="96" t="str">
        <f t="shared" si="195"/>
        <v/>
      </c>
      <c r="J3103" s="96" t="str">
        <f t="shared" si="196"/>
        <v/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V3103" s="110" t="s">
        <v>25</v>
      </c>
      <c r="W3103" s="110" t="s">
        <v>26</v>
      </c>
      <c r="X3103" s="110" t="s">
        <v>27</v>
      </c>
      <c r="Y3103" s="111" t="s">
        <v>28</v>
      </c>
      <c r="Z3103" s="111" t="s">
        <v>29</v>
      </c>
      <c r="AA3103" s="111" t="s">
        <v>25</v>
      </c>
      <c r="AB3103" s="111" t="s">
        <v>30</v>
      </c>
      <c r="AC3103" s="112" t="s">
        <v>31</v>
      </c>
    </row>
    <row r="3104" spans="1:29" ht="25.5" customHeight="1" x14ac:dyDescent="0.35">
      <c r="A3104" s="205"/>
      <c r="B3104" s="207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193"/>
        <v/>
      </c>
      <c r="G3104" s="106"/>
      <c r="H3104" s="96">
        <f t="shared" si="194"/>
        <v>0</v>
      </c>
      <c r="I3104" s="96" t="str">
        <f t="shared" si="195"/>
        <v/>
      </c>
      <c r="J3104" s="96" t="str">
        <f t="shared" si="196"/>
        <v/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V3104" s="110" t="s">
        <v>25</v>
      </c>
      <c r="W3104" s="110" t="s">
        <v>26</v>
      </c>
      <c r="X3104" s="110" t="s">
        <v>27</v>
      </c>
      <c r="Y3104" s="111" t="s">
        <v>28</v>
      </c>
      <c r="Z3104" s="111" t="s">
        <v>29</v>
      </c>
      <c r="AA3104" s="111" t="s">
        <v>25</v>
      </c>
      <c r="AB3104" s="111" t="s">
        <v>30</v>
      </c>
      <c r="AC3104" s="112" t="s">
        <v>31</v>
      </c>
    </row>
    <row r="3105" spans="1:29" ht="25.5" customHeight="1" x14ac:dyDescent="0.35">
      <c r="A3105" s="205"/>
      <c r="B3105" s="207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193"/>
        <v/>
      </c>
      <c r="G3105" s="106"/>
      <c r="H3105" s="96">
        <f t="shared" si="194"/>
        <v>0</v>
      </c>
      <c r="I3105" s="96" t="str">
        <f t="shared" si="195"/>
        <v/>
      </c>
      <c r="J3105" s="96" t="str">
        <f t="shared" si="196"/>
        <v/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V3105" s="110" t="s">
        <v>25</v>
      </c>
      <c r="W3105" s="110" t="s">
        <v>26</v>
      </c>
      <c r="X3105" s="110" t="s">
        <v>27</v>
      </c>
      <c r="Y3105" s="111" t="s">
        <v>28</v>
      </c>
      <c r="Z3105" s="111" t="s">
        <v>29</v>
      </c>
      <c r="AA3105" s="111" t="s">
        <v>25</v>
      </c>
      <c r="AB3105" s="111" t="s">
        <v>30</v>
      </c>
      <c r="AC3105" s="112" t="s">
        <v>31</v>
      </c>
    </row>
    <row r="3106" spans="1:29" ht="25.5" customHeight="1" x14ac:dyDescent="0.35">
      <c r="A3106" s="205"/>
      <c r="B3106" s="207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193"/>
        <v/>
      </c>
      <c r="G3106" s="106"/>
      <c r="H3106" s="96">
        <f t="shared" si="194"/>
        <v>0</v>
      </c>
      <c r="I3106" s="96" t="str">
        <f t="shared" si="195"/>
        <v/>
      </c>
      <c r="J3106" s="96" t="str">
        <f t="shared" si="196"/>
        <v/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V3106" s="110" t="s">
        <v>25</v>
      </c>
      <c r="W3106" s="110" t="s">
        <v>26</v>
      </c>
      <c r="X3106" s="110" t="s">
        <v>27</v>
      </c>
      <c r="Y3106" s="111" t="s">
        <v>28</v>
      </c>
      <c r="Z3106" s="111" t="s">
        <v>29</v>
      </c>
      <c r="AA3106" s="111" t="s">
        <v>25</v>
      </c>
      <c r="AB3106" s="111" t="s">
        <v>30</v>
      </c>
      <c r="AC3106" s="112" t="s">
        <v>31</v>
      </c>
    </row>
    <row r="3107" spans="1:29" ht="25.5" customHeight="1" x14ac:dyDescent="0.35">
      <c r="A3107" s="205"/>
      <c r="B3107" s="207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193"/>
        <v/>
      </c>
      <c r="G3107" s="106"/>
      <c r="H3107" s="96">
        <f t="shared" si="194"/>
        <v>0</v>
      </c>
      <c r="I3107" s="96" t="str">
        <f t="shared" si="195"/>
        <v/>
      </c>
      <c r="J3107" s="96" t="str">
        <f t="shared" si="196"/>
        <v/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V3107" s="110" t="s">
        <v>25</v>
      </c>
      <c r="W3107" s="110" t="s">
        <v>26</v>
      </c>
      <c r="X3107" s="110" t="s">
        <v>27</v>
      </c>
      <c r="Y3107" s="111" t="s">
        <v>28</v>
      </c>
      <c r="Z3107" s="111" t="s">
        <v>29</v>
      </c>
      <c r="AA3107" s="111" t="s">
        <v>25</v>
      </c>
      <c r="AB3107" s="111" t="s">
        <v>30</v>
      </c>
      <c r="AC3107" s="112" t="s">
        <v>31</v>
      </c>
    </row>
    <row r="3108" spans="1:29" ht="25.5" customHeight="1" x14ac:dyDescent="0.35">
      <c r="A3108" s="205"/>
      <c r="B3108" s="207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193"/>
        <v/>
      </c>
      <c r="G3108" s="106"/>
      <c r="H3108" s="96">
        <f t="shared" si="194"/>
        <v>0</v>
      </c>
      <c r="I3108" s="96" t="str">
        <f t="shared" si="195"/>
        <v/>
      </c>
      <c r="J3108" s="96" t="str">
        <f t="shared" si="196"/>
        <v/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V3108" s="110" t="s">
        <v>25</v>
      </c>
      <c r="W3108" s="110" t="s">
        <v>26</v>
      </c>
      <c r="X3108" s="110" t="s">
        <v>27</v>
      </c>
      <c r="Y3108" s="111" t="s">
        <v>28</v>
      </c>
      <c r="Z3108" s="111" t="s">
        <v>29</v>
      </c>
      <c r="AA3108" s="111" t="s">
        <v>25</v>
      </c>
      <c r="AB3108" s="111" t="s">
        <v>30</v>
      </c>
      <c r="AC3108" s="112" t="s">
        <v>31</v>
      </c>
    </row>
    <row r="3109" spans="1:29" ht="25.5" customHeight="1" x14ac:dyDescent="0.35">
      <c r="A3109" s="205"/>
      <c r="B3109" s="207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193"/>
        <v/>
      </c>
      <c r="G3109" s="106"/>
      <c r="H3109" s="96">
        <f t="shared" si="194"/>
        <v>0</v>
      </c>
      <c r="I3109" s="96" t="str">
        <f t="shared" si="195"/>
        <v/>
      </c>
      <c r="J3109" s="96" t="str">
        <f t="shared" si="196"/>
        <v/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V3109" s="110" t="s">
        <v>25</v>
      </c>
      <c r="W3109" s="110" t="s">
        <v>26</v>
      </c>
      <c r="X3109" s="110" t="s">
        <v>27</v>
      </c>
      <c r="Y3109" s="111" t="s">
        <v>28</v>
      </c>
      <c r="Z3109" s="111" t="s">
        <v>29</v>
      </c>
      <c r="AA3109" s="111" t="s">
        <v>25</v>
      </c>
      <c r="AB3109" s="111" t="s">
        <v>30</v>
      </c>
      <c r="AC3109" s="112" t="s">
        <v>31</v>
      </c>
    </row>
    <row r="3110" spans="1:29" ht="25.5" customHeight="1" x14ac:dyDescent="0.35">
      <c r="A3110" s="205"/>
      <c r="B3110" s="207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193"/>
        <v/>
      </c>
      <c r="G3110" s="106"/>
      <c r="H3110" s="96">
        <f t="shared" si="194"/>
        <v>0</v>
      </c>
      <c r="I3110" s="96" t="str">
        <f t="shared" si="195"/>
        <v/>
      </c>
      <c r="J3110" s="96" t="str">
        <f t="shared" si="196"/>
        <v/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V3110" s="110" t="s">
        <v>25</v>
      </c>
      <c r="W3110" s="110" t="s">
        <v>26</v>
      </c>
      <c r="X3110" s="110" t="s">
        <v>27</v>
      </c>
      <c r="Y3110" s="111" t="s">
        <v>28</v>
      </c>
      <c r="Z3110" s="111" t="s">
        <v>29</v>
      </c>
      <c r="AA3110" s="111" t="s">
        <v>25</v>
      </c>
      <c r="AB3110" s="111" t="s">
        <v>30</v>
      </c>
      <c r="AC3110" s="112" t="s">
        <v>31</v>
      </c>
    </row>
    <row r="3111" spans="1:29" ht="25.5" customHeight="1" x14ac:dyDescent="0.35">
      <c r="A3111" s="205"/>
      <c r="B3111" s="207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193"/>
        <v/>
      </c>
      <c r="G3111" s="106"/>
      <c r="H3111" s="96">
        <f t="shared" si="194"/>
        <v>0</v>
      </c>
      <c r="I3111" s="96" t="str">
        <f t="shared" si="195"/>
        <v/>
      </c>
      <c r="J3111" s="96" t="str">
        <f t="shared" si="196"/>
        <v/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V3111" s="110" t="s">
        <v>25</v>
      </c>
      <c r="W3111" s="110" t="s">
        <v>26</v>
      </c>
      <c r="X3111" s="110" t="s">
        <v>27</v>
      </c>
      <c r="Y3111" s="111" t="s">
        <v>28</v>
      </c>
      <c r="Z3111" s="111" t="s">
        <v>29</v>
      </c>
      <c r="AA3111" s="111" t="s">
        <v>25</v>
      </c>
      <c r="AB3111" s="111" t="s">
        <v>30</v>
      </c>
      <c r="AC3111" s="112" t="s">
        <v>31</v>
      </c>
    </row>
    <row r="3112" spans="1:29" ht="25.5" customHeight="1" x14ac:dyDescent="0.35">
      <c r="A3112" s="205"/>
      <c r="B3112" s="207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193"/>
        <v/>
      </c>
      <c r="G3112" s="106"/>
      <c r="H3112" s="96">
        <f t="shared" si="194"/>
        <v>0</v>
      </c>
      <c r="I3112" s="96" t="str">
        <f t="shared" si="195"/>
        <v/>
      </c>
      <c r="J3112" s="96" t="str">
        <f t="shared" si="196"/>
        <v/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V3112" s="110" t="s">
        <v>25</v>
      </c>
      <c r="W3112" s="110" t="s">
        <v>26</v>
      </c>
      <c r="X3112" s="110" t="s">
        <v>27</v>
      </c>
      <c r="Y3112" s="111" t="s">
        <v>28</v>
      </c>
      <c r="Z3112" s="111" t="s">
        <v>29</v>
      </c>
      <c r="AA3112" s="111" t="s">
        <v>25</v>
      </c>
      <c r="AB3112" s="111" t="s">
        <v>30</v>
      </c>
      <c r="AC3112" s="112" t="s">
        <v>31</v>
      </c>
    </row>
    <row r="3113" spans="1:29" ht="25.5" customHeight="1" x14ac:dyDescent="0.35">
      <c r="A3113" s="205"/>
      <c r="B3113" s="207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193"/>
        <v/>
      </c>
      <c r="G3113" s="106"/>
      <c r="H3113" s="96">
        <f t="shared" si="194"/>
        <v>0</v>
      </c>
      <c r="I3113" s="96" t="str">
        <f t="shared" si="195"/>
        <v/>
      </c>
      <c r="J3113" s="96" t="str">
        <f t="shared" si="196"/>
        <v/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V3113" s="110" t="s">
        <v>25</v>
      </c>
      <c r="W3113" s="110" t="s">
        <v>26</v>
      </c>
      <c r="X3113" s="110" t="s">
        <v>27</v>
      </c>
      <c r="Y3113" s="111" t="s">
        <v>28</v>
      </c>
      <c r="Z3113" s="111" t="s">
        <v>29</v>
      </c>
      <c r="AA3113" s="111" t="s">
        <v>25</v>
      </c>
      <c r="AB3113" s="111" t="s">
        <v>30</v>
      </c>
      <c r="AC3113" s="112" t="s">
        <v>31</v>
      </c>
    </row>
    <row r="3114" spans="1:29" ht="25.5" customHeight="1" x14ac:dyDescent="0.35">
      <c r="A3114" s="205"/>
      <c r="B3114" s="207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193"/>
        <v/>
      </c>
      <c r="G3114" s="106"/>
      <c r="H3114" s="96">
        <f t="shared" si="194"/>
        <v>0</v>
      </c>
      <c r="I3114" s="96" t="str">
        <f t="shared" si="195"/>
        <v/>
      </c>
      <c r="J3114" s="96" t="str">
        <f t="shared" si="196"/>
        <v/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V3114" s="110" t="s">
        <v>25</v>
      </c>
      <c r="W3114" s="110" t="s">
        <v>26</v>
      </c>
      <c r="X3114" s="110" t="s">
        <v>27</v>
      </c>
      <c r="Y3114" s="111" t="s">
        <v>28</v>
      </c>
      <c r="Z3114" s="111" t="s">
        <v>29</v>
      </c>
      <c r="AA3114" s="111" t="s">
        <v>25</v>
      </c>
      <c r="AB3114" s="111" t="s">
        <v>30</v>
      </c>
      <c r="AC3114" s="112" t="s">
        <v>31</v>
      </c>
    </row>
    <row r="3115" spans="1:29" ht="25.5" customHeight="1" x14ac:dyDescent="0.35">
      <c r="A3115" s="205"/>
      <c r="B3115" s="207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193"/>
        <v/>
      </c>
      <c r="G3115" s="106"/>
      <c r="H3115" s="96">
        <f t="shared" si="194"/>
        <v>0</v>
      </c>
      <c r="I3115" s="96" t="str">
        <f t="shared" si="195"/>
        <v/>
      </c>
      <c r="J3115" s="96" t="str">
        <f t="shared" si="196"/>
        <v/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V3115" s="110" t="s">
        <v>25</v>
      </c>
      <c r="W3115" s="110" t="s">
        <v>26</v>
      </c>
      <c r="X3115" s="110" t="s">
        <v>27</v>
      </c>
      <c r="Y3115" s="111" t="s">
        <v>28</v>
      </c>
      <c r="Z3115" s="111" t="s">
        <v>29</v>
      </c>
      <c r="AA3115" s="111" t="s">
        <v>25</v>
      </c>
      <c r="AB3115" s="111" t="s">
        <v>30</v>
      </c>
      <c r="AC3115" s="112" t="s">
        <v>31</v>
      </c>
    </row>
    <row r="3116" spans="1:29" ht="25.5" customHeight="1" x14ac:dyDescent="0.35">
      <c r="A3116" s="205"/>
      <c r="B3116" s="207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193"/>
        <v/>
      </c>
      <c r="G3116" s="106"/>
      <c r="H3116" s="96">
        <f t="shared" si="194"/>
        <v>0</v>
      </c>
      <c r="I3116" s="96" t="str">
        <f t="shared" si="195"/>
        <v/>
      </c>
      <c r="J3116" s="96" t="str">
        <f t="shared" si="196"/>
        <v/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V3116" s="110" t="s">
        <v>25</v>
      </c>
      <c r="W3116" s="110" t="s">
        <v>26</v>
      </c>
      <c r="X3116" s="110" t="s">
        <v>27</v>
      </c>
      <c r="Y3116" s="111" t="s">
        <v>28</v>
      </c>
      <c r="Z3116" s="111" t="s">
        <v>29</v>
      </c>
      <c r="AA3116" s="111" t="s">
        <v>25</v>
      </c>
      <c r="AB3116" s="111" t="s">
        <v>30</v>
      </c>
      <c r="AC3116" s="112" t="s">
        <v>31</v>
      </c>
    </row>
    <row r="3117" spans="1:29" ht="25.5" customHeight="1" x14ac:dyDescent="0.35">
      <c r="A3117" s="205"/>
      <c r="B3117" s="207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193"/>
        <v/>
      </c>
      <c r="G3117" s="106"/>
      <c r="H3117" s="96">
        <f t="shared" si="194"/>
        <v>0</v>
      </c>
      <c r="I3117" s="96" t="str">
        <f t="shared" si="195"/>
        <v/>
      </c>
      <c r="J3117" s="96" t="str">
        <f t="shared" si="196"/>
        <v/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V3117" s="110" t="s">
        <v>25</v>
      </c>
      <c r="W3117" s="110" t="s">
        <v>26</v>
      </c>
      <c r="X3117" s="110" t="s">
        <v>27</v>
      </c>
      <c r="Y3117" s="111" t="s">
        <v>28</v>
      </c>
      <c r="Z3117" s="111" t="s">
        <v>29</v>
      </c>
      <c r="AA3117" s="111" t="s">
        <v>25</v>
      </c>
      <c r="AB3117" s="111" t="s">
        <v>30</v>
      </c>
      <c r="AC3117" s="112" t="s">
        <v>31</v>
      </c>
    </row>
    <row r="3118" spans="1:29" ht="25.5" customHeight="1" x14ac:dyDescent="0.35">
      <c r="A3118" s="205"/>
      <c r="B3118" s="207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193"/>
        <v/>
      </c>
      <c r="G3118" s="106"/>
      <c r="H3118" s="96">
        <f t="shared" si="194"/>
        <v>0</v>
      </c>
      <c r="I3118" s="96" t="str">
        <f t="shared" si="195"/>
        <v/>
      </c>
      <c r="J3118" s="96" t="str">
        <f t="shared" si="196"/>
        <v/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V3118" s="110" t="s">
        <v>25</v>
      </c>
      <c r="W3118" s="110" t="s">
        <v>26</v>
      </c>
      <c r="X3118" s="110" t="s">
        <v>27</v>
      </c>
      <c r="Y3118" s="111" t="s">
        <v>28</v>
      </c>
      <c r="Z3118" s="111" t="s">
        <v>29</v>
      </c>
      <c r="AA3118" s="111" t="s">
        <v>25</v>
      </c>
      <c r="AB3118" s="111" t="s">
        <v>30</v>
      </c>
      <c r="AC3118" s="112" t="s">
        <v>31</v>
      </c>
    </row>
    <row r="3119" spans="1:29" ht="25.5" customHeight="1" x14ac:dyDescent="0.35">
      <c r="A3119" s="205"/>
      <c r="B3119" s="207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193"/>
        <v/>
      </c>
      <c r="G3119" s="106"/>
      <c r="H3119" s="96">
        <f t="shared" si="194"/>
        <v>0</v>
      </c>
      <c r="I3119" s="96" t="str">
        <f t="shared" si="195"/>
        <v/>
      </c>
      <c r="J3119" s="96" t="str">
        <f t="shared" si="196"/>
        <v/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V3119" s="110" t="s">
        <v>25</v>
      </c>
      <c r="W3119" s="110" t="s">
        <v>26</v>
      </c>
      <c r="X3119" s="110" t="s">
        <v>27</v>
      </c>
      <c r="Y3119" s="111" t="s">
        <v>28</v>
      </c>
      <c r="Z3119" s="111" t="s">
        <v>29</v>
      </c>
      <c r="AA3119" s="111" t="s">
        <v>25</v>
      </c>
      <c r="AB3119" s="111" t="s">
        <v>30</v>
      </c>
      <c r="AC3119" s="112" t="s">
        <v>31</v>
      </c>
    </row>
    <row r="3120" spans="1:29" ht="25.5" customHeight="1" x14ac:dyDescent="0.35">
      <c r="A3120" s="205"/>
      <c r="B3120" s="207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193"/>
        <v/>
      </c>
      <c r="G3120" s="106"/>
      <c r="H3120" s="96">
        <f t="shared" si="194"/>
        <v>0</v>
      </c>
      <c r="I3120" s="96" t="str">
        <f t="shared" si="195"/>
        <v/>
      </c>
      <c r="J3120" s="96" t="str">
        <f t="shared" si="196"/>
        <v/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V3120" s="110" t="s">
        <v>25</v>
      </c>
      <c r="W3120" s="110" t="s">
        <v>26</v>
      </c>
      <c r="X3120" s="110" t="s">
        <v>27</v>
      </c>
      <c r="Y3120" s="111" t="s">
        <v>28</v>
      </c>
      <c r="Z3120" s="111" t="s">
        <v>29</v>
      </c>
      <c r="AA3120" s="111" t="s">
        <v>25</v>
      </c>
      <c r="AB3120" s="111" t="s">
        <v>30</v>
      </c>
      <c r="AC3120" s="112" t="s">
        <v>31</v>
      </c>
    </row>
    <row r="3121" spans="1:29" ht="25.5" customHeight="1" x14ac:dyDescent="0.35">
      <c r="A3121" s="205"/>
      <c r="B3121" s="207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193"/>
        <v/>
      </c>
      <c r="G3121" s="106"/>
      <c r="H3121" s="96">
        <f t="shared" si="194"/>
        <v>0</v>
      </c>
      <c r="I3121" s="96" t="str">
        <f t="shared" si="195"/>
        <v/>
      </c>
      <c r="J3121" s="96" t="str">
        <f t="shared" si="196"/>
        <v/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V3121" s="110" t="s">
        <v>25</v>
      </c>
      <c r="W3121" s="110" t="s">
        <v>26</v>
      </c>
      <c r="X3121" s="110" t="s">
        <v>27</v>
      </c>
      <c r="Y3121" s="111" t="s">
        <v>28</v>
      </c>
      <c r="Z3121" s="111" t="s">
        <v>29</v>
      </c>
      <c r="AA3121" s="111" t="s">
        <v>25</v>
      </c>
      <c r="AB3121" s="111" t="s">
        <v>30</v>
      </c>
      <c r="AC3121" s="112" t="s">
        <v>31</v>
      </c>
    </row>
    <row r="3122" spans="1:29" ht="25.5" customHeight="1" x14ac:dyDescent="0.35">
      <c r="A3122" s="205"/>
      <c r="B3122" s="207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193"/>
        <v/>
      </c>
      <c r="G3122" s="106"/>
      <c r="H3122" s="96">
        <f t="shared" si="194"/>
        <v>0</v>
      </c>
      <c r="I3122" s="96" t="str">
        <f t="shared" si="195"/>
        <v/>
      </c>
      <c r="J3122" s="96" t="str">
        <f t="shared" si="196"/>
        <v/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V3122" s="110" t="s">
        <v>25</v>
      </c>
      <c r="W3122" s="110" t="s">
        <v>26</v>
      </c>
      <c r="X3122" s="110" t="s">
        <v>27</v>
      </c>
      <c r="Y3122" s="111" t="s">
        <v>28</v>
      </c>
      <c r="Z3122" s="111" t="s">
        <v>29</v>
      </c>
      <c r="AA3122" s="111" t="s">
        <v>25</v>
      </c>
      <c r="AB3122" s="111" t="s">
        <v>30</v>
      </c>
      <c r="AC3122" s="112" t="s">
        <v>31</v>
      </c>
    </row>
    <row r="3123" spans="1:29" ht="25.5" customHeight="1" x14ac:dyDescent="0.35">
      <c r="A3123" s="205"/>
      <c r="B3123" s="207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193"/>
        <v/>
      </c>
      <c r="G3123" s="106"/>
      <c r="H3123" s="96">
        <f t="shared" si="194"/>
        <v>0</v>
      </c>
      <c r="I3123" s="96" t="str">
        <f t="shared" si="195"/>
        <v/>
      </c>
      <c r="J3123" s="96" t="str">
        <f t="shared" si="196"/>
        <v/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V3123" s="110" t="s">
        <v>25</v>
      </c>
      <c r="W3123" s="110" t="s">
        <v>26</v>
      </c>
      <c r="X3123" s="110" t="s">
        <v>27</v>
      </c>
      <c r="Y3123" s="111" t="s">
        <v>28</v>
      </c>
      <c r="Z3123" s="111" t="s">
        <v>29</v>
      </c>
      <c r="AA3123" s="111" t="s">
        <v>25</v>
      </c>
      <c r="AB3123" s="111" t="s">
        <v>30</v>
      </c>
      <c r="AC3123" s="112" t="s">
        <v>31</v>
      </c>
    </row>
    <row r="3124" spans="1:29" ht="25.5" customHeight="1" x14ac:dyDescent="0.35">
      <c r="A3124" s="205"/>
      <c r="B3124" s="207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193"/>
        <v/>
      </c>
      <c r="G3124" s="106"/>
      <c r="H3124" s="96">
        <f t="shared" si="194"/>
        <v>0</v>
      </c>
      <c r="I3124" s="96" t="str">
        <f t="shared" si="195"/>
        <v/>
      </c>
      <c r="J3124" s="96" t="str">
        <f t="shared" si="196"/>
        <v/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V3124" s="110" t="s">
        <v>25</v>
      </c>
      <c r="W3124" s="110" t="s">
        <v>26</v>
      </c>
      <c r="X3124" s="110" t="s">
        <v>27</v>
      </c>
      <c r="Y3124" s="111" t="s">
        <v>28</v>
      </c>
      <c r="Z3124" s="111" t="s">
        <v>29</v>
      </c>
      <c r="AA3124" s="111" t="s">
        <v>25</v>
      </c>
      <c r="AB3124" s="111" t="s">
        <v>30</v>
      </c>
      <c r="AC3124" s="112" t="s">
        <v>31</v>
      </c>
    </row>
    <row r="3125" spans="1:29" ht="25.5" customHeight="1" x14ac:dyDescent="0.35">
      <c r="A3125" s="205"/>
      <c r="B3125" s="207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193"/>
        <v/>
      </c>
      <c r="G3125" s="106"/>
      <c r="H3125" s="96">
        <f t="shared" si="194"/>
        <v>0</v>
      </c>
      <c r="I3125" s="96" t="str">
        <f t="shared" si="195"/>
        <v/>
      </c>
      <c r="J3125" s="96" t="str">
        <f t="shared" si="196"/>
        <v/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V3125" s="110" t="s">
        <v>25</v>
      </c>
      <c r="W3125" s="110" t="s">
        <v>26</v>
      </c>
      <c r="X3125" s="110" t="s">
        <v>27</v>
      </c>
      <c r="Y3125" s="111" t="s">
        <v>28</v>
      </c>
      <c r="Z3125" s="111" t="s">
        <v>29</v>
      </c>
      <c r="AA3125" s="111" t="s">
        <v>25</v>
      </c>
      <c r="AB3125" s="111" t="s">
        <v>30</v>
      </c>
      <c r="AC3125" s="112" t="s">
        <v>31</v>
      </c>
    </row>
    <row r="3126" spans="1:29" ht="25.5" customHeight="1" x14ac:dyDescent="0.35">
      <c r="A3126" s="205"/>
      <c r="B3126" s="207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193"/>
        <v/>
      </c>
      <c r="G3126" s="106"/>
      <c r="H3126" s="96">
        <f t="shared" si="194"/>
        <v>0</v>
      </c>
      <c r="I3126" s="96" t="str">
        <f t="shared" si="195"/>
        <v/>
      </c>
      <c r="J3126" s="96" t="str">
        <f t="shared" si="196"/>
        <v/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V3126" s="110" t="s">
        <v>25</v>
      </c>
      <c r="W3126" s="110" t="s">
        <v>26</v>
      </c>
      <c r="X3126" s="110" t="s">
        <v>27</v>
      </c>
      <c r="Y3126" s="111" t="s">
        <v>28</v>
      </c>
      <c r="Z3126" s="111" t="s">
        <v>29</v>
      </c>
      <c r="AA3126" s="111" t="s">
        <v>25</v>
      </c>
      <c r="AB3126" s="111" t="s">
        <v>30</v>
      </c>
      <c r="AC3126" s="112" t="s">
        <v>31</v>
      </c>
    </row>
    <row r="3127" spans="1:29" ht="25.5" customHeight="1" x14ac:dyDescent="0.35">
      <c r="A3127" s="205"/>
      <c r="B3127" s="207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193"/>
        <v/>
      </c>
      <c r="G3127" s="106"/>
      <c r="H3127" s="96">
        <f t="shared" si="194"/>
        <v>0</v>
      </c>
      <c r="I3127" s="96" t="str">
        <f t="shared" si="195"/>
        <v/>
      </c>
      <c r="J3127" s="96" t="str">
        <f t="shared" si="196"/>
        <v/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V3127" s="110" t="s">
        <v>25</v>
      </c>
      <c r="W3127" s="110" t="s">
        <v>26</v>
      </c>
      <c r="X3127" s="110" t="s">
        <v>27</v>
      </c>
      <c r="Y3127" s="111" t="s">
        <v>28</v>
      </c>
      <c r="Z3127" s="111" t="s">
        <v>29</v>
      </c>
      <c r="AA3127" s="111" t="s">
        <v>25</v>
      </c>
      <c r="AB3127" s="111" t="s">
        <v>30</v>
      </c>
      <c r="AC3127" s="112" t="s">
        <v>31</v>
      </c>
    </row>
    <row r="3128" spans="1:29" ht="25.5" customHeight="1" x14ac:dyDescent="0.35">
      <c r="A3128" s="205"/>
      <c r="B3128" s="207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193"/>
        <v/>
      </c>
      <c r="G3128" s="106"/>
      <c r="H3128" s="96">
        <f t="shared" si="194"/>
        <v>0</v>
      </c>
      <c r="I3128" s="96" t="str">
        <f t="shared" si="195"/>
        <v/>
      </c>
      <c r="J3128" s="96" t="str">
        <f t="shared" si="196"/>
        <v/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V3128" s="110" t="s">
        <v>25</v>
      </c>
      <c r="W3128" s="110" t="s">
        <v>26</v>
      </c>
      <c r="X3128" s="110" t="s">
        <v>27</v>
      </c>
      <c r="Y3128" s="111" t="s">
        <v>28</v>
      </c>
      <c r="Z3128" s="111" t="s">
        <v>29</v>
      </c>
      <c r="AA3128" s="111" t="s">
        <v>25</v>
      </c>
      <c r="AB3128" s="111" t="s">
        <v>30</v>
      </c>
      <c r="AC3128" s="112" t="s">
        <v>31</v>
      </c>
    </row>
    <row r="3129" spans="1:29" ht="25.5" customHeight="1" x14ac:dyDescent="0.35">
      <c r="A3129" s="205"/>
      <c r="B3129" s="207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193"/>
        <v/>
      </c>
      <c r="G3129" s="106"/>
      <c r="H3129" s="96">
        <f t="shared" si="194"/>
        <v>0</v>
      </c>
      <c r="I3129" s="96" t="str">
        <f t="shared" si="195"/>
        <v/>
      </c>
      <c r="J3129" s="96" t="str">
        <f t="shared" si="196"/>
        <v/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V3129" s="110" t="s">
        <v>25</v>
      </c>
      <c r="W3129" s="110" t="s">
        <v>26</v>
      </c>
      <c r="X3129" s="110" t="s">
        <v>27</v>
      </c>
      <c r="Y3129" s="111" t="s">
        <v>28</v>
      </c>
      <c r="Z3129" s="111" t="s">
        <v>29</v>
      </c>
      <c r="AA3129" s="111" t="s">
        <v>25</v>
      </c>
      <c r="AB3129" s="111" t="s">
        <v>30</v>
      </c>
      <c r="AC3129" s="112" t="s">
        <v>31</v>
      </c>
    </row>
    <row r="3130" spans="1:29" ht="25.5" customHeight="1" x14ac:dyDescent="0.35">
      <c r="A3130" s="205"/>
      <c r="B3130" s="207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193"/>
        <v/>
      </c>
      <c r="G3130" s="106"/>
      <c r="H3130" s="96">
        <f t="shared" si="194"/>
        <v>0</v>
      </c>
      <c r="I3130" s="96" t="str">
        <f t="shared" si="195"/>
        <v/>
      </c>
      <c r="J3130" s="96" t="str">
        <f t="shared" si="196"/>
        <v/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V3130" s="110" t="s">
        <v>25</v>
      </c>
      <c r="W3130" s="110" t="s">
        <v>26</v>
      </c>
      <c r="X3130" s="110" t="s">
        <v>27</v>
      </c>
      <c r="Y3130" s="111" t="s">
        <v>28</v>
      </c>
      <c r="Z3130" s="111" t="s">
        <v>29</v>
      </c>
      <c r="AA3130" s="111" t="s">
        <v>25</v>
      </c>
      <c r="AB3130" s="111" t="s">
        <v>30</v>
      </c>
      <c r="AC3130" s="112" t="s">
        <v>31</v>
      </c>
    </row>
    <row r="3131" spans="1:29" ht="25.5" customHeight="1" x14ac:dyDescent="0.35">
      <c r="A3131" s="205"/>
      <c r="B3131" s="207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193"/>
        <v/>
      </c>
      <c r="G3131" s="106"/>
      <c r="H3131" s="96">
        <f t="shared" si="194"/>
        <v>0</v>
      </c>
      <c r="I3131" s="96" t="str">
        <f t="shared" si="195"/>
        <v/>
      </c>
      <c r="J3131" s="96" t="str">
        <f t="shared" si="196"/>
        <v/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V3131" s="110" t="s">
        <v>25</v>
      </c>
      <c r="W3131" s="110" t="s">
        <v>26</v>
      </c>
      <c r="X3131" s="110" t="s">
        <v>27</v>
      </c>
      <c r="Y3131" s="111" t="s">
        <v>28</v>
      </c>
      <c r="Z3131" s="111" t="s">
        <v>29</v>
      </c>
      <c r="AA3131" s="111" t="s">
        <v>25</v>
      </c>
      <c r="AB3131" s="111" t="s">
        <v>30</v>
      </c>
      <c r="AC3131" s="112" t="s">
        <v>31</v>
      </c>
    </row>
    <row r="3132" spans="1:29" ht="25.5" customHeight="1" x14ac:dyDescent="0.35">
      <c r="A3132" s="205"/>
      <c r="B3132" s="207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193"/>
        <v/>
      </c>
      <c r="G3132" s="106"/>
      <c r="H3132" s="96">
        <f t="shared" si="194"/>
        <v>0</v>
      </c>
      <c r="I3132" s="96" t="str">
        <f t="shared" si="195"/>
        <v/>
      </c>
      <c r="J3132" s="96" t="str">
        <f t="shared" si="196"/>
        <v/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V3132" s="110" t="s">
        <v>25</v>
      </c>
      <c r="W3132" s="110" t="s">
        <v>26</v>
      </c>
      <c r="X3132" s="110" t="s">
        <v>27</v>
      </c>
      <c r="Y3132" s="111" t="s">
        <v>28</v>
      </c>
      <c r="Z3132" s="111" t="s">
        <v>29</v>
      </c>
      <c r="AA3132" s="111" t="s">
        <v>25</v>
      </c>
      <c r="AB3132" s="111" t="s">
        <v>30</v>
      </c>
      <c r="AC3132" s="112" t="s">
        <v>31</v>
      </c>
    </row>
    <row r="3133" spans="1:29" ht="25.5" customHeight="1" x14ac:dyDescent="0.35">
      <c r="A3133" s="205"/>
      <c r="B3133" s="207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193"/>
        <v/>
      </c>
      <c r="G3133" s="106"/>
      <c r="H3133" s="96">
        <f t="shared" si="194"/>
        <v>0</v>
      </c>
      <c r="I3133" s="96" t="str">
        <f t="shared" si="195"/>
        <v/>
      </c>
      <c r="J3133" s="96" t="str">
        <f t="shared" si="196"/>
        <v/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V3133" s="110" t="s">
        <v>25</v>
      </c>
      <c r="W3133" s="110" t="s">
        <v>26</v>
      </c>
      <c r="X3133" s="110" t="s">
        <v>27</v>
      </c>
      <c r="Y3133" s="111" t="s">
        <v>28</v>
      </c>
      <c r="Z3133" s="111" t="s">
        <v>29</v>
      </c>
      <c r="AA3133" s="111" t="s">
        <v>25</v>
      </c>
      <c r="AB3133" s="111" t="s">
        <v>30</v>
      </c>
      <c r="AC3133" s="112" t="s">
        <v>31</v>
      </c>
    </row>
    <row r="3134" spans="1:29" ht="25.5" customHeight="1" x14ac:dyDescent="0.35">
      <c r="A3134" s="205"/>
      <c r="B3134" s="207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193"/>
        <v/>
      </c>
      <c r="G3134" s="106"/>
      <c r="H3134" s="96">
        <f t="shared" si="194"/>
        <v>0</v>
      </c>
      <c r="I3134" s="96" t="str">
        <f t="shared" si="195"/>
        <v/>
      </c>
      <c r="J3134" s="96" t="str">
        <f t="shared" si="196"/>
        <v/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V3134" s="110" t="s">
        <v>25</v>
      </c>
      <c r="W3134" s="110" t="s">
        <v>26</v>
      </c>
      <c r="X3134" s="110" t="s">
        <v>27</v>
      </c>
      <c r="Y3134" s="111" t="s">
        <v>28</v>
      </c>
      <c r="Z3134" s="111" t="s">
        <v>29</v>
      </c>
      <c r="AA3134" s="111" t="s">
        <v>25</v>
      </c>
      <c r="AB3134" s="111" t="s">
        <v>30</v>
      </c>
      <c r="AC3134" s="112" t="s">
        <v>31</v>
      </c>
    </row>
    <row r="3135" spans="1:29" ht="25.5" customHeight="1" x14ac:dyDescent="0.35">
      <c r="A3135" s="205"/>
      <c r="B3135" s="207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193"/>
        <v/>
      </c>
      <c r="G3135" s="106"/>
      <c r="H3135" s="96">
        <f t="shared" si="194"/>
        <v>0</v>
      </c>
      <c r="I3135" s="96" t="str">
        <f t="shared" si="195"/>
        <v/>
      </c>
      <c r="J3135" s="96" t="str">
        <f t="shared" si="196"/>
        <v/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V3135" s="110" t="s">
        <v>25</v>
      </c>
      <c r="W3135" s="110" t="s">
        <v>26</v>
      </c>
      <c r="X3135" s="110" t="s">
        <v>27</v>
      </c>
      <c r="Y3135" s="111" t="s">
        <v>28</v>
      </c>
      <c r="Z3135" s="111" t="s">
        <v>29</v>
      </c>
      <c r="AA3135" s="111" t="s">
        <v>25</v>
      </c>
      <c r="AB3135" s="111" t="s">
        <v>30</v>
      </c>
      <c r="AC3135" s="112" t="s">
        <v>31</v>
      </c>
    </row>
    <row r="3136" spans="1:29" ht="25.5" customHeight="1" x14ac:dyDescent="0.35">
      <c r="A3136" s="205"/>
      <c r="B3136" s="207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193"/>
        <v/>
      </c>
      <c r="G3136" s="106"/>
      <c r="H3136" s="96">
        <f t="shared" si="194"/>
        <v>0</v>
      </c>
      <c r="I3136" s="96" t="str">
        <f t="shared" si="195"/>
        <v/>
      </c>
      <c r="J3136" s="96" t="str">
        <f t="shared" si="196"/>
        <v/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V3136" s="110" t="s">
        <v>25</v>
      </c>
      <c r="W3136" s="110" t="s">
        <v>26</v>
      </c>
      <c r="X3136" s="110" t="s">
        <v>27</v>
      </c>
      <c r="Y3136" s="111" t="s">
        <v>28</v>
      </c>
      <c r="Z3136" s="111" t="s">
        <v>29</v>
      </c>
      <c r="AA3136" s="111" t="s">
        <v>25</v>
      </c>
      <c r="AB3136" s="111" t="s">
        <v>30</v>
      </c>
      <c r="AC3136" s="112" t="s">
        <v>31</v>
      </c>
    </row>
    <row r="3137" spans="1:29" ht="25.5" customHeight="1" x14ac:dyDescent="0.35">
      <c r="A3137" s="205"/>
      <c r="B3137" s="207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193"/>
        <v/>
      </c>
      <c r="G3137" s="106"/>
      <c r="H3137" s="96">
        <f t="shared" si="194"/>
        <v>0</v>
      </c>
      <c r="I3137" s="96" t="str">
        <f t="shared" si="195"/>
        <v/>
      </c>
      <c r="J3137" s="96" t="str">
        <f t="shared" si="196"/>
        <v/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V3137" s="110" t="s">
        <v>25</v>
      </c>
      <c r="W3137" s="110" t="s">
        <v>26</v>
      </c>
      <c r="X3137" s="110" t="s">
        <v>27</v>
      </c>
      <c r="Y3137" s="111" t="s">
        <v>28</v>
      </c>
      <c r="Z3137" s="111" t="s">
        <v>29</v>
      </c>
      <c r="AA3137" s="111" t="s">
        <v>25</v>
      </c>
      <c r="AB3137" s="111" t="s">
        <v>30</v>
      </c>
      <c r="AC3137" s="112" t="s">
        <v>31</v>
      </c>
    </row>
    <row r="3138" spans="1:29" ht="25.5" customHeight="1" x14ac:dyDescent="0.35">
      <c r="A3138" s="205"/>
      <c r="B3138" s="207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197">IF(OR(D3138="",E3138=""),"",ROUND(D3138*E3138,2))</f>
        <v/>
      </c>
      <c r="G3138" s="106"/>
      <c r="H3138" s="96">
        <f t="shared" ref="H3138:H3201" si="198">IF(G3138="Sim",IF(OR(F3138="",D3138="",L3138=""),"",IF(L3138="Sim",ROUND(F3138-D3138,2),0)),0)</f>
        <v>0</v>
      </c>
      <c r="I3138" s="96" t="str">
        <f t="shared" ref="I3138:I3201" si="199">IF(G3138="Sim",0,IF(OR(F3138="",L3138=""),"",F3138))</f>
        <v/>
      </c>
      <c r="J3138" s="96" t="str">
        <f t="shared" ref="J3138:J3201" si="200">IF(G3138="Sim",0,IF(OR(F3138="",D3138="",L3138=""),"",IF(L3138="Sim",ROUND(F3138-D3138,2),0)))</f>
        <v/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V3138" s="110" t="s">
        <v>25</v>
      </c>
      <c r="W3138" s="110" t="s">
        <v>26</v>
      </c>
      <c r="X3138" s="110" t="s">
        <v>27</v>
      </c>
      <c r="Y3138" s="111" t="s">
        <v>28</v>
      </c>
      <c r="Z3138" s="111" t="s">
        <v>29</v>
      </c>
      <c r="AA3138" s="111" t="s">
        <v>25</v>
      </c>
      <c r="AB3138" s="111" t="s">
        <v>30</v>
      </c>
      <c r="AC3138" s="112" t="s">
        <v>31</v>
      </c>
    </row>
    <row r="3139" spans="1:29" ht="25.5" customHeight="1" x14ac:dyDescent="0.35">
      <c r="A3139" s="205"/>
      <c r="B3139" s="207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197"/>
        <v/>
      </c>
      <c r="G3139" s="106"/>
      <c r="H3139" s="96">
        <f t="shared" si="198"/>
        <v>0</v>
      </c>
      <c r="I3139" s="96" t="str">
        <f t="shared" si="199"/>
        <v/>
      </c>
      <c r="J3139" s="96" t="str">
        <f t="shared" si="200"/>
        <v/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V3139" s="110" t="s">
        <v>25</v>
      </c>
      <c r="W3139" s="110" t="s">
        <v>26</v>
      </c>
      <c r="X3139" s="110" t="s">
        <v>27</v>
      </c>
      <c r="Y3139" s="111" t="s">
        <v>28</v>
      </c>
      <c r="Z3139" s="111" t="s">
        <v>29</v>
      </c>
      <c r="AA3139" s="111" t="s">
        <v>25</v>
      </c>
      <c r="AB3139" s="111" t="s">
        <v>30</v>
      </c>
      <c r="AC3139" s="112" t="s">
        <v>31</v>
      </c>
    </row>
    <row r="3140" spans="1:29" ht="25.5" customHeight="1" x14ac:dyDescent="0.35">
      <c r="A3140" s="205"/>
      <c r="B3140" s="207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197"/>
        <v/>
      </c>
      <c r="G3140" s="106"/>
      <c r="H3140" s="96">
        <f t="shared" si="198"/>
        <v>0</v>
      </c>
      <c r="I3140" s="96" t="str">
        <f t="shared" si="199"/>
        <v/>
      </c>
      <c r="J3140" s="96" t="str">
        <f t="shared" si="200"/>
        <v/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V3140" s="110" t="s">
        <v>25</v>
      </c>
      <c r="W3140" s="110" t="s">
        <v>26</v>
      </c>
      <c r="X3140" s="110" t="s">
        <v>27</v>
      </c>
      <c r="Y3140" s="111" t="s">
        <v>28</v>
      </c>
      <c r="Z3140" s="111" t="s">
        <v>29</v>
      </c>
      <c r="AA3140" s="111" t="s">
        <v>25</v>
      </c>
      <c r="AB3140" s="111" t="s">
        <v>30</v>
      </c>
      <c r="AC3140" s="112" t="s">
        <v>31</v>
      </c>
    </row>
    <row r="3141" spans="1:29" ht="25.5" customHeight="1" x14ac:dyDescent="0.35">
      <c r="A3141" s="205"/>
      <c r="B3141" s="207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197"/>
        <v/>
      </c>
      <c r="G3141" s="106"/>
      <c r="H3141" s="96">
        <f t="shared" si="198"/>
        <v>0</v>
      </c>
      <c r="I3141" s="96" t="str">
        <f t="shared" si="199"/>
        <v/>
      </c>
      <c r="J3141" s="96" t="str">
        <f t="shared" si="200"/>
        <v/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V3141" s="110" t="s">
        <v>25</v>
      </c>
      <c r="W3141" s="110" t="s">
        <v>26</v>
      </c>
      <c r="X3141" s="110" t="s">
        <v>27</v>
      </c>
      <c r="Y3141" s="111" t="s">
        <v>28</v>
      </c>
      <c r="Z3141" s="111" t="s">
        <v>29</v>
      </c>
      <c r="AA3141" s="111" t="s">
        <v>25</v>
      </c>
      <c r="AB3141" s="111" t="s">
        <v>30</v>
      </c>
      <c r="AC3141" s="112" t="s">
        <v>31</v>
      </c>
    </row>
    <row r="3142" spans="1:29" ht="25.5" customHeight="1" x14ac:dyDescent="0.35">
      <c r="A3142" s="205"/>
      <c r="B3142" s="207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197"/>
        <v/>
      </c>
      <c r="G3142" s="106"/>
      <c r="H3142" s="96">
        <f t="shared" si="198"/>
        <v>0</v>
      </c>
      <c r="I3142" s="96" t="str">
        <f t="shared" si="199"/>
        <v/>
      </c>
      <c r="J3142" s="96" t="str">
        <f t="shared" si="200"/>
        <v/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V3142" s="110" t="s">
        <v>25</v>
      </c>
      <c r="W3142" s="110" t="s">
        <v>26</v>
      </c>
      <c r="X3142" s="110" t="s">
        <v>27</v>
      </c>
      <c r="Y3142" s="111" t="s">
        <v>28</v>
      </c>
      <c r="Z3142" s="111" t="s">
        <v>29</v>
      </c>
      <c r="AA3142" s="111" t="s">
        <v>25</v>
      </c>
      <c r="AB3142" s="111" t="s">
        <v>30</v>
      </c>
      <c r="AC3142" s="112" t="s">
        <v>31</v>
      </c>
    </row>
    <row r="3143" spans="1:29" ht="25.5" customHeight="1" x14ac:dyDescent="0.35">
      <c r="A3143" s="205"/>
      <c r="B3143" s="207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197"/>
        <v/>
      </c>
      <c r="G3143" s="106"/>
      <c r="H3143" s="96">
        <f t="shared" si="198"/>
        <v>0</v>
      </c>
      <c r="I3143" s="96" t="str">
        <f t="shared" si="199"/>
        <v/>
      </c>
      <c r="J3143" s="96" t="str">
        <f t="shared" si="200"/>
        <v/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V3143" s="110" t="s">
        <v>25</v>
      </c>
      <c r="W3143" s="110" t="s">
        <v>26</v>
      </c>
      <c r="X3143" s="110" t="s">
        <v>27</v>
      </c>
      <c r="Y3143" s="111" t="s">
        <v>28</v>
      </c>
      <c r="Z3143" s="111" t="s">
        <v>29</v>
      </c>
      <c r="AA3143" s="111" t="s">
        <v>25</v>
      </c>
      <c r="AB3143" s="111" t="s">
        <v>30</v>
      </c>
      <c r="AC3143" s="112" t="s">
        <v>31</v>
      </c>
    </row>
    <row r="3144" spans="1:29" ht="25.5" customHeight="1" x14ac:dyDescent="0.35">
      <c r="A3144" s="205"/>
      <c r="B3144" s="207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197"/>
        <v/>
      </c>
      <c r="G3144" s="106"/>
      <c r="H3144" s="96">
        <f t="shared" si="198"/>
        <v>0</v>
      </c>
      <c r="I3144" s="96" t="str">
        <f t="shared" si="199"/>
        <v/>
      </c>
      <c r="J3144" s="96" t="str">
        <f t="shared" si="200"/>
        <v/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V3144" s="110" t="s">
        <v>25</v>
      </c>
      <c r="W3144" s="110" t="s">
        <v>26</v>
      </c>
      <c r="X3144" s="110" t="s">
        <v>27</v>
      </c>
      <c r="Y3144" s="111" t="s">
        <v>28</v>
      </c>
      <c r="Z3144" s="111" t="s">
        <v>29</v>
      </c>
      <c r="AA3144" s="111" t="s">
        <v>25</v>
      </c>
      <c r="AB3144" s="111" t="s">
        <v>30</v>
      </c>
      <c r="AC3144" s="112" t="s">
        <v>31</v>
      </c>
    </row>
    <row r="3145" spans="1:29" ht="25.5" customHeight="1" x14ac:dyDescent="0.35">
      <c r="A3145" s="205"/>
      <c r="B3145" s="207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197"/>
        <v/>
      </c>
      <c r="G3145" s="106"/>
      <c r="H3145" s="96">
        <f t="shared" si="198"/>
        <v>0</v>
      </c>
      <c r="I3145" s="96" t="str">
        <f t="shared" si="199"/>
        <v/>
      </c>
      <c r="J3145" s="96" t="str">
        <f t="shared" si="200"/>
        <v/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V3145" s="110" t="s">
        <v>25</v>
      </c>
      <c r="W3145" s="110" t="s">
        <v>26</v>
      </c>
      <c r="X3145" s="110" t="s">
        <v>27</v>
      </c>
      <c r="Y3145" s="111" t="s">
        <v>28</v>
      </c>
      <c r="Z3145" s="111" t="s">
        <v>29</v>
      </c>
      <c r="AA3145" s="111" t="s">
        <v>25</v>
      </c>
      <c r="AB3145" s="111" t="s">
        <v>30</v>
      </c>
      <c r="AC3145" s="112" t="s">
        <v>31</v>
      </c>
    </row>
    <row r="3146" spans="1:29" ht="25.5" customHeight="1" x14ac:dyDescent="0.35">
      <c r="A3146" s="205"/>
      <c r="B3146" s="207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197"/>
        <v/>
      </c>
      <c r="G3146" s="106"/>
      <c r="H3146" s="96">
        <f t="shared" si="198"/>
        <v>0</v>
      </c>
      <c r="I3146" s="96" t="str">
        <f t="shared" si="199"/>
        <v/>
      </c>
      <c r="J3146" s="96" t="str">
        <f t="shared" si="200"/>
        <v/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V3146" s="110" t="s">
        <v>25</v>
      </c>
      <c r="W3146" s="110" t="s">
        <v>26</v>
      </c>
      <c r="X3146" s="110" t="s">
        <v>27</v>
      </c>
      <c r="Y3146" s="111" t="s">
        <v>28</v>
      </c>
      <c r="Z3146" s="111" t="s">
        <v>29</v>
      </c>
      <c r="AA3146" s="111" t="s">
        <v>25</v>
      </c>
      <c r="AB3146" s="111" t="s">
        <v>30</v>
      </c>
      <c r="AC3146" s="112" t="s">
        <v>31</v>
      </c>
    </row>
    <row r="3147" spans="1:29" ht="25.5" customHeight="1" x14ac:dyDescent="0.35">
      <c r="A3147" s="205"/>
      <c r="B3147" s="207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197"/>
        <v/>
      </c>
      <c r="G3147" s="106"/>
      <c r="H3147" s="96">
        <f t="shared" si="198"/>
        <v>0</v>
      </c>
      <c r="I3147" s="96" t="str">
        <f t="shared" si="199"/>
        <v/>
      </c>
      <c r="J3147" s="96" t="str">
        <f t="shared" si="200"/>
        <v/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V3147" s="110" t="s">
        <v>25</v>
      </c>
      <c r="W3147" s="110" t="s">
        <v>26</v>
      </c>
      <c r="X3147" s="110" t="s">
        <v>27</v>
      </c>
      <c r="Y3147" s="111" t="s">
        <v>28</v>
      </c>
      <c r="Z3147" s="111" t="s">
        <v>29</v>
      </c>
      <c r="AA3147" s="111" t="s">
        <v>25</v>
      </c>
      <c r="AB3147" s="111" t="s">
        <v>30</v>
      </c>
      <c r="AC3147" s="112" t="s">
        <v>31</v>
      </c>
    </row>
    <row r="3148" spans="1:29" ht="25.5" customHeight="1" x14ac:dyDescent="0.35">
      <c r="A3148" s="205"/>
      <c r="B3148" s="207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197"/>
        <v/>
      </c>
      <c r="G3148" s="106"/>
      <c r="H3148" s="96">
        <f t="shared" si="198"/>
        <v>0</v>
      </c>
      <c r="I3148" s="96" t="str">
        <f t="shared" si="199"/>
        <v/>
      </c>
      <c r="J3148" s="96" t="str">
        <f t="shared" si="200"/>
        <v/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V3148" s="110" t="s">
        <v>25</v>
      </c>
      <c r="W3148" s="110" t="s">
        <v>26</v>
      </c>
      <c r="X3148" s="110" t="s">
        <v>27</v>
      </c>
      <c r="Y3148" s="111" t="s">
        <v>28</v>
      </c>
      <c r="Z3148" s="111" t="s">
        <v>29</v>
      </c>
      <c r="AA3148" s="111" t="s">
        <v>25</v>
      </c>
      <c r="AB3148" s="111" t="s">
        <v>30</v>
      </c>
      <c r="AC3148" s="112" t="s">
        <v>31</v>
      </c>
    </row>
    <row r="3149" spans="1:29" ht="25.5" customHeight="1" x14ac:dyDescent="0.35">
      <c r="A3149" s="205"/>
      <c r="B3149" s="207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197"/>
        <v/>
      </c>
      <c r="G3149" s="106"/>
      <c r="H3149" s="96">
        <f t="shared" si="198"/>
        <v>0</v>
      </c>
      <c r="I3149" s="96" t="str">
        <f t="shared" si="199"/>
        <v/>
      </c>
      <c r="J3149" s="96" t="str">
        <f t="shared" si="200"/>
        <v/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V3149" s="110" t="s">
        <v>25</v>
      </c>
      <c r="W3149" s="110" t="s">
        <v>26</v>
      </c>
      <c r="X3149" s="110" t="s">
        <v>27</v>
      </c>
      <c r="Y3149" s="111" t="s">
        <v>28</v>
      </c>
      <c r="Z3149" s="111" t="s">
        <v>29</v>
      </c>
      <c r="AA3149" s="111" t="s">
        <v>25</v>
      </c>
      <c r="AB3149" s="111" t="s">
        <v>30</v>
      </c>
      <c r="AC3149" s="112" t="s">
        <v>31</v>
      </c>
    </row>
    <row r="3150" spans="1:29" ht="25.5" customHeight="1" x14ac:dyDescent="0.35">
      <c r="A3150" s="205"/>
      <c r="B3150" s="207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197"/>
        <v/>
      </c>
      <c r="G3150" s="106"/>
      <c r="H3150" s="96">
        <f t="shared" si="198"/>
        <v>0</v>
      </c>
      <c r="I3150" s="96" t="str">
        <f t="shared" si="199"/>
        <v/>
      </c>
      <c r="J3150" s="96" t="str">
        <f t="shared" si="200"/>
        <v/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V3150" s="110" t="s">
        <v>25</v>
      </c>
      <c r="W3150" s="110" t="s">
        <v>26</v>
      </c>
      <c r="X3150" s="110" t="s">
        <v>27</v>
      </c>
      <c r="Y3150" s="111" t="s">
        <v>28</v>
      </c>
      <c r="Z3150" s="111" t="s">
        <v>29</v>
      </c>
      <c r="AA3150" s="111" t="s">
        <v>25</v>
      </c>
      <c r="AB3150" s="111" t="s">
        <v>30</v>
      </c>
      <c r="AC3150" s="112" t="s">
        <v>31</v>
      </c>
    </row>
    <row r="3151" spans="1:29" ht="25.5" customHeight="1" x14ac:dyDescent="0.35">
      <c r="A3151" s="205"/>
      <c r="B3151" s="207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197"/>
        <v/>
      </c>
      <c r="G3151" s="106"/>
      <c r="H3151" s="96">
        <f t="shared" si="198"/>
        <v>0</v>
      </c>
      <c r="I3151" s="96" t="str">
        <f t="shared" si="199"/>
        <v/>
      </c>
      <c r="J3151" s="96" t="str">
        <f t="shared" si="200"/>
        <v/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V3151" s="110" t="s">
        <v>25</v>
      </c>
      <c r="W3151" s="110" t="s">
        <v>26</v>
      </c>
      <c r="X3151" s="110" t="s">
        <v>27</v>
      </c>
      <c r="Y3151" s="111" t="s">
        <v>28</v>
      </c>
      <c r="Z3151" s="111" t="s">
        <v>29</v>
      </c>
      <c r="AA3151" s="111" t="s">
        <v>25</v>
      </c>
      <c r="AB3151" s="111" t="s">
        <v>30</v>
      </c>
      <c r="AC3151" s="112" t="s">
        <v>31</v>
      </c>
    </row>
    <row r="3152" spans="1:29" ht="25.5" customHeight="1" x14ac:dyDescent="0.35">
      <c r="A3152" s="205"/>
      <c r="B3152" s="207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197"/>
        <v/>
      </c>
      <c r="G3152" s="106"/>
      <c r="H3152" s="96">
        <f t="shared" si="198"/>
        <v>0</v>
      </c>
      <c r="I3152" s="96" t="str">
        <f t="shared" si="199"/>
        <v/>
      </c>
      <c r="J3152" s="96" t="str">
        <f t="shared" si="200"/>
        <v/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V3152" s="110" t="s">
        <v>25</v>
      </c>
      <c r="W3152" s="110" t="s">
        <v>26</v>
      </c>
      <c r="X3152" s="110" t="s">
        <v>27</v>
      </c>
      <c r="Y3152" s="111" t="s">
        <v>28</v>
      </c>
      <c r="Z3152" s="111" t="s">
        <v>29</v>
      </c>
      <c r="AA3152" s="111" t="s">
        <v>25</v>
      </c>
      <c r="AB3152" s="111" t="s">
        <v>30</v>
      </c>
      <c r="AC3152" s="112" t="s">
        <v>31</v>
      </c>
    </row>
    <row r="3153" spans="1:29" ht="25.5" customHeight="1" x14ac:dyDescent="0.35">
      <c r="A3153" s="205"/>
      <c r="B3153" s="207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197"/>
        <v/>
      </c>
      <c r="G3153" s="106"/>
      <c r="H3153" s="96">
        <f t="shared" si="198"/>
        <v>0</v>
      </c>
      <c r="I3153" s="96" t="str">
        <f t="shared" si="199"/>
        <v/>
      </c>
      <c r="J3153" s="96" t="str">
        <f t="shared" si="200"/>
        <v/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V3153" s="110" t="s">
        <v>25</v>
      </c>
      <c r="W3153" s="110" t="s">
        <v>26</v>
      </c>
      <c r="X3153" s="110" t="s">
        <v>27</v>
      </c>
      <c r="Y3153" s="111" t="s">
        <v>28</v>
      </c>
      <c r="Z3153" s="111" t="s">
        <v>29</v>
      </c>
      <c r="AA3153" s="111" t="s">
        <v>25</v>
      </c>
      <c r="AB3153" s="111" t="s">
        <v>30</v>
      </c>
      <c r="AC3153" s="112" t="s">
        <v>31</v>
      </c>
    </row>
    <row r="3154" spans="1:29" ht="25.5" customHeight="1" x14ac:dyDescent="0.35">
      <c r="A3154" s="205"/>
      <c r="B3154" s="207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197"/>
        <v/>
      </c>
      <c r="G3154" s="106"/>
      <c r="H3154" s="96">
        <f t="shared" si="198"/>
        <v>0</v>
      </c>
      <c r="I3154" s="96" t="str">
        <f t="shared" si="199"/>
        <v/>
      </c>
      <c r="J3154" s="96" t="str">
        <f t="shared" si="200"/>
        <v/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V3154" s="110" t="s">
        <v>25</v>
      </c>
      <c r="W3154" s="110" t="s">
        <v>26</v>
      </c>
      <c r="X3154" s="110" t="s">
        <v>27</v>
      </c>
      <c r="Y3154" s="111" t="s">
        <v>28</v>
      </c>
      <c r="Z3154" s="111" t="s">
        <v>29</v>
      </c>
      <c r="AA3154" s="111" t="s">
        <v>25</v>
      </c>
      <c r="AB3154" s="111" t="s">
        <v>30</v>
      </c>
      <c r="AC3154" s="112" t="s">
        <v>31</v>
      </c>
    </row>
    <row r="3155" spans="1:29" ht="25.5" customHeight="1" x14ac:dyDescent="0.35">
      <c r="A3155" s="205"/>
      <c r="B3155" s="207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197"/>
        <v/>
      </c>
      <c r="G3155" s="106"/>
      <c r="H3155" s="96">
        <f t="shared" si="198"/>
        <v>0</v>
      </c>
      <c r="I3155" s="96" t="str">
        <f t="shared" si="199"/>
        <v/>
      </c>
      <c r="J3155" s="96" t="str">
        <f t="shared" si="200"/>
        <v/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V3155" s="110" t="s">
        <v>25</v>
      </c>
      <c r="W3155" s="110" t="s">
        <v>26</v>
      </c>
      <c r="X3155" s="110" t="s">
        <v>27</v>
      </c>
      <c r="Y3155" s="111" t="s">
        <v>28</v>
      </c>
      <c r="Z3155" s="111" t="s">
        <v>29</v>
      </c>
      <c r="AA3155" s="111" t="s">
        <v>25</v>
      </c>
      <c r="AB3155" s="111" t="s">
        <v>30</v>
      </c>
      <c r="AC3155" s="112" t="s">
        <v>31</v>
      </c>
    </row>
    <row r="3156" spans="1:29" ht="25.5" customHeight="1" x14ac:dyDescent="0.35">
      <c r="A3156" s="205"/>
      <c r="B3156" s="207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197"/>
        <v/>
      </c>
      <c r="G3156" s="106"/>
      <c r="H3156" s="96">
        <f t="shared" si="198"/>
        <v>0</v>
      </c>
      <c r="I3156" s="96" t="str">
        <f t="shared" si="199"/>
        <v/>
      </c>
      <c r="J3156" s="96" t="str">
        <f t="shared" si="200"/>
        <v/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V3156" s="110" t="s">
        <v>25</v>
      </c>
      <c r="W3156" s="110" t="s">
        <v>26</v>
      </c>
      <c r="X3156" s="110" t="s">
        <v>27</v>
      </c>
      <c r="Y3156" s="111" t="s">
        <v>28</v>
      </c>
      <c r="Z3156" s="111" t="s">
        <v>29</v>
      </c>
      <c r="AA3156" s="111" t="s">
        <v>25</v>
      </c>
      <c r="AB3156" s="111" t="s">
        <v>30</v>
      </c>
      <c r="AC3156" s="112" t="s">
        <v>31</v>
      </c>
    </row>
    <row r="3157" spans="1:29" ht="25.5" customHeight="1" x14ac:dyDescent="0.35">
      <c r="A3157" s="205"/>
      <c r="B3157" s="207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197"/>
        <v/>
      </c>
      <c r="G3157" s="106"/>
      <c r="H3157" s="96">
        <f t="shared" si="198"/>
        <v>0</v>
      </c>
      <c r="I3157" s="96" t="str">
        <f t="shared" si="199"/>
        <v/>
      </c>
      <c r="J3157" s="96" t="str">
        <f t="shared" si="200"/>
        <v/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V3157" s="110" t="s">
        <v>25</v>
      </c>
      <c r="W3157" s="110" t="s">
        <v>26</v>
      </c>
      <c r="X3157" s="110" t="s">
        <v>27</v>
      </c>
      <c r="Y3157" s="111" t="s">
        <v>28</v>
      </c>
      <c r="Z3157" s="111" t="s">
        <v>29</v>
      </c>
      <c r="AA3157" s="111" t="s">
        <v>25</v>
      </c>
      <c r="AB3157" s="111" t="s">
        <v>30</v>
      </c>
      <c r="AC3157" s="112" t="s">
        <v>31</v>
      </c>
    </row>
    <row r="3158" spans="1:29" ht="25.5" customHeight="1" x14ac:dyDescent="0.35">
      <c r="A3158" s="205"/>
      <c r="B3158" s="207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197"/>
        <v/>
      </c>
      <c r="G3158" s="106"/>
      <c r="H3158" s="96">
        <f t="shared" si="198"/>
        <v>0</v>
      </c>
      <c r="I3158" s="96" t="str">
        <f t="shared" si="199"/>
        <v/>
      </c>
      <c r="J3158" s="96" t="str">
        <f t="shared" si="200"/>
        <v/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V3158" s="110" t="s">
        <v>25</v>
      </c>
      <c r="W3158" s="110" t="s">
        <v>26</v>
      </c>
      <c r="X3158" s="110" t="s">
        <v>27</v>
      </c>
      <c r="Y3158" s="111" t="s">
        <v>28</v>
      </c>
      <c r="Z3158" s="111" t="s">
        <v>29</v>
      </c>
      <c r="AA3158" s="111" t="s">
        <v>25</v>
      </c>
      <c r="AB3158" s="111" t="s">
        <v>30</v>
      </c>
      <c r="AC3158" s="112" t="s">
        <v>31</v>
      </c>
    </row>
    <row r="3159" spans="1:29" ht="25.5" customHeight="1" x14ac:dyDescent="0.35">
      <c r="A3159" s="205"/>
      <c r="B3159" s="207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197"/>
        <v/>
      </c>
      <c r="G3159" s="106"/>
      <c r="H3159" s="96">
        <f t="shared" si="198"/>
        <v>0</v>
      </c>
      <c r="I3159" s="96" t="str">
        <f t="shared" si="199"/>
        <v/>
      </c>
      <c r="J3159" s="96" t="str">
        <f t="shared" si="200"/>
        <v/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V3159" s="110" t="s">
        <v>25</v>
      </c>
      <c r="W3159" s="110" t="s">
        <v>26</v>
      </c>
      <c r="X3159" s="110" t="s">
        <v>27</v>
      </c>
      <c r="Y3159" s="111" t="s">
        <v>28</v>
      </c>
      <c r="Z3159" s="111" t="s">
        <v>29</v>
      </c>
      <c r="AA3159" s="111" t="s">
        <v>25</v>
      </c>
      <c r="AB3159" s="111" t="s">
        <v>30</v>
      </c>
      <c r="AC3159" s="112" t="s">
        <v>31</v>
      </c>
    </row>
    <row r="3160" spans="1:29" ht="25.5" customHeight="1" x14ac:dyDescent="0.35">
      <c r="A3160" s="205"/>
      <c r="B3160" s="207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197"/>
        <v/>
      </c>
      <c r="G3160" s="106"/>
      <c r="H3160" s="96">
        <f t="shared" si="198"/>
        <v>0</v>
      </c>
      <c r="I3160" s="96" t="str">
        <f t="shared" si="199"/>
        <v/>
      </c>
      <c r="J3160" s="96" t="str">
        <f t="shared" si="200"/>
        <v/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V3160" s="110" t="s">
        <v>25</v>
      </c>
      <c r="W3160" s="110" t="s">
        <v>26</v>
      </c>
      <c r="X3160" s="110" t="s">
        <v>27</v>
      </c>
      <c r="Y3160" s="111" t="s">
        <v>28</v>
      </c>
      <c r="Z3160" s="111" t="s">
        <v>29</v>
      </c>
      <c r="AA3160" s="111" t="s">
        <v>25</v>
      </c>
      <c r="AB3160" s="111" t="s">
        <v>30</v>
      </c>
      <c r="AC3160" s="112" t="s">
        <v>31</v>
      </c>
    </row>
    <row r="3161" spans="1:29" ht="25.5" customHeight="1" x14ac:dyDescent="0.35">
      <c r="A3161" s="205"/>
      <c r="B3161" s="207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197"/>
        <v/>
      </c>
      <c r="G3161" s="106"/>
      <c r="H3161" s="96">
        <f t="shared" si="198"/>
        <v>0</v>
      </c>
      <c r="I3161" s="96" t="str">
        <f t="shared" si="199"/>
        <v/>
      </c>
      <c r="J3161" s="96" t="str">
        <f t="shared" si="200"/>
        <v/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V3161" s="110" t="s">
        <v>25</v>
      </c>
      <c r="W3161" s="110" t="s">
        <v>26</v>
      </c>
      <c r="X3161" s="110" t="s">
        <v>27</v>
      </c>
      <c r="Y3161" s="111" t="s">
        <v>28</v>
      </c>
      <c r="Z3161" s="111" t="s">
        <v>29</v>
      </c>
      <c r="AA3161" s="111" t="s">
        <v>25</v>
      </c>
      <c r="AB3161" s="111" t="s">
        <v>30</v>
      </c>
      <c r="AC3161" s="112" t="s">
        <v>31</v>
      </c>
    </row>
    <row r="3162" spans="1:29" ht="25.5" customHeight="1" x14ac:dyDescent="0.35">
      <c r="A3162" s="205"/>
      <c r="B3162" s="207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197"/>
        <v/>
      </c>
      <c r="G3162" s="106"/>
      <c r="H3162" s="96">
        <f t="shared" si="198"/>
        <v>0</v>
      </c>
      <c r="I3162" s="96" t="str">
        <f t="shared" si="199"/>
        <v/>
      </c>
      <c r="J3162" s="96" t="str">
        <f t="shared" si="200"/>
        <v/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V3162" s="110" t="s">
        <v>25</v>
      </c>
      <c r="W3162" s="110" t="s">
        <v>26</v>
      </c>
      <c r="X3162" s="110" t="s">
        <v>27</v>
      </c>
      <c r="Y3162" s="111" t="s">
        <v>28</v>
      </c>
      <c r="Z3162" s="111" t="s">
        <v>29</v>
      </c>
      <c r="AA3162" s="111" t="s">
        <v>25</v>
      </c>
      <c r="AB3162" s="111" t="s">
        <v>30</v>
      </c>
      <c r="AC3162" s="112" t="s">
        <v>31</v>
      </c>
    </row>
    <row r="3163" spans="1:29" ht="25.5" customHeight="1" x14ac:dyDescent="0.35">
      <c r="A3163" s="205"/>
      <c r="B3163" s="207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197"/>
        <v/>
      </c>
      <c r="G3163" s="106"/>
      <c r="H3163" s="96">
        <f t="shared" si="198"/>
        <v>0</v>
      </c>
      <c r="I3163" s="96" t="str">
        <f t="shared" si="199"/>
        <v/>
      </c>
      <c r="J3163" s="96" t="str">
        <f t="shared" si="200"/>
        <v/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V3163" s="110" t="s">
        <v>25</v>
      </c>
      <c r="W3163" s="110" t="s">
        <v>26</v>
      </c>
      <c r="X3163" s="110" t="s">
        <v>27</v>
      </c>
      <c r="Y3163" s="111" t="s">
        <v>28</v>
      </c>
      <c r="Z3163" s="111" t="s">
        <v>29</v>
      </c>
      <c r="AA3163" s="111" t="s">
        <v>25</v>
      </c>
      <c r="AB3163" s="111" t="s">
        <v>30</v>
      </c>
      <c r="AC3163" s="112" t="s">
        <v>31</v>
      </c>
    </row>
    <row r="3164" spans="1:29" ht="25.5" customHeight="1" x14ac:dyDescent="0.35">
      <c r="A3164" s="205"/>
      <c r="B3164" s="207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197"/>
        <v/>
      </c>
      <c r="G3164" s="106"/>
      <c r="H3164" s="96">
        <f t="shared" si="198"/>
        <v>0</v>
      </c>
      <c r="I3164" s="96" t="str">
        <f t="shared" si="199"/>
        <v/>
      </c>
      <c r="J3164" s="96" t="str">
        <f t="shared" si="200"/>
        <v/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V3164" s="110" t="s">
        <v>25</v>
      </c>
      <c r="W3164" s="110" t="s">
        <v>26</v>
      </c>
      <c r="X3164" s="110" t="s">
        <v>27</v>
      </c>
      <c r="Y3164" s="111" t="s">
        <v>28</v>
      </c>
      <c r="Z3164" s="111" t="s">
        <v>29</v>
      </c>
      <c r="AA3164" s="111" t="s">
        <v>25</v>
      </c>
      <c r="AB3164" s="111" t="s">
        <v>30</v>
      </c>
      <c r="AC3164" s="112" t="s">
        <v>31</v>
      </c>
    </row>
    <row r="3165" spans="1:29" ht="25.5" customHeight="1" x14ac:dyDescent="0.35">
      <c r="A3165" s="205"/>
      <c r="B3165" s="207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197"/>
        <v/>
      </c>
      <c r="G3165" s="106"/>
      <c r="H3165" s="96">
        <f t="shared" si="198"/>
        <v>0</v>
      </c>
      <c r="I3165" s="96" t="str">
        <f t="shared" si="199"/>
        <v/>
      </c>
      <c r="J3165" s="96" t="str">
        <f t="shared" si="200"/>
        <v/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V3165" s="110" t="s">
        <v>25</v>
      </c>
      <c r="W3165" s="110" t="s">
        <v>26</v>
      </c>
      <c r="X3165" s="110" t="s">
        <v>27</v>
      </c>
      <c r="Y3165" s="111" t="s">
        <v>28</v>
      </c>
      <c r="Z3165" s="111" t="s">
        <v>29</v>
      </c>
      <c r="AA3165" s="111" t="s">
        <v>25</v>
      </c>
      <c r="AB3165" s="111" t="s">
        <v>30</v>
      </c>
      <c r="AC3165" s="112" t="s">
        <v>31</v>
      </c>
    </row>
    <row r="3166" spans="1:29" ht="25.5" customHeight="1" x14ac:dyDescent="0.35">
      <c r="A3166" s="205"/>
      <c r="B3166" s="207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197"/>
        <v/>
      </c>
      <c r="G3166" s="106"/>
      <c r="H3166" s="96">
        <f t="shared" si="198"/>
        <v>0</v>
      </c>
      <c r="I3166" s="96" t="str">
        <f t="shared" si="199"/>
        <v/>
      </c>
      <c r="J3166" s="96" t="str">
        <f t="shared" si="200"/>
        <v/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V3166" s="110" t="s">
        <v>25</v>
      </c>
      <c r="W3166" s="110" t="s">
        <v>26</v>
      </c>
      <c r="X3166" s="110" t="s">
        <v>27</v>
      </c>
      <c r="Y3166" s="111" t="s">
        <v>28</v>
      </c>
      <c r="Z3166" s="111" t="s">
        <v>29</v>
      </c>
      <c r="AA3166" s="111" t="s">
        <v>25</v>
      </c>
      <c r="AB3166" s="111" t="s">
        <v>30</v>
      </c>
      <c r="AC3166" s="112" t="s">
        <v>31</v>
      </c>
    </row>
    <row r="3167" spans="1:29" ht="25.5" customHeight="1" x14ac:dyDescent="0.35">
      <c r="A3167" s="205"/>
      <c r="B3167" s="207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197"/>
        <v/>
      </c>
      <c r="G3167" s="106"/>
      <c r="H3167" s="96">
        <f t="shared" si="198"/>
        <v>0</v>
      </c>
      <c r="I3167" s="96" t="str">
        <f t="shared" si="199"/>
        <v/>
      </c>
      <c r="J3167" s="96" t="str">
        <f t="shared" si="200"/>
        <v/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V3167" s="110" t="s">
        <v>25</v>
      </c>
      <c r="W3167" s="110" t="s">
        <v>26</v>
      </c>
      <c r="X3167" s="110" t="s">
        <v>27</v>
      </c>
      <c r="Y3167" s="111" t="s">
        <v>28</v>
      </c>
      <c r="Z3167" s="111" t="s">
        <v>29</v>
      </c>
      <c r="AA3167" s="111" t="s">
        <v>25</v>
      </c>
      <c r="AB3167" s="111" t="s">
        <v>30</v>
      </c>
      <c r="AC3167" s="112" t="s">
        <v>31</v>
      </c>
    </row>
    <row r="3168" spans="1:29" ht="25.5" customHeight="1" x14ac:dyDescent="0.35">
      <c r="A3168" s="205"/>
      <c r="B3168" s="207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197"/>
        <v/>
      </c>
      <c r="G3168" s="106"/>
      <c r="H3168" s="96">
        <f t="shared" si="198"/>
        <v>0</v>
      </c>
      <c r="I3168" s="96" t="str">
        <f t="shared" si="199"/>
        <v/>
      </c>
      <c r="J3168" s="96" t="str">
        <f t="shared" si="200"/>
        <v/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V3168" s="110" t="s">
        <v>25</v>
      </c>
      <c r="W3168" s="110" t="s">
        <v>26</v>
      </c>
      <c r="X3168" s="110" t="s">
        <v>27</v>
      </c>
      <c r="Y3168" s="111" t="s">
        <v>28</v>
      </c>
      <c r="Z3168" s="111" t="s">
        <v>29</v>
      </c>
      <c r="AA3168" s="111" t="s">
        <v>25</v>
      </c>
      <c r="AB3168" s="111" t="s">
        <v>30</v>
      </c>
      <c r="AC3168" s="112" t="s">
        <v>31</v>
      </c>
    </row>
    <row r="3169" spans="1:29" ht="25.5" customHeight="1" x14ac:dyDescent="0.35">
      <c r="A3169" s="205"/>
      <c r="B3169" s="207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197"/>
        <v/>
      </c>
      <c r="G3169" s="106"/>
      <c r="H3169" s="96">
        <f t="shared" si="198"/>
        <v>0</v>
      </c>
      <c r="I3169" s="96" t="str">
        <f t="shared" si="199"/>
        <v/>
      </c>
      <c r="J3169" s="96" t="str">
        <f t="shared" si="200"/>
        <v/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V3169" s="110" t="s">
        <v>25</v>
      </c>
      <c r="W3169" s="110" t="s">
        <v>26</v>
      </c>
      <c r="X3169" s="110" t="s">
        <v>27</v>
      </c>
      <c r="Y3169" s="111" t="s">
        <v>28</v>
      </c>
      <c r="Z3169" s="111" t="s">
        <v>29</v>
      </c>
      <c r="AA3169" s="111" t="s">
        <v>25</v>
      </c>
      <c r="AB3169" s="111" t="s">
        <v>30</v>
      </c>
      <c r="AC3169" s="112" t="s">
        <v>31</v>
      </c>
    </row>
    <row r="3170" spans="1:29" ht="25.5" customHeight="1" x14ac:dyDescent="0.35">
      <c r="A3170" s="205"/>
      <c r="B3170" s="207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197"/>
        <v/>
      </c>
      <c r="G3170" s="106"/>
      <c r="H3170" s="96">
        <f t="shared" si="198"/>
        <v>0</v>
      </c>
      <c r="I3170" s="96" t="str">
        <f t="shared" si="199"/>
        <v/>
      </c>
      <c r="J3170" s="96" t="str">
        <f t="shared" si="200"/>
        <v/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V3170" s="110" t="s">
        <v>25</v>
      </c>
      <c r="W3170" s="110" t="s">
        <v>26</v>
      </c>
      <c r="X3170" s="110" t="s">
        <v>27</v>
      </c>
      <c r="Y3170" s="111" t="s">
        <v>28</v>
      </c>
      <c r="Z3170" s="111" t="s">
        <v>29</v>
      </c>
      <c r="AA3170" s="111" t="s">
        <v>25</v>
      </c>
      <c r="AB3170" s="111" t="s">
        <v>30</v>
      </c>
      <c r="AC3170" s="112" t="s">
        <v>31</v>
      </c>
    </row>
    <row r="3171" spans="1:29" ht="25.5" customHeight="1" x14ac:dyDescent="0.35">
      <c r="A3171" s="205"/>
      <c r="B3171" s="207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197"/>
        <v/>
      </c>
      <c r="G3171" s="106"/>
      <c r="H3171" s="96">
        <f t="shared" si="198"/>
        <v>0</v>
      </c>
      <c r="I3171" s="96" t="str">
        <f t="shared" si="199"/>
        <v/>
      </c>
      <c r="J3171" s="96" t="str">
        <f t="shared" si="200"/>
        <v/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V3171" s="110" t="s">
        <v>25</v>
      </c>
      <c r="W3171" s="110" t="s">
        <v>26</v>
      </c>
      <c r="X3171" s="110" t="s">
        <v>27</v>
      </c>
      <c r="Y3171" s="111" t="s">
        <v>28</v>
      </c>
      <c r="Z3171" s="111" t="s">
        <v>29</v>
      </c>
      <c r="AA3171" s="111" t="s">
        <v>25</v>
      </c>
      <c r="AB3171" s="111" t="s">
        <v>30</v>
      </c>
      <c r="AC3171" s="112" t="s">
        <v>31</v>
      </c>
    </row>
    <row r="3172" spans="1:29" ht="25.5" customHeight="1" x14ac:dyDescent="0.35">
      <c r="A3172" s="205"/>
      <c r="B3172" s="207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197"/>
        <v/>
      </c>
      <c r="G3172" s="106"/>
      <c r="H3172" s="96">
        <f t="shared" si="198"/>
        <v>0</v>
      </c>
      <c r="I3172" s="96" t="str">
        <f t="shared" si="199"/>
        <v/>
      </c>
      <c r="J3172" s="96" t="str">
        <f t="shared" si="200"/>
        <v/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V3172" s="110" t="s">
        <v>25</v>
      </c>
      <c r="W3172" s="110" t="s">
        <v>26</v>
      </c>
      <c r="X3172" s="110" t="s">
        <v>27</v>
      </c>
      <c r="Y3172" s="111" t="s">
        <v>28</v>
      </c>
      <c r="Z3172" s="111" t="s">
        <v>29</v>
      </c>
      <c r="AA3172" s="111" t="s">
        <v>25</v>
      </c>
      <c r="AB3172" s="111" t="s">
        <v>30</v>
      </c>
      <c r="AC3172" s="112" t="s">
        <v>31</v>
      </c>
    </row>
    <row r="3173" spans="1:29" ht="25.5" customHeight="1" x14ac:dyDescent="0.35">
      <c r="A3173" s="205"/>
      <c r="B3173" s="207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197"/>
        <v/>
      </c>
      <c r="G3173" s="106"/>
      <c r="H3173" s="96">
        <f t="shared" si="198"/>
        <v>0</v>
      </c>
      <c r="I3173" s="96" t="str">
        <f t="shared" si="199"/>
        <v/>
      </c>
      <c r="J3173" s="96" t="str">
        <f t="shared" si="200"/>
        <v/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V3173" s="110" t="s">
        <v>25</v>
      </c>
      <c r="W3173" s="110" t="s">
        <v>26</v>
      </c>
      <c r="X3173" s="110" t="s">
        <v>27</v>
      </c>
      <c r="Y3173" s="111" t="s">
        <v>28</v>
      </c>
      <c r="Z3173" s="111" t="s">
        <v>29</v>
      </c>
      <c r="AA3173" s="111" t="s">
        <v>25</v>
      </c>
      <c r="AB3173" s="111" t="s">
        <v>30</v>
      </c>
      <c r="AC3173" s="112" t="s">
        <v>31</v>
      </c>
    </row>
    <row r="3174" spans="1:29" ht="25.5" customHeight="1" x14ac:dyDescent="0.35">
      <c r="A3174" s="205"/>
      <c r="B3174" s="207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197"/>
        <v/>
      </c>
      <c r="G3174" s="106"/>
      <c r="H3174" s="96">
        <f t="shared" si="198"/>
        <v>0</v>
      </c>
      <c r="I3174" s="96" t="str">
        <f t="shared" si="199"/>
        <v/>
      </c>
      <c r="J3174" s="96" t="str">
        <f t="shared" si="200"/>
        <v/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V3174" s="110" t="s">
        <v>25</v>
      </c>
      <c r="W3174" s="110" t="s">
        <v>26</v>
      </c>
      <c r="X3174" s="110" t="s">
        <v>27</v>
      </c>
      <c r="Y3174" s="111" t="s">
        <v>28</v>
      </c>
      <c r="Z3174" s="111" t="s">
        <v>29</v>
      </c>
      <c r="AA3174" s="111" t="s">
        <v>25</v>
      </c>
      <c r="AB3174" s="111" t="s">
        <v>30</v>
      </c>
      <c r="AC3174" s="112" t="s">
        <v>31</v>
      </c>
    </row>
    <row r="3175" spans="1:29" ht="25.5" customHeight="1" x14ac:dyDescent="0.35">
      <c r="A3175" s="205"/>
      <c r="B3175" s="207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197"/>
        <v/>
      </c>
      <c r="G3175" s="106"/>
      <c r="H3175" s="96">
        <f t="shared" si="198"/>
        <v>0</v>
      </c>
      <c r="I3175" s="96" t="str">
        <f t="shared" si="199"/>
        <v/>
      </c>
      <c r="J3175" s="96" t="str">
        <f t="shared" si="200"/>
        <v/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V3175" s="110" t="s">
        <v>25</v>
      </c>
      <c r="W3175" s="110" t="s">
        <v>26</v>
      </c>
      <c r="X3175" s="110" t="s">
        <v>27</v>
      </c>
      <c r="Y3175" s="111" t="s">
        <v>28</v>
      </c>
      <c r="Z3175" s="111" t="s">
        <v>29</v>
      </c>
      <c r="AA3175" s="111" t="s">
        <v>25</v>
      </c>
      <c r="AB3175" s="111" t="s">
        <v>30</v>
      </c>
      <c r="AC3175" s="112" t="s">
        <v>31</v>
      </c>
    </row>
    <row r="3176" spans="1:29" ht="25.5" customHeight="1" x14ac:dyDescent="0.35">
      <c r="A3176" s="205"/>
      <c r="B3176" s="207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197"/>
        <v/>
      </c>
      <c r="G3176" s="106"/>
      <c r="H3176" s="96">
        <f t="shared" si="198"/>
        <v>0</v>
      </c>
      <c r="I3176" s="96" t="str">
        <f t="shared" si="199"/>
        <v/>
      </c>
      <c r="J3176" s="96" t="str">
        <f t="shared" si="200"/>
        <v/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V3176" s="110" t="s">
        <v>25</v>
      </c>
      <c r="W3176" s="110" t="s">
        <v>26</v>
      </c>
      <c r="X3176" s="110" t="s">
        <v>27</v>
      </c>
      <c r="Y3176" s="111" t="s">
        <v>28</v>
      </c>
      <c r="Z3176" s="111" t="s">
        <v>29</v>
      </c>
      <c r="AA3176" s="111" t="s">
        <v>25</v>
      </c>
      <c r="AB3176" s="111" t="s">
        <v>30</v>
      </c>
      <c r="AC3176" s="112" t="s">
        <v>31</v>
      </c>
    </row>
    <row r="3177" spans="1:29" ht="25.5" customHeight="1" x14ac:dyDescent="0.35">
      <c r="A3177" s="205"/>
      <c r="B3177" s="207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197"/>
        <v/>
      </c>
      <c r="G3177" s="106"/>
      <c r="H3177" s="96">
        <f t="shared" si="198"/>
        <v>0</v>
      </c>
      <c r="I3177" s="96" t="str">
        <f t="shared" si="199"/>
        <v/>
      </c>
      <c r="J3177" s="96" t="str">
        <f t="shared" si="200"/>
        <v/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V3177" s="110" t="s">
        <v>25</v>
      </c>
      <c r="W3177" s="110" t="s">
        <v>26</v>
      </c>
      <c r="X3177" s="110" t="s">
        <v>27</v>
      </c>
      <c r="Y3177" s="111" t="s">
        <v>28</v>
      </c>
      <c r="Z3177" s="111" t="s">
        <v>29</v>
      </c>
      <c r="AA3177" s="111" t="s">
        <v>25</v>
      </c>
      <c r="AB3177" s="111" t="s">
        <v>30</v>
      </c>
      <c r="AC3177" s="112" t="s">
        <v>31</v>
      </c>
    </row>
    <row r="3178" spans="1:29" ht="25.5" customHeight="1" x14ac:dyDescent="0.35">
      <c r="A3178" s="205"/>
      <c r="B3178" s="207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197"/>
        <v/>
      </c>
      <c r="G3178" s="106"/>
      <c r="H3178" s="96">
        <f t="shared" si="198"/>
        <v>0</v>
      </c>
      <c r="I3178" s="96" t="str">
        <f t="shared" si="199"/>
        <v/>
      </c>
      <c r="J3178" s="96" t="str">
        <f t="shared" si="200"/>
        <v/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V3178" s="110" t="s">
        <v>25</v>
      </c>
      <c r="W3178" s="110" t="s">
        <v>26</v>
      </c>
      <c r="X3178" s="110" t="s">
        <v>27</v>
      </c>
      <c r="Y3178" s="111" t="s">
        <v>28</v>
      </c>
      <c r="Z3178" s="111" t="s">
        <v>29</v>
      </c>
      <c r="AA3178" s="111" t="s">
        <v>25</v>
      </c>
      <c r="AB3178" s="111" t="s">
        <v>30</v>
      </c>
      <c r="AC3178" s="112" t="s">
        <v>31</v>
      </c>
    </row>
    <row r="3179" spans="1:29" ht="25.5" customHeight="1" x14ac:dyDescent="0.35">
      <c r="A3179" s="205"/>
      <c r="B3179" s="207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197"/>
        <v/>
      </c>
      <c r="G3179" s="106"/>
      <c r="H3179" s="96">
        <f t="shared" si="198"/>
        <v>0</v>
      </c>
      <c r="I3179" s="96" t="str">
        <f t="shared" si="199"/>
        <v/>
      </c>
      <c r="J3179" s="96" t="str">
        <f t="shared" si="200"/>
        <v/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V3179" s="110" t="s">
        <v>25</v>
      </c>
      <c r="W3179" s="110" t="s">
        <v>26</v>
      </c>
      <c r="X3179" s="110" t="s">
        <v>27</v>
      </c>
      <c r="Y3179" s="111" t="s">
        <v>28</v>
      </c>
      <c r="Z3179" s="111" t="s">
        <v>29</v>
      </c>
      <c r="AA3179" s="111" t="s">
        <v>25</v>
      </c>
      <c r="AB3179" s="111" t="s">
        <v>30</v>
      </c>
      <c r="AC3179" s="112" t="s">
        <v>31</v>
      </c>
    </row>
    <row r="3180" spans="1:29" ht="25.5" customHeight="1" x14ac:dyDescent="0.35">
      <c r="A3180" s="205"/>
      <c r="B3180" s="207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197"/>
        <v/>
      </c>
      <c r="G3180" s="106"/>
      <c r="H3180" s="96">
        <f t="shared" si="198"/>
        <v>0</v>
      </c>
      <c r="I3180" s="96" t="str">
        <f t="shared" si="199"/>
        <v/>
      </c>
      <c r="J3180" s="96" t="str">
        <f t="shared" si="200"/>
        <v/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V3180" s="110" t="s">
        <v>25</v>
      </c>
      <c r="W3180" s="110" t="s">
        <v>26</v>
      </c>
      <c r="X3180" s="110" t="s">
        <v>27</v>
      </c>
      <c r="Y3180" s="111" t="s">
        <v>28</v>
      </c>
      <c r="Z3180" s="111" t="s">
        <v>29</v>
      </c>
      <c r="AA3180" s="111" t="s">
        <v>25</v>
      </c>
      <c r="AB3180" s="111" t="s">
        <v>30</v>
      </c>
      <c r="AC3180" s="112" t="s">
        <v>31</v>
      </c>
    </row>
    <row r="3181" spans="1:29" ht="25.5" customHeight="1" x14ac:dyDescent="0.35">
      <c r="A3181" s="205"/>
      <c r="B3181" s="207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197"/>
        <v/>
      </c>
      <c r="G3181" s="106"/>
      <c r="H3181" s="96">
        <f t="shared" si="198"/>
        <v>0</v>
      </c>
      <c r="I3181" s="96" t="str">
        <f t="shared" si="199"/>
        <v/>
      </c>
      <c r="J3181" s="96" t="str">
        <f t="shared" si="200"/>
        <v/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V3181" s="110" t="s">
        <v>25</v>
      </c>
      <c r="W3181" s="110" t="s">
        <v>26</v>
      </c>
      <c r="X3181" s="110" t="s">
        <v>27</v>
      </c>
      <c r="Y3181" s="111" t="s">
        <v>28</v>
      </c>
      <c r="Z3181" s="111" t="s">
        <v>29</v>
      </c>
      <c r="AA3181" s="111" t="s">
        <v>25</v>
      </c>
      <c r="AB3181" s="111" t="s">
        <v>30</v>
      </c>
      <c r="AC3181" s="112" t="s">
        <v>31</v>
      </c>
    </row>
    <row r="3182" spans="1:29" ht="25.5" customHeight="1" x14ac:dyDescent="0.35">
      <c r="A3182" s="205"/>
      <c r="B3182" s="207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197"/>
        <v/>
      </c>
      <c r="G3182" s="106"/>
      <c r="H3182" s="96">
        <f t="shared" si="198"/>
        <v>0</v>
      </c>
      <c r="I3182" s="96" t="str">
        <f t="shared" si="199"/>
        <v/>
      </c>
      <c r="J3182" s="96" t="str">
        <f t="shared" si="200"/>
        <v/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V3182" s="110" t="s">
        <v>25</v>
      </c>
      <c r="W3182" s="110" t="s">
        <v>26</v>
      </c>
      <c r="X3182" s="110" t="s">
        <v>27</v>
      </c>
      <c r="Y3182" s="111" t="s">
        <v>28</v>
      </c>
      <c r="Z3182" s="111" t="s">
        <v>29</v>
      </c>
      <c r="AA3182" s="111" t="s">
        <v>25</v>
      </c>
      <c r="AB3182" s="111" t="s">
        <v>30</v>
      </c>
      <c r="AC3182" s="112" t="s">
        <v>31</v>
      </c>
    </row>
    <row r="3183" spans="1:29" ht="25.5" customHeight="1" x14ac:dyDescent="0.35">
      <c r="A3183" s="205"/>
      <c r="B3183" s="207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197"/>
        <v/>
      </c>
      <c r="G3183" s="106"/>
      <c r="H3183" s="96">
        <f t="shared" si="198"/>
        <v>0</v>
      </c>
      <c r="I3183" s="96" t="str">
        <f t="shared" si="199"/>
        <v/>
      </c>
      <c r="J3183" s="96" t="str">
        <f t="shared" si="200"/>
        <v/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V3183" s="110" t="s">
        <v>25</v>
      </c>
      <c r="W3183" s="110" t="s">
        <v>26</v>
      </c>
      <c r="X3183" s="110" t="s">
        <v>27</v>
      </c>
      <c r="Y3183" s="111" t="s">
        <v>28</v>
      </c>
      <c r="Z3183" s="111" t="s">
        <v>29</v>
      </c>
      <c r="AA3183" s="111" t="s">
        <v>25</v>
      </c>
      <c r="AB3183" s="111" t="s">
        <v>30</v>
      </c>
      <c r="AC3183" s="112" t="s">
        <v>31</v>
      </c>
    </row>
    <row r="3184" spans="1:29" ht="25.5" customHeight="1" x14ac:dyDescent="0.35">
      <c r="A3184" s="205"/>
      <c r="B3184" s="207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197"/>
        <v/>
      </c>
      <c r="G3184" s="106"/>
      <c r="H3184" s="96">
        <f t="shared" si="198"/>
        <v>0</v>
      </c>
      <c r="I3184" s="96" t="str">
        <f t="shared" si="199"/>
        <v/>
      </c>
      <c r="J3184" s="96" t="str">
        <f t="shared" si="200"/>
        <v/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V3184" s="110" t="s">
        <v>25</v>
      </c>
      <c r="W3184" s="110" t="s">
        <v>26</v>
      </c>
      <c r="X3184" s="110" t="s">
        <v>27</v>
      </c>
      <c r="Y3184" s="111" t="s">
        <v>28</v>
      </c>
      <c r="Z3184" s="111" t="s">
        <v>29</v>
      </c>
      <c r="AA3184" s="111" t="s">
        <v>25</v>
      </c>
      <c r="AB3184" s="111" t="s">
        <v>30</v>
      </c>
      <c r="AC3184" s="112" t="s">
        <v>31</v>
      </c>
    </row>
    <row r="3185" spans="1:29" ht="25.5" customHeight="1" x14ac:dyDescent="0.35">
      <c r="A3185" s="205"/>
      <c r="B3185" s="207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197"/>
        <v/>
      </c>
      <c r="G3185" s="106"/>
      <c r="H3185" s="96">
        <f t="shared" si="198"/>
        <v>0</v>
      </c>
      <c r="I3185" s="96" t="str">
        <f t="shared" si="199"/>
        <v/>
      </c>
      <c r="J3185" s="96" t="str">
        <f t="shared" si="200"/>
        <v/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V3185" s="110" t="s">
        <v>25</v>
      </c>
      <c r="W3185" s="110" t="s">
        <v>26</v>
      </c>
      <c r="X3185" s="110" t="s">
        <v>27</v>
      </c>
      <c r="Y3185" s="111" t="s">
        <v>28</v>
      </c>
      <c r="Z3185" s="111" t="s">
        <v>29</v>
      </c>
      <c r="AA3185" s="111" t="s">
        <v>25</v>
      </c>
      <c r="AB3185" s="111" t="s">
        <v>30</v>
      </c>
      <c r="AC3185" s="112" t="s">
        <v>31</v>
      </c>
    </row>
    <row r="3186" spans="1:29" ht="25.5" customHeight="1" x14ac:dyDescent="0.35">
      <c r="A3186" s="205"/>
      <c r="B3186" s="207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197"/>
        <v/>
      </c>
      <c r="G3186" s="106"/>
      <c r="H3186" s="96">
        <f t="shared" si="198"/>
        <v>0</v>
      </c>
      <c r="I3186" s="96" t="str">
        <f t="shared" si="199"/>
        <v/>
      </c>
      <c r="J3186" s="96" t="str">
        <f t="shared" si="200"/>
        <v/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V3186" s="110" t="s">
        <v>25</v>
      </c>
      <c r="W3186" s="110" t="s">
        <v>26</v>
      </c>
      <c r="X3186" s="110" t="s">
        <v>27</v>
      </c>
      <c r="Y3186" s="111" t="s">
        <v>28</v>
      </c>
      <c r="Z3186" s="111" t="s">
        <v>29</v>
      </c>
      <c r="AA3186" s="111" t="s">
        <v>25</v>
      </c>
      <c r="AB3186" s="111" t="s">
        <v>30</v>
      </c>
      <c r="AC3186" s="112" t="s">
        <v>31</v>
      </c>
    </row>
    <row r="3187" spans="1:29" ht="25.5" customHeight="1" x14ac:dyDescent="0.35">
      <c r="A3187" s="205"/>
      <c r="B3187" s="207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197"/>
        <v/>
      </c>
      <c r="G3187" s="106"/>
      <c r="H3187" s="96">
        <f t="shared" si="198"/>
        <v>0</v>
      </c>
      <c r="I3187" s="96" t="str">
        <f t="shared" si="199"/>
        <v/>
      </c>
      <c r="J3187" s="96" t="str">
        <f t="shared" si="200"/>
        <v/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V3187" s="110" t="s">
        <v>25</v>
      </c>
      <c r="W3187" s="110" t="s">
        <v>26</v>
      </c>
      <c r="X3187" s="110" t="s">
        <v>27</v>
      </c>
      <c r="Y3187" s="111" t="s">
        <v>28</v>
      </c>
      <c r="Z3187" s="111" t="s">
        <v>29</v>
      </c>
      <c r="AA3187" s="111" t="s">
        <v>25</v>
      </c>
      <c r="AB3187" s="111" t="s">
        <v>30</v>
      </c>
      <c r="AC3187" s="112" t="s">
        <v>31</v>
      </c>
    </row>
    <row r="3188" spans="1:29" ht="25.5" customHeight="1" x14ac:dyDescent="0.35">
      <c r="A3188" s="205"/>
      <c r="B3188" s="207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197"/>
        <v/>
      </c>
      <c r="G3188" s="106"/>
      <c r="H3188" s="96">
        <f t="shared" si="198"/>
        <v>0</v>
      </c>
      <c r="I3188" s="96" t="str">
        <f t="shared" si="199"/>
        <v/>
      </c>
      <c r="J3188" s="96" t="str">
        <f t="shared" si="200"/>
        <v/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V3188" s="110" t="s">
        <v>25</v>
      </c>
      <c r="W3188" s="110" t="s">
        <v>26</v>
      </c>
      <c r="X3188" s="110" t="s">
        <v>27</v>
      </c>
      <c r="Y3188" s="111" t="s">
        <v>28</v>
      </c>
      <c r="Z3188" s="111" t="s">
        <v>29</v>
      </c>
      <c r="AA3188" s="111" t="s">
        <v>25</v>
      </c>
      <c r="AB3188" s="111" t="s">
        <v>30</v>
      </c>
      <c r="AC3188" s="112" t="s">
        <v>31</v>
      </c>
    </row>
    <row r="3189" spans="1:29" ht="25.5" customHeight="1" x14ac:dyDescent="0.35">
      <c r="A3189" s="205"/>
      <c r="B3189" s="207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197"/>
        <v/>
      </c>
      <c r="G3189" s="106"/>
      <c r="H3189" s="96">
        <f t="shared" si="198"/>
        <v>0</v>
      </c>
      <c r="I3189" s="96" t="str">
        <f t="shared" si="199"/>
        <v/>
      </c>
      <c r="J3189" s="96" t="str">
        <f t="shared" si="200"/>
        <v/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V3189" s="110" t="s">
        <v>25</v>
      </c>
      <c r="W3189" s="110" t="s">
        <v>26</v>
      </c>
      <c r="X3189" s="110" t="s">
        <v>27</v>
      </c>
      <c r="Y3189" s="111" t="s">
        <v>28</v>
      </c>
      <c r="Z3189" s="111" t="s">
        <v>29</v>
      </c>
      <c r="AA3189" s="111" t="s">
        <v>25</v>
      </c>
      <c r="AB3189" s="111" t="s">
        <v>30</v>
      </c>
      <c r="AC3189" s="112" t="s">
        <v>31</v>
      </c>
    </row>
    <row r="3190" spans="1:29" ht="25.5" customHeight="1" x14ac:dyDescent="0.35">
      <c r="A3190" s="205"/>
      <c r="B3190" s="207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197"/>
        <v/>
      </c>
      <c r="G3190" s="106"/>
      <c r="H3190" s="96">
        <f t="shared" si="198"/>
        <v>0</v>
      </c>
      <c r="I3190" s="96" t="str">
        <f t="shared" si="199"/>
        <v/>
      </c>
      <c r="J3190" s="96" t="str">
        <f t="shared" si="200"/>
        <v/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V3190" s="110" t="s">
        <v>25</v>
      </c>
      <c r="W3190" s="110" t="s">
        <v>26</v>
      </c>
      <c r="X3190" s="110" t="s">
        <v>27</v>
      </c>
      <c r="Y3190" s="111" t="s">
        <v>28</v>
      </c>
      <c r="Z3190" s="111" t="s">
        <v>29</v>
      </c>
      <c r="AA3190" s="111" t="s">
        <v>25</v>
      </c>
      <c r="AB3190" s="111" t="s">
        <v>30</v>
      </c>
      <c r="AC3190" s="112" t="s">
        <v>31</v>
      </c>
    </row>
    <row r="3191" spans="1:29" ht="25.5" customHeight="1" x14ac:dyDescent="0.35">
      <c r="A3191" s="205"/>
      <c r="B3191" s="207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197"/>
        <v/>
      </c>
      <c r="G3191" s="106"/>
      <c r="H3191" s="96">
        <f t="shared" si="198"/>
        <v>0</v>
      </c>
      <c r="I3191" s="96" t="str">
        <f t="shared" si="199"/>
        <v/>
      </c>
      <c r="J3191" s="96" t="str">
        <f t="shared" si="200"/>
        <v/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V3191" s="110" t="s">
        <v>25</v>
      </c>
      <c r="W3191" s="110" t="s">
        <v>26</v>
      </c>
      <c r="X3191" s="110" t="s">
        <v>27</v>
      </c>
      <c r="Y3191" s="111" t="s">
        <v>28</v>
      </c>
      <c r="Z3191" s="111" t="s">
        <v>29</v>
      </c>
      <c r="AA3191" s="111" t="s">
        <v>25</v>
      </c>
      <c r="AB3191" s="111" t="s">
        <v>30</v>
      </c>
      <c r="AC3191" s="112" t="s">
        <v>31</v>
      </c>
    </row>
    <row r="3192" spans="1:29" ht="25.5" customHeight="1" x14ac:dyDescent="0.35">
      <c r="A3192" s="205"/>
      <c r="B3192" s="207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197"/>
        <v/>
      </c>
      <c r="G3192" s="106"/>
      <c r="H3192" s="96">
        <f t="shared" si="198"/>
        <v>0</v>
      </c>
      <c r="I3192" s="96" t="str">
        <f t="shared" si="199"/>
        <v/>
      </c>
      <c r="J3192" s="96" t="str">
        <f t="shared" si="200"/>
        <v/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V3192" s="110" t="s">
        <v>25</v>
      </c>
      <c r="W3192" s="110" t="s">
        <v>26</v>
      </c>
      <c r="X3192" s="110" t="s">
        <v>27</v>
      </c>
      <c r="Y3192" s="111" t="s">
        <v>28</v>
      </c>
      <c r="Z3192" s="111" t="s">
        <v>29</v>
      </c>
      <c r="AA3192" s="111" t="s">
        <v>25</v>
      </c>
      <c r="AB3192" s="111" t="s">
        <v>30</v>
      </c>
      <c r="AC3192" s="112" t="s">
        <v>31</v>
      </c>
    </row>
    <row r="3193" spans="1:29" ht="25.5" customHeight="1" x14ac:dyDescent="0.35">
      <c r="A3193" s="205"/>
      <c r="B3193" s="207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197"/>
        <v/>
      </c>
      <c r="G3193" s="106"/>
      <c r="H3193" s="96">
        <f t="shared" si="198"/>
        <v>0</v>
      </c>
      <c r="I3193" s="96" t="str">
        <f t="shared" si="199"/>
        <v/>
      </c>
      <c r="J3193" s="96" t="str">
        <f t="shared" si="200"/>
        <v/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V3193" s="110" t="s">
        <v>25</v>
      </c>
      <c r="W3193" s="110" t="s">
        <v>26</v>
      </c>
      <c r="X3193" s="110" t="s">
        <v>27</v>
      </c>
      <c r="Y3193" s="111" t="s">
        <v>28</v>
      </c>
      <c r="Z3193" s="111" t="s">
        <v>29</v>
      </c>
      <c r="AA3193" s="111" t="s">
        <v>25</v>
      </c>
      <c r="AB3193" s="111" t="s">
        <v>30</v>
      </c>
      <c r="AC3193" s="112" t="s">
        <v>31</v>
      </c>
    </row>
    <row r="3194" spans="1:29" ht="25.5" customHeight="1" x14ac:dyDescent="0.35">
      <c r="A3194" s="205"/>
      <c r="B3194" s="207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197"/>
        <v/>
      </c>
      <c r="G3194" s="106"/>
      <c r="H3194" s="96">
        <f t="shared" si="198"/>
        <v>0</v>
      </c>
      <c r="I3194" s="96" t="str">
        <f t="shared" si="199"/>
        <v/>
      </c>
      <c r="J3194" s="96" t="str">
        <f t="shared" si="200"/>
        <v/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V3194" s="110" t="s">
        <v>25</v>
      </c>
      <c r="W3194" s="110" t="s">
        <v>26</v>
      </c>
      <c r="X3194" s="110" t="s">
        <v>27</v>
      </c>
      <c r="Y3194" s="111" t="s">
        <v>28</v>
      </c>
      <c r="Z3194" s="111" t="s">
        <v>29</v>
      </c>
      <c r="AA3194" s="111" t="s">
        <v>25</v>
      </c>
      <c r="AB3194" s="111" t="s">
        <v>30</v>
      </c>
      <c r="AC3194" s="112" t="s">
        <v>31</v>
      </c>
    </row>
    <row r="3195" spans="1:29" ht="25.5" customHeight="1" x14ac:dyDescent="0.35">
      <c r="A3195" s="205"/>
      <c r="B3195" s="207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197"/>
        <v/>
      </c>
      <c r="G3195" s="106"/>
      <c r="H3195" s="96">
        <f t="shared" si="198"/>
        <v>0</v>
      </c>
      <c r="I3195" s="96" t="str">
        <f t="shared" si="199"/>
        <v/>
      </c>
      <c r="J3195" s="96" t="str">
        <f t="shared" si="200"/>
        <v/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V3195" s="110" t="s">
        <v>25</v>
      </c>
      <c r="W3195" s="110" t="s">
        <v>26</v>
      </c>
      <c r="X3195" s="110" t="s">
        <v>27</v>
      </c>
      <c r="Y3195" s="111" t="s">
        <v>28</v>
      </c>
      <c r="Z3195" s="111" t="s">
        <v>29</v>
      </c>
      <c r="AA3195" s="111" t="s">
        <v>25</v>
      </c>
      <c r="AB3195" s="111" t="s">
        <v>30</v>
      </c>
      <c r="AC3195" s="112" t="s">
        <v>31</v>
      </c>
    </row>
    <row r="3196" spans="1:29" ht="25.5" customHeight="1" x14ac:dyDescent="0.35">
      <c r="A3196" s="205"/>
      <c r="B3196" s="207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197"/>
        <v/>
      </c>
      <c r="G3196" s="106"/>
      <c r="H3196" s="96">
        <f t="shared" si="198"/>
        <v>0</v>
      </c>
      <c r="I3196" s="96" t="str">
        <f t="shared" si="199"/>
        <v/>
      </c>
      <c r="J3196" s="96" t="str">
        <f t="shared" si="200"/>
        <v/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V3196" s="110" t="s">
        <v>25</v>
      </c>
      <c r="W3196" s="110" t="s">
        <v>26</v>
      </c>
      <c r="X3196" s="110" t="s">
        <v>27</v>
      </c>
      <c r="Y3196" s="111" t="s">
        <v>28</v>
      </c>
      <c r="Z3196" s="111" t="s">
        <v>29</v>
      </c>
      <c r="AA3196" s="111" t="s">
        <v>25</v>
      </c>
      <c r="AB3196" s="111" t="s">
        <v>30</v>
      </c>
      <c r="AC3196" s="112" t="s">
        <v>31</v>
      </c>
    </row>
    <row r="3197" spans="1:29" ht="25.5" customHeight="1" x14ac:dyDescent="0.35">
      <c r="A3197" s="205"/>
      <c r="B3197" s="207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197"/>
        <v/>
      </c>
      <c r="G3197" s="106"/>
      <c r="H3197" s="96">
        <f t="shared" si="198"/>
        <v>0</v>
      </c>
      <c r="I3197" s="96" t="str">
        <f t="shared" si="199"/>
        <v/>
      </c>
      <c r="J3197" s="96" t="str">
        <f t="shared" si="200"/>
        <v/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V3197" s="110" t="s">
        <v>25</v>
      </c>
      <c r="W3197" s="110" t="s">
        <v>26</v>
      </c>
      <c r="X3197" s="110" t="s">
        <v>27</v>
      </c>
      <c r="Y3197" s="111" t="s">
        <v>28</v>
      </c>
      <c r="Z3197" s="111" t="s">
        <v>29</v>
      </c>
      <c r="AA3197" s="111" t="s">
        <v>25</v>
      </c>
      <c r="AB3197" s="111" t="s">
        <v>30</v>
      </c>
      <c r="AC3197" s="112" t="s">
        <v>31</v>
      </c>
    </row>
    <row r="3198" spans="1:29" ht="25.5" customHeight="1" x14ac:dyDescent="0.35">
      <c r="A3198" s="205"/>
      <c r="B3198" s="207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197"/>
        <v/>
      </c>
      <c r="G3198" s="106"/>
      <c r="H3198" s="96">
        <f t="shared" si="198"/>
        <v>0</v>
      </c>
      <c r="I3198" s="96" t="str">
        <f t="shared" si="199"/>
        <v/>
      </c>
      <c r="J3198" s="96" t="str">
        <f t="shared" si="200"/>
        <v/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V3198" s="110" t="s">
        <v>25</v>
      </c>
      <c r="W3198" s="110" t="s">
        <v>26</v>
      </c>
      <c r="X3198" s="110" t="s">
        <v>27</v>
      </c>
      <c r="Y3198" s="111" t="s">
        <v>28</v>
      </c>
      <c r="Z3198" s="111" t="s">
        <v>29</v>
      </c>
      <c r="AA3198" s="111" t="s">
        <v>25</v>
      </c>
      <c r="AB3198" s="111" t="s">
        <v>30</v>
      </c>
      <c r="AC3198" s="112" t="s">
        <v>31</v>
      </c>
    </row>
    <row r="3199" spans="1:29" ht="25.5" customHeight="1" x14ac:dyDescent="0.35">
      <c r="A3199" s="205"/>
      <c r="B3199" s="207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197"/>
        <v/>
      </c>
      <c r="G3199" s="106"/>
      <c r="H3199" s="96">
        <f t="shared" si="198"/>
        <v>0</v>
      </c>
      <c r="I3199" s="96" t="str">
        <f t="shared" si="199"/>
        <v/>
      </c>
      <c r="J3199" s="96" t="str">
        <f t="shared" si="200"/>
        <v/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V3199" s="110" t="s">
        <v>25</v>
      </c>
      <c r="W3199" s="110" t="s">
        <v>26</v>
      </c>
      <c r="X3199" s="110" t="s">
        <v>27</v>
      </c>
      <c r="Y3199" s="111" t="s">
        <v>28</v>
      </c>
      <c r="Z3199" s="111" t="s">
        <v>29</v>
      </c>
      <c r="AA3199" s="111" t="s">
        <v>25</v>
      </c>
      <c r="AB3199" s="111" t="s">
        <v>30</v>
      </c>
      <c r="AC3199" s="112" t="s">
        <v>31</v>
      </c>
    </row>
    <row r="3200" spans="1:29" ht="25.5" customHeight="1" x14ac:dyDescent="0.35">
      <c r="A3200" s="205"/>
      <c r="B3200" s="207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197"/>
        <v/>
      </c>
      <c r="G3200" s="106"/>
      <c r="H3200" s="96">
        <f t="shared" si="198"/>
        <v>0</v>
      </c>
      <c r="I3200" s="96" t="str">
        <f t="shared" si="199"/>
        <v/>
      </c>
      <c r="J3200" s="96" t="str">
        <f t="shared" si="200"/>
        <v/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V3200" s="110" t="s">
        <v>25</v>
      </c>
      <c r="W3200" s="110" t="s">
        <v>26</v>
      </c>
      <c r="X3200" s="110" t="s">
        <v>27</v>
      </c>
      <c r="Y3200" s="111" t="s">
        <v>28</v>
      </c>
      <c r="Z3200" s="111" t="s">
        <v>29</v>
      </c>
      <c r="AA3200" s="111" t="s">
        <v>25</v>
      </c>
      <c r="AB3200" s="111" t="s">
        <v>30</v>
      </c>
      <c r="AC3200" s="112" t="s">
        <v>31</v>
      </c>
    </row>
    <row r="3201" spans="1:29" ht="25.5" customHeight="1" x14ac:dyDescent="0.35">
      <c r="A3201" s="205"/>
      <c r="B3201" s="207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197"/>
        <v/>
      </c>
      <c r="G3201" s="106"/>
      <c r="H3201" s="96">
        <f t="shared" si="198"/>
        <v>0</v>
      </c>
      <c r="I3201" s="96" t="str">
        <f t="shared" si="199"/>
        <v/>
      </c>
      <c r="J3201" s="96" t="str">
        <f t="shared" si="200"/>
        <v/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V3201" s="110" t="s">
        <v>25</v>
      </c>
      <c r="W3201" s="110" t="s">
        <v>26</v>
      </c>
      <c r="X3201" s="110" t="s">
        <v>27</v>
      </c>
      <c r="Y3201" s="111" t="s">
        <v>28</v>
      </c>
      <c r="Z3201" s="111" t="s">
        <v>29</v>
      </c>
      <c r="AA3201" s="111" t="s">
        <v>25</v>
      </c>
      <c r="AB3201" s="111" t="s">
        <v>30</v>
      </c>
      <c r="AC3201" s="112" t="s">
        <v>31</v>
      </c>
    </row>
    <row r="3202" spans="1:29" ht="25.5" customHeight="1" x14ac:dyDescent="0.35">
      <c r="A3202" s="205"/>
      <c r="B3202" s="207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01">IF(OR(D3202="",E3202=""),"",ROUND(D3202*E3202,2))</f>
        <v/>
      </c>
      <c r="G3202" s="106"/>
      <c r="H3202" s="96">
        <f t="shared" ref="H3202:H3265" si="202">IF(G3202="Sim",IF(OR(F3202="",D3202="",L3202=""),"",IF(L3202="Sim",ROUND(F3202-D3202,2),0)),0)</f>
        <v>0</v>
      </c>
      <c r="I3202" s="96" t="str">
        <f t="shared" ref="I3202:I3265" si="203">IF(G3202="Sim",0,IF(OR(F3202="",L3202=""),"",F3202))</f>
        <v/>
      </c>
      <c r="J3202" s="96" t="str">
        <f t="shared" ref="J3202:J3265" si="204">IF(G3202="Sim",0,IF(OR(F3202="",D3202="",L3202=""),"",IF(L3202="Sim",ROUND(F3202-D3202,2),0)))</f>
        <v/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V3202" s="110" t="s">
        <v>25</v>
      </c>
      <c r="W3202" s="110" t="s">
        <v>26</v>
      </c>
      <c r="X3202" s="110" t="s">
        <v>27</v>
      </c>
      <c r="Y3202" s="111" t="s">
        <v>28</v>
      </c>
      <c r="Z3202" s="111" t="s">
        <v>29</v>
      </c>
      <c r="AA3202" s="111" t="s">
        <v>25</v>
      </c>
      <c r="AB3202" s="111" t="s">
        <v>30</v>
      </c>
      <c r="AC3202" s="112" t="s">
        <v>31</v>
      </c>
    </row>
    <row r="3203" spans="1:29" ht="25.5" customHeight="1" x14ac:dyDescent="0.35">
      <c r="A3203" s="205"/>
      <c r="B3203" s="207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01"/>
        <v/>
      </c>
      <c r="G3203" s="106"/>
      <c r="H3203" s="96">
        <f t="shared" si="202"/>
        <v>0</v>
      </c>
      <c r="I3203" s="96" t="str">
        <f t="shared" si="203"/>
        <v/>
      </c>
      <c r="J3203" s="96" t="str">
        <f t="shared" si="204"/>
        <v/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V3203" s="110" t="s">
        <v>25</v>
      </c>
      <c r="W3203" s="110" t="s">
        <v>26</v>
      </c>
      <c r="X3203" s="110" t="s">
        <v>27</v>
      </c>
      <c r="Y3203" s="111" t="s">
        <v>28</v>
      </c>
      <c r="Z3203" s="111" t="s">
        <v>29</v>
      </c>
      <c r="AA3203" s="111" t="s">
        <v>25</v>
      </c>
      <c r="AB3203" s="111" t="s">
        <v>30</v>
      </c>
      <c r="AC3203" s="112" t="s">
        <v>31</v>
      </c>
    </row>
    <row r="3204" spans="1:29" ht="25.5" customHeight="1" x14ac:dyDescent="0.35">
      <c r="A3204" s="205"/>
      <c r="B3204" s="207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01"/>
        <v/>
      </c>
      <c r="G3204" s="106"/>
      <c r="H3204" s="96">
        <f t="shared" si="202"/>
        <v>0</v>
      </c>
      <c r="I3204" s="96" t="str">
        <f t="shared" si="203"/>
        <v/>
      </c>
      <c r="J3204" s="96" t="str">
        <f t="shared" si="204"/>
        <v/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V3204" s="110" t="s">
        <v>25</v>
      </c>
      <c r="W3204" s="110" t="s">
        <v>26</v>
      </c>
      <c r="X3204" s="110" t="s">
        <v>27</v>
      </c>
      <c r="Y3204" s="111" t="s">
        <v>28</v>
      </c>
      <c r="Z3204" s="111" t="s">
        <v>29</v>
      </c>
      <c r="AA3204" s="111" t="s">
        <v>25</v>
      </c>
      <c r="AB3204" s="111" t="s">
        <v>30</v>
      </c>
      <c r="AC3204" s="112" t="s">
        <v>31</v>
      </c>
    </row>
    <row r="3205" spans="1:29" ht="25.5" customHeight="1" x14ac:dyDescent="0.35">
      <c r="A3205" s="205"/>
      <c r="B3205" s="207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01"/>
        <v/>
      </c>
      <c r="G3205" s="106"/>
      <c r="H3205" s="96">
        <f t="shared" si="202"/>
        <v>0</v>
      </c>
      <c r="I3205" s="96" t="str">
        <f t="shared" si="203"/>
        <v/>
      </c>
      <c r="J3205" s="96" t="str">
        <f t="shared" si="204"/>
        <v/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V3205" s="110" t="s">
        <v>25</v>
      </c>
      <c r="W3205" s="110" t="s">
        <v>26</v>
      </c>
      <c r="X3205" s="110" t="s">
        <v>27</v>
      </c>
      <c r="Y3205" s="111" t="s">
        <v>28</v>
      </c>
      <c r="Z3205" s="111" t="s">
        <v>29</v>
      </c>
      <c r="AA3205" s="111" t="s">
        <v>25</v>
      </c>
      <c r="AB3205" s="111" t="s">
        <v>30</v>
      </c>
      <c r="AC3205" s="112" t="s">
        <v>31</v>
      </c>
    </row>
    <row r="3206" spans="1:29" ht="25.5" customHeight="1" x14ac:dyDescent="0.35">
      <c r="A3206" s="205"/>
      <c r="B3206" s="207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01"/>
        <v/>
      </c>
      <c r="G3206" s="106"/>
      <c r="H3206" s="96">
        <f t="shared" si="202"/>
        <v>0</v>
      </c>
      <c r="I3206" s="96" t="str">
        <f t="shared" si="203"/>
        <v/>
      </c>
      <c r="J3206" s="96" t="str">
        <f t="shared" si="204"/>
        <v/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V3206" s="110" t="s">
        <v>25</v>
      </c>
      <c r="W3206" s="110" t="s">
        <v>26</v>
      </c>
      <c r="X3206" s="110" t="s">
        <v>27</v>
      </c>
      <c r="Y3206" s="111" t="s">
        <v>28</v>
      </c>
      <c r="Z3206" s="111" t="s">
        <v>29</v>
      </c>
      <c r="AA3206" s="111" t="s">
        <v>25</v>
      </c>
      <c r="AB3206" s="111" t="s">
        <v>30</v>
      </c>
      <c r="AC3206" s="112" t="s">
        <v>31</v>
      </c>
    </row>
    <row r="3207" spans="1:29" ht="25.5" customHeight="1" x14ac:dyDescent="0.35">
      <c r="A3207" s="205"/>
      <c r="B3207" s="207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01"/>
        <v/>
      </c>
      <c r="G3207" s="106"/>
      <c r="H3207" s="96">
        <f t="shared" si="202"/>
        <v>0</v>
      </c>
      <c r="I3207" s="96" t="str">
        <f t="shared" si="203"/>
        <v/>
      </c>
      <c r="J3207" s="96" t="str">
        <f t="shared" si="204"/>
        <v/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V3207" s="110" t="s">
        <v>25</v>
      </c>
      <c r="W3207" s="110" t="s">
        <v>26</v>
      </c>
      <c r="X3207" s="110" t="s">
        <v>27</v>
      </c>
      <c r="Y3207" s="111" t="s">
        <v>28</v>
      </c>
      <c r="Z3207" s="111" t="s">
        <v>29</v>
      </c>
      <c r="AA3207" s="111" t="s">
        <v>25</v>
      </c>
      <c r="AB3207" s="111" t="s">
        <v>30</v>
      </c>
      <c r="AC3207" s="112" t="s">
        <v>31</v>
      </c>
    </row>
    <row r="3208" spans="1:29" ht="25.5" customHeight="1" x14ac:dyDescent="0.35">
      <c r="A3208" s="205"/>
      <c r="B3208" s="207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01"/>
        <v/>
      </c>
      <c r="G3208" s="106"/>
      <c r="H3208" s="96">
        <f t="shared" si="202"/>
        <v>0</v>
      </c>
      <c r="I3208" s="96" t="str">
        <f t="shared" si="203"/>
        <v/>
      </c>
      <c r="J3208" s="96" t="str">
        <f t="shared" si="204"/>
        <v/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V3208" s="110" t="s">
        <v>25</v>
      </c>
      <c r="W3208" s="110" t="s">
        <v>26</v>
      </c>
      <c r="X3208" s="110" t="s">
        <v>27</v>
      </c>
      <c r="Y3208" s="111" t="s">
        <v>28</v>
      </c>
      <c r="Z3208" s="111" t="s">
        <v>29</v>
      </c>
      <c r="AA3208" s="111" t="s">
        <v>25</v>
      </c>
      <c r="AB3208" s="111" t="s">
        <v>30</v>
      </c>
      <c r="AC3208" s="112" t="s">
        <v>31</v>
      </c>
    </row>
    <row r="3209" spans="1:29" ht="25.5" customHeight="1" x14ac:dyDescent="0.35">
      <c r="A3209" s="205"/>
      <c r="B3209" s="207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01"/>
        <v/>
      </c>
      <c r="G3209" s="106"/>
      <c r="H3209" s="96">
        <f t="shared" si="202"/>
        <v>0</v>
      </c>
      <c r="I3209" s="96" t="str">
        <f t="shared" si="203"/>
        <v/>
      </c>
      <c r="J3209" s="96" t="str">
        <f t="shared" si="204"/>
        <v/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V3209" s="110" t="s">
        <v>25</v>
      </c>
      <c r="W3209" s="110" t="s">
        <v>26</v>
      </c>
      <c r="X3209" s="110" t="s">
        <v>27</v>
      </c>
      <c r="Y3209" s="111" t="s">
        <v>28</v>
      </c>
      <c r="Z3209" s="111" t="s">
        <v>29</v>
      </c>
      <c r="AA3209" s="111" t="s">
        <v>25</v>
      </c>
      <c r="AB3209" s="111" t="s">
        <v>30</v>
      </c>
      <c r="AC3209" s="112" t="s">
        <v>31</v>
      </c>
    </row>
    <row r="3210" spans="1:29" ht="25.5" customHeight="1" x14ac:dyDescent="0.35">
      <c r="A3210" s="205"/>
      <c r="B3210" s="207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01"/>
        <v/>
      </c>
      <c r="G3210" s="106"/>
      <c r="H3210" s="96">
        <f t="shared" si="202"/>
        <v>0</v>
      </c>
      <c r="I3210" s="96" t="str">
        <f t="shared" si="203"/>
        <v/>
      </c>
      <c r="J3210" s="96" t="str">
        <f t="shared" si="204"/>
        <v/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V3210" s="110" t="s">
        <v>25</v>
      </c>
      <c r="W3210" s="110" t="s">
        <v>26</v>
      </c>
      <c r="X3210" s="110" t="s">
        <v>27</v>
      </c>
      <c r="Y3210" s="111" t="s">
        <v>28</v>
      </c>
      <c r="Z3210" s="111" t="s">
        <v>29</v>
      </c>
      <c r="AA3210" s="111" t="s">
        <v>25</v>
      </c>
      <c r="AB3210" s="111" t="s">
        <v>30</v>
      </c>
      <c r="AC3210" s="112" t="s">
        <v>31</v>
      </c>
    </row>
    <row r="3211" spans="1:29" ht="25.5" customHeight="1" x14ac:dyDescent="0.35">
      <c r="A3211" s="205"/>
      <c r="B3211" s="207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01"/>
        <v/>
      </c>
      <c r="G3211" s="106"/>
      <c r="H3211" s="96">
        <f t="shared" si="202"/>
        <v>0</v>
      </c>
      <c r="I3211" s="96" t="str">
        <f t="shared" si="203"/>
        <v/>
      </c>
      <c r="J3211" s="96" t="str">
        <f t="shared" si="204"/>
        <v/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V3211" s="110" t="s">
        <v>25</v>
      </c>
      <c r="W3211" s="110" t="s">
        <v>26</v>
      </c>
      <c r="X3211" s="110" t="s">
        <v>27</v>
      </c>
      <c r="Y3211" s="111" t="s">
        <v>28</v>
      </c>
      <c r="Z3211" s="111" t="s">
        <v>29</v>
      </c>
      <c r="AA3211" s="111" t="s">
        <v>25</v>
      </c>
      <c r="AB3211" s="111" t="s">
        <v>30</v>
      </c>
      <c r="AC3211" s="112" t="s">
        <v>31</v>
      </c>
    </row>
    <row r="3212" spans="1:29" ht="25.5" customHeight="1" x14ac:dyDescent="0.35">
      <c r="A3212" s="205"/>
      <c r="B3212" s="207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01"/>
        <v/>
      </c>
      <c r="G3212" s="106"/>
      <c r="H3212" s="96">
        <f t="shared" si="202"/>
        <v>0</v>
      </c>
      <c r="I3212" s="96" t="str">
        <f t="shared" si="203"/>
        <v/>
      </c>
      <c r="J3212" s="96" t="str">
        <f t="shared" si="204"/>
        <v/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V3212" s="110" t="s">
        <v>25</v>
      </c>
      <c r="W3212" s="110" t="s">
        <v>26</v>
      </c>
      <c r="X3212" s="110" t="s">
        <v>27</v>
      </c>
      <c r="Y3212" s="111" t="s">
        <v>28</v>
      </c>
      <c r="Z3212" s="111" t="s">
        <v>29</v>
      </c>
      <c r="AA3212" s="111" t="s">
        <v>25</v>
      </c>
      <c r="AB3212" s="111" t="s">
        <v>30</v>
      </c>
      <c r="AC3212" s="112" t="s">
        <v>31</v>
      </c>
    </row>
    <row r="3213" spans="1:29" ht="25.5" customHeight="1" x14ac:dyDescent="0.35">
      <c r="A3213" s="205"/>
      <c r="B3213" s="207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01"/>
        <v/>
      </c>
      <c r="G3213" s="106"/>
      <c r="H3213" s="96">
        <f t="shared" si="202"/>
        <v>0</v>
      </c>
      <c r="I3213" s="96" t="str">
        <f t="shared" si="203"/>
        <v/>
      </c>
      <c r="J3213" s="96" t="str">
        <f t="shared" si="204"/>
        <v/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V3213" s="110" t="s">
        <v>25</v>
      </c>
      <c r="W3213" s="110" t="s">
        <v>26</v>
      </c>
      <c r="X3213" s="110" t="s">
        <v>27</v>
      </c>
      <c r="Y3213" s="111" t="s">
        <v>28</v>
      </c>
      <c r="Z3213" s="111" t="s">
        <v>29</v>
      </c>
      <c r="AA3213" s="111" t="s">
        <v>25</v>
      </c>
      <c r="AB3213" s="111" t="s">
        <v>30</v>
      </c>
      <c r="AC3213" s="112" t="s">
        <v>31</v>
      </c>
    </row>
    <row r="3214" spans="1:29" ht="25.5" customHeight="1" x14ac:dyDescent="0.35">
      <c r="A3214" s="205"/>
      <c r="B3214" s="207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01"/>
        <v/>
      </c>
      <c r="G3214" s="106"/>
      <c r="H3214" s="96">
        <f t="shared" si="202"/>
        <v>0</v>
      </c>
      <c r="I3214" s="96" t="str">
        <f t="shared" si="203"/>
        <v/>
      </c>
      <c r="J3214" s="96" t="str">
        <f t="shared" si="204"/>
        <v/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V3214" s="110" t="s">
        <v>25</v>
      </c>
      <c r="W3214" s="110" t="s">
        <v>26</v>
      </c>
      <c r="X3214" s="110" t="s">
        <v>27</v>
      </c>
      <c r="Y3214" s="111" t="s">
        <v>28</v>
      </c>
      <c r="Z3214" s="111" t="s">
        <v>29</v>
      </c>
      <c r="AA3214" s="111" t="s">
        <v>25</v>
      </c>
      <c r="AB3214" s="111" t="s">
        <v>30</v>
      </c>
      <c r="AC3214" s="112" t="s">
        <v>31</v>
      </c>
    </row>
    <row r="3215" spans="1:29" ht="25.5" customHeight="1" x14ac:dyDescent="0.35">
      <c r="A3215" s="205"/>
      <c r="B3215" s="207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01"/>
        <v/>
      </c>
      <c r="G3215" s="106"/>
      <c r="H3215" s="96">
        <f t="shared" si="202"/>
        <v>0</v>
      </c>
      <c r="I3215" s="96" t="str">
        <f t="shared" si="203"/>
        <v/>
      </c>
      <c r="J3215" s="96" t="str">
        <f t="shared" si="204"/>
        <v/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V3215" s="110" t="s">
        <v>25</v>
      </c>
      <c r="W3215" s="110" t="s">
        <v>26</v>
      </c>
      <c r="X3215" s="110" t="s">
        <v>27</v>
      </c>
      <c r="Y3215" s="111" t="s">
        <v>28</v>
      </c>
      <c r="Z3215" s="111" t="s">
        <v>29</v>
      </c>
      <c r="AA3215" s="111" t="s">
        <v>25</v>
      </c>
      <c r="AB3215" s="111" t="s">
        <v>30</v>
      </c>
      <c r="AC3215" s="112" t="s">
        <v>31</v>
      </c>
    </row>
    <row r="3216" spans="1:29" ht="25.5" customHeight="1" x14ac:dyDescent="0.35">
      <c r="A3216" s="205"/>
      <c r="B3216" s="207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01"/>
        <v/>
      </c>
      <c r="G3216" s="106"/>
      <c r="H3216" s="96">
        <f t="shared" si="202"/>
        <v>0</v>
      </c>
      <c r="I3216" s="96" t="str">
        <f t="shared" si="203"/>
        <v/>
      </c>
      <c r="J3216" s="96" t="str">
        <f t="shared" si="204"/>
        <v/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V3216" s="110" t="s">
        <v>25</v>
      </c>
      <c r="W3216" s="110" t="s">
        <v>26</v>
      </c>
      <c r="X3216" s="110" t="s">
        <v>27</v>
      </c>
      <c r="Y3216" s="111" t="s">
        <v>28</v>
      </c>
      <c r="Z3216" s="111" t="s">
        <v>29</v>
      </c>
      <c r="AA3216" s="111" t="s">
        <v>25</v>
      </c>
      <c r="AB3216" s="111" t="s">
        <v>30</v>
      </c>
      <c r="AC3216" s="112" t="s">
        <v>31</v>
      </c>
    </row>
    <row r="3217" spans="1:29" ht="25.5" customHeight="1" x14ac:dyDescent="0.35">
      <c r="A3217" s="205"/>
      <c r="B3217" s="207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01"/>
        <v/>
      </c>
      <c r="G3217" s="106"/>
      <c r="H3217" s="96">
        <f t="shared" si="202"/>
        <v>0</v>
      </c>
      <c r="I3217" s="96" t="str">
        <f t="shared" si="203"/>
        <v/>
      </c>
      <c r="J3217" s="96" t="str">
        <f t="shared" si="204"/>
        <v/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V3217" s="110" t="s">
        <v>25</v>
      </c>
      <c r="W3217" s="110" t="s">
        <v>26</v>
      </c>
      <c r="X3217" s="110" t="s">
        <v>27</v>
      </c>
      <c r="Y3217" s="111" t="s">
        <v>28</v>
      </c>
      <c r="Z3217" s="111" t="s">
        <v>29</v>
      </c>
      <c r="AA3217" s="111" t="s">
        <v>25</v>
      </c>
      <c r="AB3217" s="111" t="s">
        <v>30</v>
      </c>
      <c r="AC3217" s="112" t="s">
        <v>31</v>
      </c>
    </row>
    <row r="3218" spans="1:29" ht="25.5" customHeight="1" x14ac:dyDescent="0.35">
      <c r="A3218" s="205"/>
      <c r="B3218" s="207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01"/>
        <v/>
      </c>
      <c r="G3218" s="106"/>
      <c r="H3218" s="96">
        <f t="shared" si="202"/>
        <v>0</v>
      </c>
      <c r="I3218" s="96" t="str">
        <f t="shared" si="203"/>
        <v/>
      </c>
      <c r="J3218" s="96" t="str">
        <f t="shared" si="204"/>
        <v/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V3218" s="110" t="s">
        <v>25</v>
      </c>
      <c r="W3218" s="110" t="s">
        <v>26</v>
      </c>
      <c r="X3218" s="110" t="s">
        <v>27</v>
      </c>
      <c r="Y3218" s="111" t="s">
        <v>28</v>
      </c>
      <c r="Z3218" s="111" t="s">
        <v>29</v>
      </c>
      <c r="AA3218" s="111" t="s">
        <v>25</v>
      </c>
      <c r="AB3218" s="111" t="s">
        <v>30</v>
      </c>
      <c r="AC3218" s="112" t="s">
        <v>31</v>
      </c>
    </row>
    <row r="3219" spans="1:29" ht="25.5" customHeight="1" x14ac:dyDescent="0.35">
      <c r="A3219" s="205"/>
      <c r="B3219" s="207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01"/>
        <v/>
      </c>
      <c r="G3219" s="106"/>
      <c r="H3219" s="96">
        <f t="shared" si="202"/>
        <v>0</v>
      </c>
      <c r="I3219" s="96" t="str">
        <f t="shared" si="203"/>
        <v/>
      </c>
      <c r="J3219" s="96" t="str">
        <f t="shared" si="204"/>
        <v/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V3219" s="110" t="s">
        <v>25</v>
      </c>
      <c r="W3219" s="110" t="s">
        <v>26</v>
      </c>
      <c r="X3219" s="110" t="s">
        <v>27</v>
      </c>
      <c r="Y3219" s="111" t="s">
        <v>28</v>
      </c>
      <c r="Z3219" s="111" t="s">
        <v>29</v>
      </c>
      <c r="AA3219" s="111" t="s">
        <v>25</v>
      </c>
      <c r="AB3219" s="111" t="s">
        <v>30</v>
      </c>
      <c r="AC3219" s="112" t="s">
        <v>31</v>
      </c>
    </row>
    <row r="3220" spans="1:29" ht="25.5" customHeight="1" x14ac:dyDescent="0.35">
      <c r="A3220" s="205"/>
      <c r="B3220" s="207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01"/>
        <v/>
      </c>
      <c r="G3220" s="106"/>
      <c r="H3220" s="96">
        <f t="shared" si="202"/>
        <v>0</v>
      </c>
      <c r="I3220" s="96" t="str">
        <f t="shared" si="203"/>
        <v/>
      </c>
      <c r="J3220" s="96" t="str">
        <f t="shared" si="204"/>
        <v/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V3220" s="110" t="s">
        <v>25</v>
      </c>
      <c r="W3220" s="110" t="s">
        <v>26</v>
      </c>
      <c r="X3220" s="110" t="s">
        <v>27</v>
      </c>
      <c r="Y3220" s="111" t="s">
        <v>28</v>
      </c>
      <c r="Z3220" s="111" t="s">
        <v>29</v>
      </c>
      <c r="AA3220" s="111" t="s">
        <v>25</v>
      </c>
      <c r="AB3220" s="111" t="s">
        <v>30</v>
      </c>
      <c r="AC3220" s="112" t="s">
        <v>31</v>
      </c>
    </row>
    <row r="3221" spans="1:29" ht="25.5" customHeight="1" x14ac:dyDescent="0.35">
      <c r="A3221" s="205"/>
      <c r="B3221" s="207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01"/>
        <v/>
      </c>
      <c r="G3221" s="106"/>
      <c r="H3221" s="96">
        <f t="shared" si="202"/>
        <v>0</v>
      </c>
      <c r="I3221" s="96" t="str">
        <f t="shared" si="203"/>
        <v/>
      </c>
      <c r="J3221" s="96" t="str">
        <f t="shared" si="204"/>
        <v/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V3221" s="110" t="s">
        <v>25</v>
      </c>
      <c r="W3221" s="110" t="s">
        <v>26</v>
      </c>
      <c r="X3221" s="110" t="s">
        <v>27</v>
      </c>
      <c r="Y3221" s="111" t="s">
        <v>28</v>
      </c>
      <c r="Z3221" s="111" t="s">
        <v>29</v>
      </c>
      <c r="AA3221" s="111" t="s">
        <v>25</v>
      </c>
      <c r="AB3221" s="111" t="s">
        <v>30</v>
      </c>
      <c r="AC3221" s="112" t="s">
        <v>31</v>
      </c>
    </row>
    <row r="3222" spans="1:29" ht="25.5" customHeight="1" x14ac:dyDescent="0.35">
      <c r="A3222" s="205"/>
      <c r="B3222" s="207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01"/>
        <v/>
      </c>
      <c r="G3222" s="106"/>
      <c r="H3222" s="96">
        <f t="shared" si="202"/>
        <v>0</v>
      </c>
      <c r="I3222" s="96" t="str">
        <f t="shared" si="203"/>
        <v/>
      </c>
      <c r="J3222" s="96" t="str">
        <f t="shared" si="204"/>
        <v/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V3222" s="110" t="s">
        <v>25</v>
      </c>
      <c r="W3222" s="110" t="s">
        <v>26</v>
      </c>
      <c r="X3222" s="110" t="s">
        <v>27</v>
      </c>
      <c r="Y3222" s="111" t="s">
        <v>28</v>
      </c>
      <c r="Z3222" s="111" t="s">
        <v>29</v>
      </c>
      <c r="AA3222" s="111" t="s">
        <v>25</v>
      </c>
      <c r="AB3222" s="111" t="s">
        <v>30</v>
      </c>
      <c r="AC3222" s="112" t="s">
        <v>31</v>
      </c>
    </row>
    <row r="3223" spans="1:29" ht="25.5" customHeight="1" x14ac:dyDescent="0.35">
      <c r="A3223" s="205"/>
      <c r="B3223" s="207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01"/>
        <v/>
      </c>
      <c r="G3223" s="106"/>
      <c r="H3223" s="96">
        <f t="shared" si="202"/>
        <v>0</v>
      </c>
      <c r="I3223" s="96" t="str">
        <f t="shared" si="203"/>
        <v/>
      </c>
      <c r="J3223" s="96" t="str">
        <f t="shared" si="204"/>
        <v/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V3223" s="110" t="s">
        <v>25</v>
      </c>
      <c r="W3223" s="110" t="s">
        <v>26</v>
      </c>
      <c r="X3223" s="110" t="s">
        <v>27</v>
      </c>
      <c r="Y3223" s="111" t="s">
        <v>28</v>
      </c>
      <c r="Z3223" s="111" t="s">
        <v>29</v>
      </c>
      <c r="AA3223" s="111" t="s">
        <v>25</v>
      </c>
      <c r="AB3223" s="111" t="s">
        <v>30</v>
      </c>
      <c r="AC3223" s="112" t="s">
        <v>31</v>
      </c>
    </row>
    <row r="3224" spans="1:29" ht="25.5" customHeight="1" x14ac:dyDescent="0.35">
      <c r="A3224" s="205"/>
      <c r="B3224" s="207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01"/>
        <v/>
      </c>
      <c r="G3224" s="106"/>
      <c r="H3224" s="96">
        <f t="shared" si="202"/>
        <v>0</v>
      </c>
      <c r="I3224" s="96" t="str">
        <f t="shared" si="203"/>
        <v/>
      </c>
      <c r="J3224" s="96" t="str">
        <f t="shared" si="204"/>
        <v/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V3224" s="110" t="s">
        <v>25</v>
      </c>
      <c r="W3224" s="110" t="s">
        <v>26</v>
      </c>
      <c r="X3224" s="110" t="s">
        <v>27</v>
      </c>
      <c r="Y3224" s="111" t="s">
        <v>28</v>
      </c>
      <c r="Z3224" s="111" t="s">
        <v>29</v>
      </c>
      <c r="AA3224" s="111" t="s">
        <v>25</v>
      </c>
      <c r="AB3224" s="111" t="s">
        <v>30</v>
      </c>
      <c r="AC3224" s="112" t="s">
        <v>31</v>
      </c>
    </row>
    <row r="3225" spans="1:29" ht="25.5" customHeight="1" x14ac:dyDescent="0.35">
      <c r="A3225" s="205"/>
      <c r="B3225" s="207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01"/>
        <v/>
      </c>
      <c r="G3225" s="106"/>
      <c r="H3225" s="96">
        <f t="shared" si="202"/>
        <v>0</v>
      </c>
      <c r="I3225" s="96" t="str">
        <f t="shared" si="203"/>
        <v/>
      </c>
      <c r="J3225" s="96" t="str">
        <f t="shared" si="204"/>
        <v/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V3225" s="110" t="s">
        <v>25</v>
      </c>
      <c r="W3225" s="110" t="s">
        <v>26</v>
      </c>
      <c r="X3225" s="110" t="s">
        <v>27</v>
      </c>
      <c r="Y3225" s="111" t="s">
        <v>28</v>
      </c>
      <c r="Z3225" s="111" t="s">
        <v>29</v>
      </c>
      <c r="AA3225" s="111" t="s">
        <v>25</v>
      </c>
      <c r="AB3225" s="111" t="s">
        <v>30</v>
      </c>
      <c r="AC3225" s="112" t="s">
        <v>31</v>
      </c>
    </row>
    <row r="3226" spans="1:29" ht="25.5" customHeight="1" x14ac:dyDescent="0.35">
      <c r="A3226" s="205"/>
      <c r="B3226" s="207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01"/>
        <v/>
      </c>
      <c r="G3226" s="106"/>
      <c r="H3226" s="96">
        <f t="shared" si="202"/>
        <v>0</v>
      </c>
      <c r="I3226" s="96" t="str">
        <f t="shared" si="203"/>
        <v/>
      </c>
      <c r="J3226" s="96" t="str">
        <f t="shared" si="204"/>
        <v/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V3226" s="110" t="s">
        <v>25</v>
      </c>
      <c r="W3226" s="110" t="s">
        <v>26</v>
      </c>
      <c r="X3226" s="110" t="s">
        <v>27</v>
      </c>
      <c r="Y3226" s="111" t="s">
        <v>28</v>
      </c>
      <c r="Z3226" s="111" t="s">
        <v>29</v>
      </c>
      <c r="AA3226" s="111" t="s">
        <v>25</v>
      </c>
      <c r="AB3226" s="111" t="s">
        <v>30</v>
      </c>
      <c r="AC3226" s="112" t="s">
        <v>31</v>
      </c>
    </row>
    <row r="3227" spans="1:29" ht="25.5" customHeight="1" x14ac:dyDescent="0.35">
      <c r="A3227" s="205"/>
      <c r="B3227" s="207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01"/>
        <v/>
      </c>
      <c r="G3227" s="106"/>
      <c r="H3227" s="96">
        <f t="shared" si="202"/>
        <v>0</v>
      </c>
      <c r="I3227" s="96" t="str">
        <f t="shared" si="203"/>
        <v/>
      </c>
      <c r="J3227" s="96" t="str">
        <f t="shared" si="204"/>
        <v/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V3227" s="110" t="s">
        <v>25</v>
      </c>
      <c r="W3227" s="110" t="s">
        <v>26</v>
      </c>
      <c r="X3227" s="110" t="s">
        <v>27</v>
      </c>
      <c r="Y3227" s="111" t="s">
        <v>28</v>
      </c>
      <c r="Z3227" s="111" t="s">
        <v>29</v>
      </c>
      <c r="AA3227" s="111" t="s">
        <v>25</v>
      </c>
      <c r="AB3227" s="111" t="s">
        <v>30</v>
      </c>
      <c r="AC3227" s="112" t="s">
        <v>31</v>
      </c>
    </row>
    <row r="3228" spans="1:29" ht="25.5" customHeight="1" x14ac:dyDescent="0.35">
      <c r="A3228" s="205"/>
      <c r="B3228" s="207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01"/>
        <v/>
      </c>
      <c r="G3228" s="106"/>
      <c r="H3228" s="96">
        <f t="shared" si="202"/>
        <v>0</v>
      </c>
      <c r="I3228" s="96" t="str">
        <f t="shared" si="203"/>
        <v/>
      </c>
      <c r="J3228" s="96" t="str">
        <f t="shared" si="204"/>
        <v/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V3228" s="110" t="s">
        <v>25</v>
      </c>
      <c r="W3228" s="110" t="s">
        <v>26</v>
      </c>
      <c r="X3228" s="110" t="s">
        <v>27</v>
      </c>
      <c r="Y3228" s="111" t="s">
        <v>28</v>
      </c>
      <c r="Z3228" s="111" t="s">
        <v>29</v>
      </c>
      <c r="AA3228" s="111" t="s">
        <v>25</v>
      </c>
      <c r="AB3228" s="111" t="s">
        <v>30</v>
      </c>
      <c r="AC3228" s="112" t="s">
        <v>31</v>
      </c>
    </row>
    <row r="3229" spans="1:29" ht="25.5" customHeight="1" x14ac:dyDescent="0.35">
      <c r="A3229" s="205"/>
      <c r="B3229" s="207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01"/>
        <v/>
      </c>
      <c r="G3229" s="106"/>
      <c r="H3229" s="96">
        <f t="shared" si="202"/>
        <v>0</v>
      </c>
      <c r="I3229" s="96" t="str">
        <f t="shared" si="203"/>
        <v/>
      </c>
      <c r="J3229" s="96" t="str">
        <f t="shared" si="204"/>
        <v/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V3229" s="110" t="s">
        <v>25</v>
      </c>
      <c r="W3229" s="110" t="s">
        <v>26</v>
      </c>
      <c r="X3229" s="110" t="s">
        <v>27</v>
      </c>
      <c r="Y3229" s="111" t="s">
        <v>28</v>
      </c>
      <c r="Z3229" s="111" t="s">
        <v>29</v>
      </c>
      <c r="AA3229" s="111" t="s">
        <v>25</v>
      </c>
      <c r="AB3229" s="111" t="s">
        <v>30</v>
      </c>
      <c r="AC3229" s="112" t="s">
        <v>31</v>
      </c>
    </row>
    <row r="3230" spans="1:29" ht="25.5" customHeight="1" x14ac:dyDescent="0.35">
      <c r="A3230" s="205"/>
      <c r="B3230" s="207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01"/>
        <v/>
      </c>
      <c r="G3230" s="106"/>
      <c r="H3230" s="96">
        <f t="shared" si="202"/>
        <v>0</v>
      </c>
      <c r="I3230" s="96" t="str">
        <f t="shared" si="203"/>
        <v/>
      </c>
      <c r="J3230" s="96" t="str">
        <f t="shared" si="204"/>
        <v/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V3230" s="110" t="s">
        <v>25</v>
      </c>
      <c r="W3230" s="110" t="s">
        <v>26</v>
      </c>
      <c r="X3230" s="110" t="s">
        <v>27</v>
      </c>
      <c r="Y3230" s="111" t="s">
        <v>28</v>
      </c>
      <c r="Z3230" s="111" t="s">
        <v>29</v>
      </c>
      <c r="AA3230" s="111" t="s">
        <v>25</v>
      </c>
      <c r="AB3230" s="111" t="s">
        <v>30</v>
      </c>
      <c r="AC3230" s="112" t="s">
        <v>31</v>
      </c>
    </row>
    <row r="3231" spans="1:29" ht="25.5" customHeight="1" x14ac:dyDescent="0.35">
      <c r="A3231" s="205"/>
      <c r="B3231" s="207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01"/>
        <v/>
      </c>
      <c r="G3231" s="106"/>
      <c r="H3231" s="96">
        <f t="shared" si="202"/>
        <v>0</v>
      </c>
      <c r="I3231" s="96" t="str">
        <f t="shared" si="203"/>
        <v/>
      </c>
      <c r="J3231" s="96" t="str">
        <f t="shared" si="204"/>
        <v/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V3231" s="110" t="s">
        <v>25</v>
      </c>
      <c r="W3231" s="110" t="s">
        <v>26</v>
      </c>
      <c r="X3231" s="110" t="s">
        <v>27</v>
      </c>
      <c r="Y3231" s="111" t="s">
        <v>28</v>
      </c>
      <c r="Z3231" s="111" t="s">
        <v>29</v>
      </c>
      <c r="AA3231" s="111" t="s">
        <v>25</v>
      </c>
      <c r="AB3231" s="111" t="s">
        <v>30</v>
      </c>
      <c r="AC3231" s="112" t="s">
        <v>31</v>
      </c>
    </row>
    <row r="3232" spans="1:29" ht="25.5" customHeight="1" x14ac:dyDescent="0.35">
      <c r="A3232" s="205"/>
      <c r="B3232" s="207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01"/>
        <v/>
      </c>
      <c r="G3232" s="106"/>
      <c r="H3232" s="96">
        <f t="shared" si="202"/>
        <v>0</v>
      </c>
      <c r="I3232" s="96" t="str">
        <f t="shared" si="203"/>
        <v/>
      </c>
      <c r="J3232" s="96" t="str">
        <f t="shared" si="204"/>
        <v/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V3232" s="110" t="s">
        <v>25</v>
      </c>
      <c r="W3232" s="110" t="s">
        <v>26</v>
      </c>
      <c r="X3232" s="110" t="s">
        <v>27</v>
      </c>
      <c r="Y3232" s="111" t="s">
        <v>28</v>
      </c>
      <c r="Z3232" s="111" t="s">
        <v>29</v>
      </c>
      <c r="AA3232" s="111" t="s">
        <v>25</v>
      </c>
      <c r="AB3232" s="111" t="s">
        <v>30</v>
      </c>
      <c r="AC3232" s="112" t="s">
        <v>31</v>
      </c>
    </row>
    <row r="3233" spans="1:29" ht="25.5" customHeight="1" x14ac:dyDescent="0.35">
      <c r="A3233" s="205"/>
      <c r="B3233" s="207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01"/>
        <v/>
      </c>
      <c r="G3233" s="106"/>
      <c r="H3233" s="96">
        <f t="shared" si="202"/>
        <v>0</v>
      </c>
      <c r="I3233" s="96" t="str">
        <f t="shared" si="203"/>
        <v/>
      </c>
      <c r="J3233" s="96" t="str">
        <f t="shared" si="204"/>
        <v/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V3233" s="110" t="s">
        <v>25</v>
      </c>
      <c r="W3233" s="110" t="s">
        <v>26</v>
      </c>
      <c r="X3233" s="110" t="s">
        <v>27</v>
      </c>
      <c r="Y3233" s="111" t="s">
        <v>28</v>
      </c>
      <c r="Z3233" s="111" t="s">
        <v>29</v>
      </c>
      <c r="AA3233" s="111" t="s">
        <v>25</v>
      </c>
      <c r="AB3233" s="111" t="s">
        <v>30</v>
      </c>
      <c r="AC3233" s="112" t="s">
        <v>31</v>
      </c>
    </row>
    <row r="3234" spans="1:29" ht="25.5" customHeight="1" x14ac:dyDescent="0.35">
      <c r="A3234" s="205"/>
      <c r="B3234" s="207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01"/>
        <v/>
      </c>
      <c r="G3234" s="106"/>
      <c r="H3234" s="96">
        <f t="shared" si="202"/>
        <v>0</v>
      </c>
      <c r="I3234" s="96" t="str">
        <f t="shared" si="203"/>
        <v/>
      </c>
      <c r="J3234" s="96" t="str">
        <f t="shared" si="204"/>
        <v/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V3234" s="110" t="s">
        <v>25</v>
      </c>
      <c r="W3234" s="110" t="s">
        <v>26</v>
      </c>
      <c r="X3234" s="110" t="s">
        <v>27</v>
      </c>
      <c r="Y3234" s="111" t="s">
        <v>28</v>
      </c>
      <c r="Z3234" s="111" t="s">
        <v>29</v>
      </c>
      <c r="AA3234" s="111" t="s">
        <v>25</v>
      </c>
      <c r="AB3234" s="111" t="s">
        <v>30</v>
      </c>
      <c r="AC3234" s="112" t="s">
        <v>31</v>
      </c>
    </row>
    <row r="3235" spans="1:29" ht="25.5" customHeight="1" x14ac:dyDescent="0.35">
      <c r="A3235" s="205"/>
      <c r="B3235" s="207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01"/>
        <v/>
      </c>
      <c r="G3235" s="106"/>
      <c r="H3235" s="96">
        <f t="shared" si="202"/>
        <v>0</v>
      </c>
      <c r="I3235" s="96" t="str">
        <f t="shared" si="203"/>
        <v/>
      </c>
      <c r="J3235" s="96" t="str">
        <f t="shared" si="204"/>
        <v/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V3235" s="110" t="s">
        <v>25</v>
      </c>
      <c r="W3235" s="110" t="s">
        <v>26</v>
      </c>
      <c r="X3235" s="110" t="s">
        <v>27</v>
      </c>
      <c r="Y3235" s="111" t="s">
        <v>28</v>
      </c>
      <c r="Z3235" s="111" t="s">
        <v>29</v>
      </c>
      <c r="AA3235" s="111" t="s">
        <v>25</v>
      </c>
      <c r="AB3235" s="111" t="s">
        <v>30</v>
      </c>
      <c r="AC3235" s="112" t="s">
        <v>31</v>
      </c>
    </row>
    <row r="3236" spans="1:29" ht="25.5" customHeight="1" x14ac:dyDescent="0.35">
      <c r="A3236" s="205"/>
      <c r="B3236" s="207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01"/>
        <v/>
      </c>
      <c r="G3236" s="106"/>
      <c r="H3236" s="96">
        <f t="shared" si="202"/>
        <v>0</v>
      </c>
      <c r="I3236" s="96" t="str">
        <f t="shared" si="203"/>
        <v/>
      </c>
      <c r="J3236" s="96" t="str">
        <f t="shared" si="204"/>
        <v/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V3236" s="110" t="s">
        <v>25</v>
      </c>
      <c r="W3236" s="110" t="s">
        <v>26</v>
      </c>
      <c r="X3236" s="110" t="s">
        <v>27</v>
      </c>
      <c r="Y3236" s="111" t="s">
        <v>28</v>
      </c>
      <c r="Z3236" s="111" t="s">
        <v>29</v>
      </c>
      <c r="AA3236" s="111" t="s">
        <v>25</v>
      </c>
      <c r="AB3236" s="111" t="s">
        <v>30</v>
      </c>
      <c r="AC3236" s="112" t="s">
        <v>31</v>
      </c>
    </row>
    <row r="3237" spans="1:29" ht="25.5" customHeight="1" x14ac:dyDescent="0.35">
      <c r="A3237" s="205"/>
      <c r="B3237" s="207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01"/>
        <v/>
      </c>
      <c r="G3237" s="106"/>
      <c r="H3237" s="96">
        <f t="shared" si="202"/>
        <v>0</v>
      </c>
      <c r="I3237" s="96" t="str">
        <f t="shared" si="203"/>
        <v/>
      </c>
      <c r="J3237" s="96" t="str">
        <f t="shared" si="204"/>
        <v/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V3237" s="110" t="s">
        <v>25</v>
      </c>
      <c r="W3237" s="110" t="s">
        <v>26</v>
      </c>
      <c r="X3237" s="110" t="s">
        <v>27</v>
      </c>
      <c r="Y3237" s="111" t="s">
        <v>28</v>
      </c>
      <c r="Z3237" s="111" t="s">
        <v>29</v>
      </c>
      <c r="AA3237" s="111" t="s">
        <v>25</v>
      </c>
      <c r="AB3237" s="111" t="s">
        <v>30</v>
      </c>
      <c r="AC3237" s="112" t="s">
        <v>31</v>
      </c>
    </row>
    <row r="3238" spans="1:29" ht="25.5" customHeight="1" x14ac:dyDescent="0.35">
      <c r="A3238" s="205"/>
      <c r="B3238" s="207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01"/>
        <v/>
      </c>
      <c r="G3238" s="106"/>
      <c r="H3238" s="96">
        <f t="shared" si="202"/>
        <v>0</v>
      </c>
      <c r="I3238" s="96" t="str">
        <f t="shared" si="203"/>
        <v/>
      </c>
      <c r="J3238" s="96" t="str">
        <f t="shared" si="204"/>
        <v/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V3238" s="110" t="s">
        <v>25</v>
      </c>
      <c r="W3238" s="110" t="s">
        <v>26</v>
      </c>
      <c r="X3238" s="110" t="s">
        <v>27</v>
      </c>
      <c r="Y3238" s="111" t="s">
        <v>28</v>
      </c>
      <c r="Z3238" s="111" t="s">
        <v>29</v>
      </c>
      <c r="AA3238" s="111" t="s">
        <v>25</v>
      </c>
      <c r="AB3238" s="111" t="s">
        <v>30</v>
      </c>
      <c r="AC3238" s="112" t="s">
        <v>31</v>
      </c>
    </row>
    <row r="3239" spans="1:29" ht="25.5" customHeight="1" x14ac:dyDescent="0.35">
      <c r="A3239" s="205"/>
      <c r="B3239" s="207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01"/>
        <v/>
      </c>
      <c r="G3239" s="106"/>
      <c r="H3239" s="96">
        <f t="shared" si="202"/>
        <v>0</v>
      </c>
      <c r="I3239" s="96" t="str">
        <f t="shared" si="203"/>
        <v/>
      </c>
      <c r="J3239" s="96" t="str">
        <f t="shared" si="204"/>
        <v/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V3239" s="110" t="s">
        <v>25</v>
      </c>
      <c r="W3239" s="110" t="s">
        <v>26</v>
      </c>
      <c r="X3239" s="110" t="s">
        <v>27</v>
      </c>
      <c r="Y3239" s="111" t="s">
        <v>28</v>
      </c>
      <c r="Z3239" s="111" t="s">
        <v>29</v>
      </c>
      <c r="AA3239" s="111" t="s">
        <v>25</v>
      </c>
      <c r="AB3239" s="111" t="s">
        <v>30</v>
      </c>
      <c r="AC3239" s="112" t="s">
        <v>31</v>
      </c>
    </row>
    <row r="3240" spans="1:29" ht="25.5" customHeight="1" x14ac:dyDescent="0.35">
      <c r="A3240" s="205"/>
      <c r="B3240" s="207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01"/>
        <v/>
      </c>
      <c r="G3240" s="106"/>
      <c r="H3240" s="96">
        <f t="shared" si="202"/>
        <v>0</v>
      </c>
      <c r="I3240" s="96" t="str">
        <f t="shared" si="203"/>
        <v/>
      </c>
      <c r="J3240" s="96" t="str">
        <f t="shared" si="204"/>
        <v/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V3240" s="110" t="s">
        <v>25</v>
      </c>
      <c r="W3240" s="110" t="s">
        <v>26</v>
      </c>
      <c r="X3240" s="110" t="s">
        <v>27</v>
      </c>
      <c r="Y3240" s="111" t="s">
        <v>28</v>
      </c>
      <c r="Z3240" s="111" t="s">
        <v>29</v>
      </c>
      <c r="AA3240" s="111" t="s">
        <v>25</v>
      </c>
      <c r="AB3240" s="111" t="s">
        <v>30</v>
      </c>
      <c r="AC3240" s="112" t="s">
        <v>31</v>
      </c>
    </row>
    <row r="3241" spans="1:29" ht="25.5" customHeight="1" x14ac:dyDescent="0.35">
      <c r="A3241" s="205"/>
      <c r="B3241" s="207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01"/>
        <v/>
      </c>
      <c r="G3241" s="106"/>
      <c r="H3241" s="96">
        <f t="shared" si="202"/>
        <v>0</v>
      </c>
      <c r="I3241" s="96" t="str">
        <f t="shared" si="203"/>
        <v/>
      </c>
      <c r="J3241" s="96" t="str">
        <f t="shared" si="204"/>
        <v/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V3241" s="110" t="s">
        <v>25</v>
      </c>
      <c r="W3241" s="110" t="s">
        <v>26</v>
      </c>
      <c r="X3241" s="110" t="s">
        <v>27</v>
      </c>
      <c r="Y3241" s="111" t="s">
        <v>28</v>
      </c>
      <c r="Z3241" s="111" t="s">
        <v>29</v>
      </c>
      <c r="AA3241" s="111" t="s">
        <v>25</v>
      </c>
      <c r="AB3241" s="111" t="s">
        <v>30</v>
      </c>
      <c r="AC3241" s="112" t="s">
        <v>31</v>
      </c>
    </row>
    <row r="3242" spans="1:29" ht="25.5" customHeight="1" x14ac:dyDescent="0.35">
      <c r="A3242" s="205"/>
      <c r="B3242" s="207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01"/>
        <v/>
      </c>
      <c r="G3242" s="106"/>
      <c r="H3242" s="96">
        <f t="shared" si="202"/>
        <v>0</v>
      </c>
      <c r="I3242" s="96" t="str">
        <f t="shared" si="203"/>
        <v/>
      </c>
      <c r="J3242" s="96" t="str">
        <f t="shared" si="204"/>
        <v/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V3242" s="110" t="s">
        <v>25</v>
      </c>
      <c r="W3242" s="110" t="s">
        <v>26</v>
      </c>
      <c r="X3242" s="110" t="s">
        <v>27</v>
      </c>
      <c r="Y3242" s="111" t="s">
        <v>28</v>
      </c>
      <c r="Z3242" s="111" t="s">
        <v>29</v>
      </c>
      <c r="AA3242" s="111" t="s">
        <v>25</v>
      </c>
      <c r="AB3242" s="111" t="s">
        <v>30</v>
      </c>
      <c r="AC3242" s="112" t="s">
        <v>31</v>
      </c>
    </row>
    <row r="3243" spans="1:29" ht="25.5" customHeight="1" x14ac:dyDescent="0.35">
      <c r="A3243" s="205"/>
      <c r="B3243" s="207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01"/>
        <v/>
      </c>
      <c r="G3243" s="106"/>
      <c r="H3243" s="96">
        <f t="shared" si="202"/>
        <v>0</v>
      </c>
      <c r="I3243" s="96" t="str">
        <f t="shared" si="203"/>
        <v/>
      </c>
      <c r="J3243" s="96" t="str">
        <f t="shared" si="204"/>
        <v/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V3243" s="110" t="s">
        <v>25</v>
      </c>
      <c r="W3243" s="110" t="s">
        <v>26</v>
      </c>
      <c r="X3243" s="110" t="s">
        <v>27</v>
      </c>
      <c r="Y3243" s="111" t="s">
        <v>28</v>
      </c>
      <c r="Z3243" s="111" t="s">
        <v>29</v>
      </c>
      <c r="AA3243" s="111" t="s">
        <v>25</v>
      </c>
      <c r="AB3243" s="111" t="s">
        <v>30</v>
      </c>
      <c r="AC3243" s="112" t="s">
        <v>31</v>
      </c>
    </row>
    <row r="3244" spans="1:29" ht="25.5" customHeight="1" x14ac:dyDescent="0.35">
      <c r="A3244" s="205"/>
      <c r="B3244" s="207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01"/>
        <v/>
      </c>
      <c r="G3244" s="106"/>
      <c r="H3244" s="96">
        <f t="shared" si="202"/>
        <v>0</v>
      </c>
      <c r="I3244" s="96" t="str">
        <f t="shared" si="203"/>
        <v/>
      </c>
      <c r="J3244" s="96" t="str">
        <f t="shared" si="204"/>
        <v/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V3244" s="110" t="s">
        <v>25</v>
      </c>
      <c r="W3244" s="110" t="s">
        <v>26</v>
      </c>
      <c r="X3244" s="110" t="s">
        <v>27</v>
      </c>
      <c r="Y3244" s="111" t="s">
        <v>28</v>
      </c>
      <c r="Z3244" s="111" t="s">
        <v>29</v>
      </c>
      <c r="AA3244" s="111" t="s">
        <v>25</v>
      </c>
      <c r="AB3244" s="111" t="s">
        <v>30</v>
      </c>
      <c r="AC3244" s="112" t="s">
        <v>31</v>
      </c>
    </row>
    <row r="3245" spans="1:29" ht="25.5" customHeight="1" x14ac:dyDescent="0.35">
      <c r="A3245" s="205"/>
      <c r="B3245" s="207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01"/>
        <v/>
      </c>
      <c r="G3245" s="106"/>
      <c r="H3245" s="96">
        <f t="shared" si="202"/>
        <v>0</v>
      </c>
      <c r="I3245" s="96" t="str">
        <f t="shared" si="203"/>
        <v/>
      </c>
      <c r="J3245" s="96" t="str">
        <f t="shared" si="204"/>
        <v/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V3245" s="110" t="s">
        <v>25</v>
      </c>
      <c r="W3245" s="110" t="s">
        <v>26</v>
      </c>
      <c r="X3245" s="110" t="s">
        <v>27</v>
      </c>
      <c r="Y3245" s="111" t="s">
        <v>28</v>
      </c>
      <c r="Z3245" s="111" t="s">
        <v>29</v>
      </c>
      <c r="AA3245" s="111" t="s">
        <v>25</v>
      </c>
      <c r="AB3245" s="111" t="s">
        <v>30</v>
      </c>
      <c r="AC3245" s="112" t="s">
        <v>31</v>
      </c>
    </row>
    <row r="3246" spans="1:29" ht="25.5" customHeight="1" x14ac:dyDescent="0.35">
      <c r="A3246" s="205"/>
      <c r="B3246" s="207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01"/>
        <v/>
      </c>
      <c r="G3246" s="106"/>
      <c r="H3246" s="96">
        <f t="shared" si="202"/>
        <v>0</v>
      </c>
      <c r="I3246" s="96" t="str">
        <f t="shared" si="203"/>
        <v/>
      </c>
      <c r="J3246" s="96" t="str">
        <f t="shared" si="204"/>
        <v/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V3246" s="110" t="s">
        <v>25</v>
      </c>
      <c r="W3246" s="110" t="s">
        <v>26</v>
      </c>
      <c r="X3246" s="110" t="s">
        <v>27</v>
      </c>
      <c r="Y3246" s="111" t="s">
        <v>28</v>
      </c>
      <c r="Z3246" s="111" t="s">
        <v>29</v>
      </c>
      <c r="AA3246" s="111" t="s">
        <v>25</v>
      </c>
      <c r="AB3246" s="111" t="s">
        <v>30</v>
      </c>
      <c r="AC3246" s="112" t="s">
        <v>31</v>
      </c>
    </row>
    <row r="3247" spans="1:29" ht="25.5" customHeight="1" x14ac:dyDescent="0.35">
      <c r="A3247" s="205"/>
      <c r="B3247" s="207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01"/>
        <v/>
      </c>
      <c r="G3247" s="106"/>
      <c r="H3247" s="96">
        <f t="shared" si="202"/>
        <v>0</v>
      </c>
      <c r="I3247" s="96" t="str">
        <f t="shared" si="203"/>
        <v/>
      </c>
      <c r="J3247" s="96" t="str">
        <f t="shared" si="204"/>
        <v/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V3247" s="110" t="s">
        <v>25</v>
      </c>
      <c r="W3247" s="110" t="s">
        <v>26</v>
      </c>
      <c r="X3247" s="110" t="s">
        <v>27</v>
      </c>
      <c r="Y3247" s="111" t="s">
        <v>28</v>
      </c>
      <c r="Z3247" s="111" t="s">
        <v>29</v>
      </c>
      <c r="AA3247" s="111" t="s">
        <v>25</v>
      </c>
      <c r="AB3247" s="111" t="s">
        <v>30</v>
      </c>
      <c r="AC3247" s="112" t="s">
        <v>31</v>
      </c>
    </row>
    <row r="3248" spans="1:29" ht="25.5" customHeight="1" x14ac:dyDescent="0.35">
      <c r="A3248" s="205"/>
      <c r="B3248" s="207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01"/>
        <v/>
      </c>
      <c r="G3248" s="106"/>
      <c r="H3248" s="96">
        <f t="shared" si="202"/>
        <v>0</v>
      </c>
      <c r="I3248" s="96" t="str">
        <f t="shared" si="203"/>
        <v/>
      </c>
      <c r="J3248" s="96" t="str">
        <f t="shared" si="204"/>
        <v/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V3248" s="110" t="s">
        <v>25</v>
      </c>
      <c r="W3248" s="110" t="s">
        <v>26</v>
      </c>
      <c r="X3248" s="110" t="s">
        <v>27</v>
      </c>
      <c r="Y3248" s="111" t="s">
        <v>28</v>
      </c>
      <c r="Z3248" s="111" t="s">
        <v>29</v>
      </c>
      <c r="AA3248" s="111" t="s">
        <v>25</v>
      </c>
      <c r="AB3248" s="111" t="s">
        <v>30</v>
      </c>
      <c r="AC3248" s="112" t="s">
        <v>31</v>
      </c>
    </row>
    <row r="3249" spans="1:29" ht="25.5" customHeight="1" x14ac:dyDescent="0.35">
      <c r="A3249" s="205"/>
      <c r="B3249" s="207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01"/>
        <v/>
      </c>
      <c r="G3249" s="106"/>
      <c r="H3249" s="96">
        <f t="shared" si="202"/>
        <v>0</v>
      </c>
      <c r="I3249" s="96" t="str">
        <f t="shared" si="203"/>
        <v/>
      </c>
      <c r="J3249" s="96" t="str">
        <f t="shared" si="204"/>
        <v/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V3249" s="110" t="s">
        <v>25</v>
      </c>
      <c r="W3249" s="110" t="s">
        <v>26</v>
      </c>
      <c r="X3249" s="110" t="s">
        <v>27</v>
      </c>
      <c r="Y3249" s="111" t="s">
        <v>28</v>
      </c>
      <c r="Z3249" s="111" t="s">
        <v>29</v>
      </c>
      <c r="AA3249" s="111" t="s">
        <v>25</v>
      </c>
      <c r="AB3249" s="111" t="s">
        <v>30</v>
      </c>
      <c r="AC3249" s="112" t="s">
        <v>31</v>
      </c>
    </row>
    <row r="3250" spans="1:29" ht="25.5" customHeight="1" x14ac:dyDescent="0.35">
      <c r="A3250" s="205"/>
      <c r="B3250" s="207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01"/>
        <v/>
      </c>
      <c r="G3250" s="106"/>
      <c r="H3250" s="96">
        <f t="shared" si="202"/>
        <v>0</v>
      </c>
      <c r="I3250" s="96" t="str">
        <f t="shared" si="203"/>
        <v/>
      </c>
      <c r="J3250" s="96" t="str">
        <f t="shared" si="204"/>
        <v/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V3250" s="110" t="s">
        <v>25</v>
      </c>
      <c r="W3250" s="110" t="s">
        <v>26</v>
      </c>
      <c r="X3250" s="110" t="s">
        <v>27</v>
      </c>
      <c r="Y3250" s="111" t="s">
        <v>28</v>
      </c>
      <c r="Z3250" s="111" t="s">
        <v>29</v>
      </c>
      <c r="AA3250" s="111" t="s">
        <v>25</v>
      </c>
      <c r="AB3250" s="111" t="s">
        <v>30</v>
      </c>
      <c r="AC3250" s="112" t="s">
        <v>31</v>
      </c>
    </row>
    <row r="3251" spans="1:29" ht="25.5" customHeight="1" x14ac:dyDescent="0.35">
      <c r="A3251" s="205"/>
      <c r="B3251" s="207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01"/>
        <v/>
      </c>
      <c r="G3251" s="106"/>
      <c r="H3251" s="96">
        <f t="shared" si="202"/>
        <v>0</v>
      </c>
      <c r="I3251" s="96" t="str">
        <f t="shared" si="203"/>
        <v/>
      </c>
      <c r="J3251" s="96" t="str">
        <f t="shared" si="204"/>
        <v/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V3251" s="110" t="s">
        <v>25</v>
      </c>
      <c r="W3251" s="110" t="s">
        <v>26</v>
      </c>
      <c r="X3251" s="110" t="s">
        <v>27</v>
      </c>
      <c r="Y3251" s="111" t="s">
        <v>28</v>
      </c>
      <c r="Z3251" s="111" t="s">
        <v>29</v>
      </c>
      <c r="AA3251" s="111" t="s">
        <v>25</v>
      </c>
      <c r="AB3251" s="111" t="s">
        <v>30</v>
      </c>
      <c r="AC3251" s="112" t="s">
        <v>31</v>
      </c>
    </row>
    <row r="3252" spans="1:29" ht="25.5" customHeight="1" x14ac:dyDescent="0.35">
      <c r="A3252" s="205"/>
      <c r="B3252" s="207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01"/>
        <v/>
      </c>
      <c r="G3252" s="106"/>
      <c r="H3252" s="96">
        <f t="shared" si="202"/>
        <v>0</v>
      </c>
      <c r="I3252" s="96" t="str">
        <f t="shared" si="203"/>
        <v/>
      </c>
      <c r="J3252" s="96" t="str">
        <f t="shared" si="204"/>
        <v/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V3252" s="110" t="s">
        <v>25</v>
      </c>
      <c r="W3252" s="110" t="s">
        <v>26</v>
      </c>
      <c r="X3252" s="110" t="s">
        <v>27</v>
      </c>
      <c r="Y3252" s="111" t="s">
        <v>28</v>
      </c>
      <c r="Z3252" s="111" t="s">
        <v>29</v>
      </c>
      <c r="AA3252" s="111" t="s">
        <v>25</v>
      </c>
      <c r="AB3252" s="111" t="s">
        <v>30</v>
      </c>
      <c r="AC3252" s="112" t="s">
        <v>31</v>
      </c>
    </row>
    <row r="3253" spans="1:29" ht="25.5" customHeight="1" x14ac:dyDescent="0.35">
      <c r="A3253" s="205"/>
      <c r="B3253" s="207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01"/>
        <v/>
      </c>
      <c r="G3253" s="106"/>
      <c r="H3253" s="96">
        <f t="shared" si="202"/>
        <v>0</v>
      </c>
      <c r="I3253" s="96" t="str">
        <f t="shared" si="203"/>
        <v/>
      </c>
      <c r="J3253" s="96" t="str">
        <f t="shared" si="204"/>
        <v/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V3253" s="110" t="s">
        <v>25</v>
      </c>
      <c r="W3253" s="110" t="s">
        <v>26</v>
      </c>
      <c r="X3253" s="110" t="s">
        <v>27</v>
      </c>
      <c r="Y3253" s="111" t="s">
        <v>28</v>
      </c>
      <c r="Z3253" s="111" t="s">
        <v>29</v>
      </c>
      <c r="AA3253" s="111" t="s">
        <v>25</v>
      </c>
      <c r="AB3253" s="111" t="s">
        <v>30</v>
      </c>
      <c r="AC3253" s="112" t="s">
        <v>31</v>
      </c>
    </row>
    <row r="3254" spans="1:29" ht="25.5" customHeight="1" x14ac:dyDescent="0.35">
      <c r="A3254" s="205"/>
      <c r="B3254" s="207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01"/>
        <v/>
      </c>
      <c r="G3254" s="106"/>
      <c r="H3254" s="96">
        <f t="shared" si="202"/>
        <v>0</v>
      </c>
      <c r="I3254" s="96" t="str">
        <f t="shared" si="203"/>
        <v/>
      </c>
      <c r="J3254" s="96" t="str">
        <f t="shared" si="204"/>
        <v/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V3254" s="110" t="s">
        <v>25</v>
      </c>
      <c r="W3254" s="110" t="s">
        <v>26</v>
      </c>
      <c r="X3254" s="110" t="s">
        <v>27</v>
      </c>
      <c r="Y3254" s="111" t="s">
        <v>28</v>
      </c>
      <c r="Z3254" s="111" t="s">
        <v>29</v>
      </c>
      <c r="AA3254" s="111" t="s">
        <v>25</v>
      </c>
      <c r="AB3254" s="111" t="s">
        <v>30</v>
      </c>
      <c r="AC3254" s="112" t="s">
        <v>31</v>
      </c>
    </row>
    <row r="3255" spans="1:29" ht="25.5" customHeight="1" x14ac:dyDescent="0.35">
      <c r="A3255" s="205"/>
      <c r="B3255" s="207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01"/>
        <v/>
      </c>
      <c r="G3255" s="106"/>
      <c r="H3255" s="96">
        <f t="shared" si="202"/>
        <v>0</v>
      </c>
      <c r="I3255" s="96" t="str">
        <f t="shared" si="203"/>
        <v/>
      </c>
      <c r="J3255" s="96" t="str">
        <f t="shared" si="204"/>
        <v/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V3255" s="110" t="s">
        <v>25</v>
      </c>
      <c r="W3255" s="110" t="s">
        <v>26</v>
      </c>
      <c r="X3255" s="110" t="s">
        <v>27</v>
      </c>
      <c r="Y3255" s="111" t="s">
        <v>28</v>
      </c>
      <c r="Z3255" s="111" t="s">
        <v>29</v>
      </c>
      <c r="AA3255" s="111" t="s">
        <v>25</v>
      </c>
      <c r="AB3255" s="111" t="s">
        <v>30</v>
      </c>
      <c r="AC3255" s="112" t="s">
        <v>31</v>
      </c>
    </row>
    <row r="3256" spans="1:29" ht="25.5" customHeight="1" x14ac:dyDescent="0.35">
      <c r="A3256" s="205"/>
      <c r="B3256" s="207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01"/>
        <v/>
      </c>
      <c r="G3256" s="106"/>
      <c r="H3256" s="96">
        <f t="shared" si="202"/>
        <v>0</v>
      </c>
      <c r="I3256" s="96" t="str">
        <f t="shared" si="203"/>
        <v/>
      </c>
      <c r="J3256" s="96" t="str">
        <f t="shared" si="204"/>
        <v/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V3256" s="110" t="s">
        <v>25</v>
      </c>
      <c r="W3256" s="110" t="s">
        <v>26</v>
      </c>
      <c r="X3256" s="110" t="s">
        <v>27</v>
      </c>
      <c r="Y3256" s="111" t="s">
        <v>28</v>
      </c>
      <c r="Z3256" s="111" t="s">
        <v>29</v>
      </c>
      <c r="AA3256" s="111" t="s">
        <v>25</v>
      </c>
      <c r="AB3256" s="111" t="s">
        <v>30</v>
      </c>
      <c r="AC3256" s="112" t="s">
        <v>31</v>
      </c>
    </row>
    <row r="3257" spans="1:29" ht="25.5" customHeight="1" x14ac:dyDescent="0.35">
      <c r="A3257" s="205"/>
      <c r="B3257" s="207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01"/>
        <v/>
      </c>
      <c r="G3257" s="106"/>
      <c r="H3257" s="96">
        <f t="shared" si="202"/>
        <v>0</v>
      </c>
      <c r="I3257" s="96" t="str">
        <f t="shared" si="203"/>
        <v/>
      </c>
      <c r="J3257" s="96" t="str">
        <f t="shared" si="204"/>
        <v/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V3257" s="110" t="s">
        <v>25</v>
      </c>
      <c r="W3257" s="110" t="s">
        <v>26</v>
      </c>
      <c r="X3257" s="110" t="s">
        <v>27</v>
      </c>
      <c r="Y3257" s="111" t="s">
        <v>28</v>
      </c>
      <c r="Z3257" s="111" t="s">
        <v>29</v>
      </c>
      <c r="AA3257" s="111" t="s">
        <v>25</v>
      </c>
      <c r="AB3257" s="111" t="s">
        <v>30</v>
      </c>
      <c r="AC3257" s="112" t="s">
        <v>31</v>
      </c>
    </row>
    <row r="3258" spans="1:29" ht="25.5" customHeight="1" x14ac:dyDescent="0.35">
      <c r="A3258" s="205"/>
      <c r="B3258" s="207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01"/>
        <v/>
      </c>
      <c r="G3258" s="106"/>
      <c r="H3258" s="96">
        <f t="shared" si="202"/>
        <v>0</v>
      </c>
      <c r="I3258" s="96" t="str">
        <f t="shared" si="203"/>
        <v/>
      </c>
      <c r="J3258" s="96" t="str">
        <f t="shared" si="204"/>
        <v/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V3258" s="110" t="s">
        <v>25</v>
      </c>
      <c r="W3258" s="110" t="s">
        <v>26</v>
      </c>
      <c r="X3258" s="110" t="s">
        <v>27</v>
      </c>
      <c r="Y3258" s="111" t="s">
        <v>28</v>
      </c>
      <c r="Z3258" s="111" t="s">
        <v>29</v>
      </c>
      <c r="AA3258" s="111" t="s">
        <v>25</v>
      </c>
      <c r="AB3258" s="111" t="s">
        <v>30</v>
      </c>
      <c r="AC3258" s="112" t="s">
        <v>31</v>
      </c>
    </row>
    <row r="3259" spans="1:29" ht="25.5" customHeight="1" x14ac:dyDescent="0.35">
      <c r="A3259" s="205"/>
      <c r="B3259" s="207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01"/>
        <v/>
      </c>
      <c r="G3259" s="106"/>
      <c r="H3259" s="96">
        <f t="shared" si="202"/>
        <v>0</v>
      </c>
      <c r="I3259" s="96" t="str">
        <f t="shared" si="203"/>
        <v/>
      </c>
      <c r="J3259" s="96" t="str">
        <f t="shared" si="204"/>
        <v/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V3259" s="110" t="s">
        <v>25</v>
      </c>
      <c r="W3259" s="110" t="s">
        <v>26</v>
      </c>
      <c r="X3259" s="110" t="s">
        <v>27</v>
      </c>
      <c r="Y3259" s="111" t="s">
        <v>28</v>
      </c>
      <c r="Z3259" s="111" t="s">
        <v>29</v>
      </c>
      <c r="AA3259" s="111" t="s">
        <v>25</v>
      </c>
      <c r="AB3259" s="111" t="s">
        <v>30</v>
      </c>
      <c r="AC3259" s="112" t="s">
        <v>31</v>
      </c>
    </row>
    <row r="3260" spans="1:29" ht="25.5" customHeight="1" x14ac:dyDescent="0.35">
      <c r="A3260" s="205"/>
      <c r="B3260" s="207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01"/>
        <v/>
      </c>
      <c r="G3260" s="106"/>
      <c r="H3260" s="96">
        <f t="shared" si="202"/>
        <v>0</v>
      </c>
      <c r="I3260" s="96" t="str">
        <f t="shared" si="203"/>
        <v/>
      </c>
      <c r="J3260" s="96" t="str">
        <f t="shared" si="204"/>
        <v/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V3260" s="110" t="s">
        <v>25</v>
      </c>
      <c r="W3260" s="110" t="s">
        <v>26</v>
      </c>
      <c r="X3260" s="110" t="s">
        <v>27</v>
      </c>
      <c r="Y3260" s="111" t="s">
        <v>28</v>
      </c>
      <c r="Z3260" s="111" t="s">
        <v>29</v>
      </c>
      <c r="AA3260" s="111" t="s">
        <v>25</v>
      </c>
      <c r="AB3260" s="111" t="s">
        <v>30</v>
      </c>
      <c r="AC3260" s="112" t="s">
        <v>31</v>
      </c>
    </row>
    <row r="3261" spans="1:29" ht="25.5" customHeight="1" x14ac:dyDescent="0.35">
      <c r="A3261" s="205"/>
      <c r="B3261" s="207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01"/>
        <v/>
      </c>
      <c r="G3261" s="106"/>
      <c r="H3261" s="96">
        <f t="shared" si="202"/>
        <v>0</v>
      </c>
      <c r="I3261" s="96" t="str">
        <f t="shared" si="203"/>
        <v/>
      </c>
      <c r="J3261" s="96" t="str">
        <f t="shared" si="204"/>
        <v/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V3261" s="110" t="s">
        <v>25</v>
      </c>
      <c r="W3261" s="110" t="s">
        <v>26</v>
      </c>
      <c r="X3261" s="110" t="s">
        <v>27</v>
      </c>
      <c r="Y3261" s="111" t="s">
        <v>28</v>
      </c>
      <c r="Z3261" s="111" t="s">
        <v>29</v>
      </c>
      <c r="AA3261" s="111" t="s">
        <v>25</v>
      </c>
      <c r="AB3261" s="111" t="s">
        <v>30</v>
      </c>
      <c r="AC3261" s="112" t="s">
        <v>31</v>
      </c>
    </row>
    <row r="3262" spans="1:29" ht="25.5" customHeight="1" x14ac:dyDescent="0.35">
      <c r="A3262" s="205"/>
      <c r="B3262" s="207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01"/>
        <v/>
      </c>
      <c r="G3262" s="106"/>
      <c r="H3262" s="96">
        <f t="shared" si="202"/>
        <v>0</v>
      </c>
      <c r="I3262" s="96" t="str">
        <f t="shared" si="203"/>
        <v/>
      </c>
      <c r="J3262" s="96" t="str">
        <f t="shared" si="204"/>
        <v/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V3262" s="110" t="s">
        <v>25</v>
      </c>
      <c r="W3262" s="110" t="s">
        <v>26</v>
      </c>
      <c r="X3262" s="110" t="s">
        <v>27</v>
      </c>
      <c r="Y3262" s="111" t="s">
        <v>28</v>
      </c>
      <c r="Z3262" s="111" t="s">
        <v>29</v>
      </c>
      <c r="AA3262" s="111" t="s">
        <v>25</v>
      </c>
      <c r="AB3262" s="111" t="s">
        <v>30</v>
      </c>
      <c r="AC3262" s="112" t="s">
        <v>31</v>
      </c>
    </row>
    <row r="3263" spans="1:29" ht="25.5" customHeight="1" x14ac:dyDescent="0.35">
      <c r="A3263" s="205"/>
      <c r="B3263" s="207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01"/>
        <v/>
      </c>
      <c r="G3263" s="106"/>
      <c r="H3263" s="96">
        <f t="shared" si="202"/>
        <v>0</v>
      </c>
      <c r="I3263" s="96" t="str">
        <f t="shared" si="203"/>
        <v/>
      </c>
      <c r="J3263" s="96" t="str">
        <f t="shared" si="204"/>
        <v/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V3263" s="110" t="s">
        <v>25</v>
      </c>
      <c r="W3263" s="110" t="s">
        <v>26</v>
      </c>
      <c r="X3263" s="110" t="s">
        <v>27</v>
      </c>
      <c r="Y3263" s="111" t="s">
        <v>28</v>
      </c>
      <c r="Z3263" s="111" t="s">
        <v>29</v>
      </c>
      <c r="AA3263" s="111" t="s">
        <v>25</v>
      </c>
      <c r="AB3263" s="111" t="s">
        <v>30</v>
      </c>
      <c r="AC3263" s="112" t="s">
        <v>31</v>
      </c>
    </row>
    <row r="3264" spans="1:29" ht="25.5" customHeight="1" x14ac:dyDescent="0.35">
      <c r="A3264" s="205"/>
      <c r="B3264" s="207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01"/>
        <v/>
      </c>
      <c r="G3264" s="106"/>
      <c r="H3264" s="96">
        <f t="shared" si="202"/>
        <v>0</v>
      </c>
      <c r="I3264" s="96" t="str">
        <f t="shared" si="203"/>
        <v/>
      </c>
      <c r="J3264" s="96" t="str">
        <f t="shared" si="204"/>
        <v/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V3264" s="110" t="s">
        <v>25</v>
      </c>
      <c r="W3264" s="110" t="s">
        <v>26</v>
      </c>
      <c r="X3264" s="110" t="s">
        <v>27</v>
      </c>
      <c r="Y3264" s="111" t="s">
        <v>28</v>
      </c>
      <c r="Z3264" s="111" t="s">
        <v>29</v>
      </c>
      <c r="AA3264" s="111" t="s">
        <v>25</v>
      </c>
      <c r="AB3264" s="111" t="s">
        <v>30</v>
      </c>
      <c r="AC3264" s="112" t="s">
        <v>31</v>
      </c>
    </row>
    <row r="3265" spans="1:29" ht="25.5" customHeight="1" x14ac:dyDescent="0.35">
      <c r="A3265" s="205"/>
      <c r="B3265" s="207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01"/>
        <v/>
      </c>
      <c r="G3265" s="106"/>
      <c r="H3265" s="96">
        <f t="shared" si="202"/>
        <v>0</v>
      </c>
      <c r="I3265" s="96" t="str">
        <f t="shared" si="203"/>
        <v/>
      </c>
      <c r="J3265" s="96" t="str">
        <f t="shared" si="204"/>
        <v/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V3265" s="110" t="s">
        <v>25</v>
      </c>
      <c r="W3265" s="110" t="s">
        <v>26</v>
      </c>
      <c r="X3265" s="110" t="s">
        <v>27</v>
      </c>
      <c r="Y3265" s="111" t="s">
        <v>28</v>
      </c>
      <c r="Z3265" s="111" t="s">
        <v>29</v>
      </c>
      <c r="AA3265" s="111" t="s">
        <v>25</v>
      </c>
      <c r="AB3265" s="111" t="s">
        <v>30</v>
      </c>
      <c r="AC3265" s="112" t="s">
        <v>31</v>
      </c>
    </row>
    <row r="3266" spans="1:29" ht="25.5" customHeight="1" x14ac:dyDescent="0.35">
      <c r="A3266" s="205"/>
      <c r="B3266" s="207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05">IF(OR(D3266="",E3266=""),"",ROUND(D3266*E3266,2))</f>
        <v/>
      </c>
      <c r="G3266" s="106"/>
      <c r="H3266" s="96">
        <f t="shared" ref="H3266:H3329" si="206">IF(G3266="Sim",IF(OR(F3266="",D3266="",L3266=""),"",IF(L3266="Sim",ROUND(F3266-D3266,2),0)),0)</f>
        <v>0</v>
      </c>
      <c r="I3266" s="96" t="str">
        <f t="shared" ref="I3266:I3329" si="207">IF(G3266="Sim",0,IF(OR(F3266="",L3266=""),"",F3266))</f>
        <v/>
      </c>
      <c r="J3266" s="96" t="str">
        <f t="shared" ref="J3266:J3329" si="208">IF(G3266="Sim",0,IF(OR(F3266="",D3266="",L3266=""),"",IF(L3266="Sim",ROUND(F3266-D3266,2),0)))</f>
        <v/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V3266" s="110" t="s">
        <v>25</v>
      </c>
      <c r="W3266" s="110" t="s">
        <v>26</v>
      </c>
      <c r="X3266" s="110" t="s">
        <v>27</v>
      </c>
      <c r="Y3266" s="111" t="s">
        <v>28</v>
      </c>
      <c r="Z3266" s="111" t="s">
        <v>29</v>
      </c>
      <c r="AA3266" s="111" t="s">
        <v>25</v>
      </c>
      <c r="AB3266" s="111" t="s">
        <v>30</v>
      </c>
      <c r="AC3266" s="112" t="s">
        <v>31</v>
      </c>
    </row>
    <row r="3267" spans="1:29" ht="25.5" customHeight="1" x14ac:dyDescent="0.35">
      <c r="A3267" s="205"/>
      <c r="B3267" s="207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05"/>
        <v/>
      </c>
      <c r="G3267" s="106"/>
      <c r="H3267" s="96">
        <f t="shared" si="206"/>
        <v>0</v>
      </c>
      <c r="I3267" s="96" t="str">
        <f t="shared" si="207"/>
        <v/>
      </c>
      <c r="J3267" s="96" t="str">
        <f t="shared" si="208"/>
        <v/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V3267" s="110" t="s">
        <v>25</v>
      </c>
      <c r="W3267" s="110" t="s">
        <v>26</v>
      </c>
      <c r="X3267" s="110" t="s">
        <v>27</v>
      </c>
      <c r="Y3267" s="111" t="s">
        <v>28</v>
      </c>
      <c r="Z3267" s="111" t="s">
        <v>29</v>
      </c>
      <c r="AA3267" s="111" t="s">
        <v>25</v>
      </c>
      <c r="AB3267" s="111" t="s">
        <v>30</v>
      </c>
      <c r="AC3267" s="112" t="s">
        <v>31</v>
      </c>
    </row>
    <row r="3268" spans="1:29" ht="25.5" customHeight="1" x14ac:dyDescent="0.35">
      <c r="A3268" s="205"/>
      <c r="B3268" s="207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05"/>
        <v/>
      </c>
      <c r="G3268" s="106"/>
      <c r="H3268" s="96">
        <f t="shared" si="206"/>
        <v>0</v>
      </c>
      <c r="I3268" s="96" t="str">
        <f t="shared" si="207"/>
        <v/>
      </c>
      <c r="J3268" s="96" t="str">
        <f t="shared" si="208"/>
        <v/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V3268" s="110" t="s">
        <v>25</v>
      </c>
      <c r="W3268" s="110" t="s">
        <v>26</v>
      </c>
      <c r="X3268" s="110" t="s">
        <v>27</v>
      </c>
      <c r="Y3268" s="111" t="s">
        <v>28</v>
      </c>
      <c r="Z3268" s="111" t="s">
        <v>29</v>
      </c>
      <c r="AA3268" s="111" t="s">
        <v>25</v>
      </c>
      <c r="AB3268" s="111" t="s">
        <v>30</v>
      </c>
      <c r="AC3268" s="112" t="s">
        <v>31</v>
      </c>
    </row>
    <row r="3269" spans="1:29" ht="25.5" customHeight="1" x14ac:dyDescent="0.35">
      <c r="A3269" s="205"/>
      <c r="B3269" s="207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05"/>
        <v/>
      </c>
      <c r="G3269" s="106"/>
      <c r="H3269" s="96">
        <f t="shared" si="206"/>
        <v>0</v>
      </c>
      <c r="I3269" s="96" t="str">
        <f t="shared" si="207"/>
        <v/>
      </c>
      <c r="J3269" s="96" t="str">
        <f t="shared" si="208"/>
        <v/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V3269" s="110" t="s">
        <v>25</v>
      </c>
      <c r="W3269" s="110" t="s">
        <v>26</v>
      </c>
      <c r="X3269" s="110" t="s">
        <v>27</v>
      </c>
      <c r="Y3269" s="111" t="s">
        <v>28</v>
      </c>
      <c r="Z3269" s="111" t="s">
        <v>29</v>
      </c>
      <c r="AA3269" s="111" t="s">
        <v>25</v>
      </c>
      <c r="AB3269" s="111" t="s">
        <v>30</v>
      </c>
      <c r="AC3269" s="112" t="s">
        <v>31</v>
      </c>
    </row>
    <row r="3270" spans="1:29" ht="25.5" customHeight="1" x14ac:dyDescent="0.35">
      <c r="A3270" s="205"/>
      <c r="B3270" s="207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05"/>
        <v/>
      </c>
      <c r="G3270" s="106"/>
      <c r="H3270" s="96">
        <f t="shared" si="206"/>
        <v>0</v>
      </c>
      <c r="I3270" s="96" t="str">
        <f t="shared" si="207"/>
        <v/>
      </c>
      <c r="J3270" s="96" t="str">
        <f t="shared" si="208"/>
        <v/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V3270" s="110" t="s">
        <v>25</v>
      </c>
      <c r="W3270" s="110" t="s">
        <v>26</v>
      </c>
      <c r="X3270" s="110" t="s">
        <v>27</v>
      </c>
      <c r="Y3270" s="111" t="s">
        <v>28</v>
      </c>
      <c r="Z3270" s="111" t="s">
        <v>29</v>
      </c>
      <c r="AA3270" s="111" t="s">
        <v>25</v>
      </c>
      <c r="AB3270" s="111" t="s">
        <v>30</v>
      </c>
      <c r="AC3270" s="112" t="s">
        <v>31</v>
      </c>
    </row>
    <row r="3271" spans="1:29" ht="25.5" customHeight="1" x14ac:dyDescent="0.35">
      <c r="A3271" s="205"/>
      <c r="B3271" s="207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05"/>
        <v/>
      </c>
      <c r="G3271" s="106"/>
      <c r="H3271" s="96">
        <f t="shared" si="206"/>
        <v>0</v>
      </c>
      <c r="I3271" s="96" t="str">
        <f t="shared" si="207"/>
        <v/>
      </c>
      <c r="J3271" s="96" t="str">
        <f t="shared" si="208"/>
        <v/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V3271" s="110" t="s">
        <v>25</v>
      </c>
      <c r="W3271" s="110" t="s">
        <v>26</v>
      </c>
      <c r="X3271" s="110" t="s">
        <v>27</v>
      </c>
      <c r="Y3271" s="111" t="s">
        <v>28</v>
      </c>
      <c r="Z3271" s="111" t="s">
        <v>29</v>
      </c>
      <c r="AA3271" s="111" t="s">
        <v>25</v>
      </c>
      <c r="AB3271" s="111" t="s">
        <v>30</v>
      </c>
      <c r="AC3271" s="112" t="s">
        <v>31</v>
      </c>
    </row>
    <row r="3272" spans="1:29" ht="25.5" customHeight="1" x14ac:dyDescent="0.35">
      <c r="A3272" s="205"/>
      <c r="B3272" s="207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05"/>
        <v/>
      </c>
      <c r="G3272" s="106"/>
      <c r="H3272" s="96">
        <f t="shared" si="206"/>
        <v>0</v>
      </c>
      <c r="I3272" s="96" t="str">
        <f t="shared" si="207"/>
        <v/>
      </c>
      <c r="J3272" s="96" t="str">
        <f t="shared" si="208"/>
        <v/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V3272" s="110" t="s">
        <v>25</v>
      </c>
      <c r="W3272" s="110" t="s">
        <v>26</v>
      </c>
      <c r="X3272" s="110" t="s">
        <v>27</v>
      </c>
      <c r="Y3272" s="111" t="s">
        <v>28</v>
      </c>
      <c r="Z3272" s="111" t="s">
        <v>29</v>
      </c>
      <c r="AA3272" s="111" t="s">
        <v>25</v>
      </c>
      <c r="AB3272" s="111" t="s">
        <v>30</v>
      </c>
      <c r="AC3272" s="112" t="s">
        <v>31</v>
      </c>
    </row>
    <row r="3273" spans="1:29" ht="25.5" customHeight="1" x14ac:dyDescent="0.35">
      <c r="A3273" s="205"/>
      <c r="B3273" s="207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05"/>
        <v/>
      </c>
      <c r="G3273" s="106"/>
      <c r="H3273" s="96">
        <f t="shared" si="206"/>
        <v>0</v>
      </c>
      <c r="I3273" s="96" t="str">
        <f t="shared" si="207"/>
        <v/>
      </c>
      <c r="J3273" s="96" t="str">
        <f t="shared" si="208"/>
        <v/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V3273" s="110" t="s">
        <v>25</v>
      </c>
      <c r="W3273" s="110" t="s">
        <v>26</v>
      </c>
      <c r="X3273" s="110" t="s">
        <v>27</v>
      </c>
      <c r="Y3273" s="111" t="s">
        <v>28</v>
      </c>
      <c r="Z3273" s="111" t="s">
        <v>29</v>
      </c>
      <c r="AA3273" s="111" t="s">
        <v>25</v>
      </c>
      <c r="AB3273" s="111" t="s">
        <v>30</v>
      </c>
      <c r="AC3273" s="112" t="s">
        <v>31</v>
      </c>
    </row>
    <row r="3274" spans="1:29" ht="25.5" customHeight="1" x14ac:dyDescent="0.35">
      <c r="A3274" s="205"/>
      <c r="B3274" s="207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05"/>
        <v/>
      </c>
      <c r="G3274" s="106"/>
      <c r="H3274" s="96">
        <f t="shared" si="206"/>
        <v>0</v>
      </c>
      <c r="I3274" s="96" t="str">
        <f t="shared" si="207"/>
        <v/>
      </c>
      <c r="J3274" s="96" t="str">
        <f t="shared" si="208"/>
        <v/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V3274" s="110" t="s">
        <v>25</v>
      </c>
      <c r="W3274" s="110" t="s">
        <v>26</v>
      </c>
      <c r="X3274" s="110" t="s">
        <v>27</v>
      </c>
      <c r="Y3274" s="111" t="s">
        <v>28</v>
      </c>
      <c r="Z3274" s="111" t="s">
        <v>29</v>
      </c>
      <c r="AA3274" s="111" t="s">
        <v>25</v>
      </c>
      <c r="AB3274" s="111" t="s">
        <v>30</v>
      </c>
      <c r="AC3274" s="112" t="s">
        <v>31</v>
      </c>
    </row>
    <row r="3275" spans="1:29" ht="25.5" customHeight="1" x14ac:dyDescent="0.35">
      <c r="A3275" s="205"/>
      <c r="B3275" s="207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05"/>
        <v/>
      </c>
      <c r="G3275" s="106"/>
      <c r="H3275" s="96">
        <f t="shared" si="206"/>
        <v>0</v>
      </c>
      <c r="I3275" s="96" t="str">
        <f t="shared" si="207"/>
        <v/>
      </c>
      <c r="J3275" s="96" t="str">
        <f t="shared" si="208"/>
        <v/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V3275" s="110" t="s">
        <v>25</v>
      </c>
      <c r="W3275" s="110" t="s">
        <v>26</v>
      </c>
      <c r="X3275" s="110" t="s">
        <v>27</v>
      </c>
      <c r="Y3275" s="111" t="s">
        <v>28</v>
      </c>
      <c r="Z3275" s="111" t="s">
        <v>29</v>
      </c>
      <c r="AA3275" s="111" t="s">
        <v>25</v>
      </c>
      <c r="AB3275" s="111" t="s">
        <v>30</v>
      </c>
      <c r="AC3275" s="112" t="s">
        <v>31</v>
      </c>
    </row>
    <row r="3276" spans="1:29" ht="25.5" customHeight="1" x14ac:dyDescent="0.35">
      <c r="A3276" s="205"/>
      <c r="B3276" s="207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05"/>
        <v/>
      </c>
      <c r="G3276" s="106"/>
      <c r="H3276" s="96">
        <f t="shared" si="206"/>
        <v>0</v>
      </c>
      <c r="I3276" s="96" t="str">
        <f t="shared" si="207"/>
        <v/>
      </c>
      <c r="J3276" s="96" t="str">
        <f t="shared" si="208"/>
        <v/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V3276" s="110" t="s">
        <v>25</v>
      </c>
      <c r="W3276" s="110" t="s">
        <v>26</v>
      </c>
      <c r="X3276" s="110" t="s">
        <v>27</v>
      </c>
      <c r="Y3276" s="111" t="s">
        <v>28</v>
      </c>
      <c r="Z3276" s="111" t="s">
        <v>29</v>
      </c>
      <c r="AA3276" s="111" t="s">
        <v>25</v>
      </c>
      <c r="AB3276" s="111" t="s">
        <v>30</v>
      </c>
      <c r="AC3276" s="112" t="s">
        <v>31</v>
      </c>
    </row>
    <row r="3277" spans="1:29" ht="25.5" customHeight="1" x14ac:dyDescent="0.35">
      <c r="A3277" s="205"/>
      <c r="B3277" s="207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05"/>
        <v/>
      </c>
      <c r="G3277" s="106"/>
      <c r="H3277" s="96">
        <f t="shared" si="206"/>
        <v>0</v>
      </c>
      <c r="I3277" s="96" t="str">
        <f t="shared" si="207"/>
        <v/>
      </c>
      <c r="J3277" s="96" t="str">
        <f t="shared" si="208"/>
        <v/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V3277" s="110" t="s">
        <v>25</v>
      </c>
      <c r="W3277" s="110" t="s">
        <v>26</v>
      </c>
      <c r="X3277" s="110" t="s">
        <v>27</v>
      </c>
      <c r="Y3277" s="111" t="s">
        <v>28</v>
      </c>
      <c r="Z3277" s="111" t="s">
        <v>29</v>
      </c>
      <c r="AA3277" s="111" t="s">
        <v>25</v>
      </c>
      <c r="AB3277" s="111" t="s">
        <v>30</v>
      </c>
      <c r="AC3277" s="112" t="s">
        <v>31</v>
      </c>
    </row>
    <row r="3278" spans="1:29" ht="25.5" customHeight="1" x14ac:dyDescent="0.35">
      <c r="A3278" s="205"/>
      <c r="B3278" s="207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05"/>
        <v/>
      </c>
      <c r="G3278" s="106"/>
      <c r="H3278" s="96">
        <f t="shared" si="206"/>
        <v>0</v>
      </c>
      <c r="I3278" s="96" t="str">
        <f t="shared" si="207"/>
        <v/>
      </c>
      <c r="J3278" s="96" t="str">
        <f t="shared" si="208"/>
        <v/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V3278" s="110" t="s">
        <v>25</v>
      </c>
      <c r="W3278" s="110" t="s">
        <v>26</v>
      </c>
      <c r="X3278" s="110" t="s">
        <v>27</v>
      </c>
      <c r="Y3278" s="111" t="s">
        <v>28</v>
      </c>
      <c r="Z3278" s="111" t="s">
        <v>29</v>
      </c>
      <c r="AA3278" s="111" t="s">
        <v>25</v>
      </c>
      <c r="AB3278" s="111" t="s">
        <v>30</v>
      </c>
      <c r="AC3278" s="112" t="s">
        <v>31</v>
      </c>
    </row>
    <row r="3279" spans="1:29" ht="25.5" customHeight="1" x14ac:dyDescent="0.35">
      <c r="A3279" s="205"/>
      <c r="B3279" s="207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05"/>
        <v/>
      </c>
      <c r="G3279" s="106"/>
      <c r="H3279" s="96">
        <f t="shared" si="206"/>
        <v>0</v>
      </c>
      <c r="I3279" s="96" t="str">
        <f t="shared" si="207"/>
        <v/>
      </c>
      <c r="J3279" s="96" t="str">
        <f t="shared" si="208"/>
        <v/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V3279" s="110" t="s">
        <v>25</v>
      </c>
      <c r="W3279" s="110" t="s">
        <v>26</v>
      </c>
      <c r="X3279" s="110" t="s">
        <v>27</v>
      </c>
      <c r="Y3279" s="111" t="s">
        <v>28</v>
      </c>
      <c r="Z3279" s="111" t="s">
        <v>29</v>
      </c>
      <c r="AA3279" s="111" t="s">
        <v>25</v>
      </c>
      <c r="AB3279" s="111" t="s">
        <v>30</v>
      </c>
      <c r="AC3279" s="112" t="s">
        <v>31</v>
      </c>
    </row>
    <row r="3280" spans="1:29" ht="25.5" customHeight="1" x14ac:dyDescent="0.35">
      <c r="A3280" s="205"/>
      <c r="B3280" s="207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05"/>
        <v/>
      </c>
      <c r="G3280" s="106"/>
      <c r="H3280" s="96">
        <f t="shared" si="206"/>
        <v>0</v>
      </c>
      <c r="I3280" s="96" t="str">
        <f t="shared" si="207"/>
        <v/>
      </c>
      <c r="J3280" s="96" t="str">
        <f t="shared" si="208"/>
        <v/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V3280" s="110" t="s">
        <v>25</v>
      </c>
      <c r="W3280" s="110" t="s">
        <v>26</v>
      </c>
      <c r="X3280" s="110" t="s">
        <v>27</v>
      </c>
      <c r="Y3280" s="111" t="s">
        <v>28</v>
      </c>
      <c r="Z3280" s="111" t="s">
        <v>29</v>
      </c>
      <c r="AA3280" s="111" t="s">
        <v>25</v>
      </c>
      <c r="AB3280" s="111" t="s">
        <v>30</v>
      </c>
      <c r="AC3280" s="112" t="s">
        <v>31</v>
      </c>
    </row>
    <row r="3281" spans="1:29" ht="25.5" customHeight="1" x14ac:dyDescent="0.35">
      <c r="A3281" s="205"/>
      <c r="B3281" s="207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05"/>
        <v/>
      </c>
      <c r="G3281" s="106"/>
      <c r="H3281" s="96">
        <f t="shared" si="206"/>
        <v>0</v>
      </c>
      <c r="I3281" s="96" t="str">
        <f t="shared" si="207"/>
        <v/>
      </c>
      <c r="J3281" s="96" t="str">
        <f t="shared" si="208"/>
        <v/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V3281" s="110" t="s">
        <v>25</v>
      </c>
      <c r="W3281" s="110" t="s">
        <v>26</v>
      </c>
      <c r="X3281" s="110" t="s">
        <v>27</v>
      </c>
      <c r="Y3281" s="111" t="s">
        <v>28</v>
      </c>
      <c r="Z3281" s="111" t="s">
        <v>29</v>
      </c>
      <c r="AA3281" s="111" t="s">
        <v>25</v>
      </c>
      <c r="AB3281" s="111" t="s">
        <v>30</v>
      </c>
      <c r="AC3281" s="112" t="s">
        <v>31</v>
      </c>
    </row>
    <row r="3282" spans="1:29" ht="25.5" customHeight="1" x14ac:dyDescent="0.35">
      <c r="A3282" s="205"/>
      <c r="B3282" s="207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05"/>
        <v/>
      </c>
      <c r="G3282" s="106"/>
      <c r="H3282" s="96">
        <f t="shared" si="206"/>
        <v>0</v>
      </c>
      <c r="I3282" s="96" t="str">
        <f t="shared" si="207"/>
        <v/>
      </c>
      <c r="J3282" s="96" t="str">
        <f t="shared" si="208"/>
        <v/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V3282" s="110" t="s">
        <v>25</v>
      </c>
      <c r="W3282" s="110" t="s">
        <v>26</v>
      </c>
      <c r="X3282" s="110" t="s">
        <v>27</v>
      </c>
      <c r="Y3282" s="111" t="s">
        <v>28</v>
      </c>
      <c r="Z3282" s="111" t="s">
        <v>29</v>
      </c>
      <c r="AA3282" s="111" t="s">
        <v>25</v>
      </c>
      <c r="AB3282" s="111" t="s">
        <v>30</v>
      </c>
      <c r="AC3282" s="112" t="s">
        <v>31</v>
      </c>
    </row>
    <row r="3283" spans="1:29" ht="25.5" customHeight="1" x14ac:dyDescent="0.35">
      <c r="A3283" s="205"/>
      <c r="B3283" s="207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05"/>
        <v/>
      </c>
      <c r="G3283" s="106"/>
      <c r="H3283" s="96">
        <f t="shared" si="206"/>
        <v>0</v>
      </c>
      <c r="I3283" s="96" t="str">
        <f t="shared" si="207"/>
        <v/>
      </c>
      <c r="J3283" s="96" t="str">
        <f t="shared" si="208"/>
        <v/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V3283" s="110" t="s">
        <v>25</v>
      </c>
      <c r="W3283" s="110" t="s">
        <v>26</v>
      </c>
      <c r="X3283" s="110" t="s">
        <v>27</v>
      </c>
      <c r="Y3283" s="111" t="s">
        <v>28</v>
      </c>
      <c r="Z3283" s="111" t="s">
        <v>29</v>
      </c>
      <c r="AA3283" s="111" t="s">
        <v>25</v>
      </c>
      <c r="AB3283" s="111" t="s">
        <v>30</v>
      </c>
      <c r="AC3283" s="112" t="s">
        <v>31</v>
      </c>
    </row>
    <row r="3284" spans="1:29" ht="25.5" customHeight="1" x14ac:dyDescent="0.35">
      <c r="A3284" s="205"/>
      <c r="B3284" s="207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05"/>
        <v/>
      </c>
      <c r="G3284" s="106"/>
      <c r="H3284" s="96">
        <f t="shared" si="206"/>
        <v>0</v>
      </c>
      <c r="I3284" s="96" t="str">
        <f t="shared" si="207"/>
        <v/>
      </c>
      <c r="J3284" s="96" t="str">
        <f t="shared" si="208"/>
        <v/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V3284" s="110" t="s">
        <v>25</v>
      </c>
      <c r="W3284" s="110" t="s">
        <v>26</v>
      </c>
      <c r="X3284" s="110" t="s">
        <v>27</v>
      </c>
      <c r="Y3284" s="111" t="s">
        <v>28</v>
      </c>
      <c r="Z3284" s="111" t="s">
        <v>29</v>
      </c>
      <c r="AA3284" s="111" t="s">
        <v>25</v>
      </c>
      <c r="AB3284" s="111" t="s">
        <v>30</v>
      </c>
      <c r="AC3284" s="112" t="s">
        <v>31</v>
      </c>
    </row>
    <row r="3285" spans="1:29" ht="25.5" customHeight="1" x14ac:dyDescent="0.35">
      <c r="A3285" s="205"/>
      <c r="B3285" s="207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05"/>
        <v/>
      </c>
      <c r="G3285" s="106"/>
      <c r="H3285" s="96">
        <f t="shared" si="206"/>
        <v>0</v>
      </c>
      <c r="I3285" s="96" t="str">
        <f t="shared" si="207"/>
        <v/>
      </c>
      <c r="J3285" s="96" t="str">
        <f t="shared" si="208"/>
        <v/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V3285" s="110" t="s">
        <v>25</v>
      </c>
      <c r="W3285" s="110" t="s">
        <v>26</v>
      </c>
      <c r="X3285" s="110" t="s">
        <v>27</v>
      </c>
      <c r="Y3285" s="111" t="s">
        <v>28</v>
      </c>
      <c r="Z3285" s="111" t="s">
        <v>29</v>
      </c>
      <c r="AA3285" s="111" t="s">
        <v>25</v>
      </c>
      <c r="AB3285" s="111" t="s">
        <v>30</v>
      </c>
      <c r="AC3285" s="112" t="s">
        <v>31</v>
      </c>
    </row>
    <row r="3286" spans="1:29" ht="25.5" customHeight="1" x14ac:dyDescent="0.35">
      <c r="A3286" s="205"/>
      <c r="B3286" s="207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05"/>
        <v/>
      </c>
      <c r="G3286" s="106"/>
      <c r="H3286" s="96">
        <f t="shared" si="206"/>
        <v>0</v>
      </c>
      <c r="I3286" s="96" t="str">
        <f t="shared" si="207"/>
        <v/>
      </c>
      <c r="J3286" s="96" t="str">
        <f t="shared" si="208"/>
        <v/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V3286" s="110" t="s">
        <v>25</v>
      </c>
      <c r="W3286" s="110" t="s">
        <v>26</v>
      </c>
      <c r="X3286" s="110" t="s">
        <v>27</v>
      </c>
      <c r="Y3286" s="111" t="s">
        <v>28</v>
      </c>
      <c r="Z3286" s="111" t="s">
        <v>29</v>
      </c>
      <c r="AA3286" s="111" t="s">
        <v>25</v>
      </c>
      <c r="AB3286" s="111" t="s">
        <v>30</v>
      </c>
      <c r="AC3286" s="112" t="s">
        <v>31</v>
      </c>
    </row>
    <row r="3287" spans="1:29" ht="25.5" customHeight="1" x14ac:dyDescent="0.35">
      <c r="A3287" s="205"/>
      <c r="B3287" s="207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05"/>
        <v/>
      </c>
      <c r="G3287" s="106"/>
      <c r="H3287" s="96">
        <f t="shared" si="206"/>
        <v>0</v>
      </c>
      <c r="I3287" s="96" t="str">
        <f t="shared" si="207"/>
        <v/>
      </c>
      <c r="J3287" s="96" t="str">
        <f t="shared" si="208"/>
        <v/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V3287" s="110" t="s">
        <v>25</v>
      </c>
      <c r="W3287" s="110" t="s">
        <v>26</v>
      </c>
      <c r="X3287" s="110" t="s">
        <v>27</v>
      </c>
      <c r="Y3287" s="111" t="s">
        <v>28</v>
      </c>
      <c r="Z3287" s="111" t="s">
        <v>29</v>
      </c>
      <c r="AA3287" s="111" t="s">
        <v>25</v>
      </c>
      <c r="AB3287" s="111" t="s">
        <v>30</v>
      </c>
      <c r="AC3287" s="112" t="s">
        <v>31</v>
      </c>
    </row>
    <row r="3288" spans="1:29" ht="25.5" customHeight="1" x14ac:dyDescent="0.35">
      <c r="A3288" s="205"/>
      <c r="B3288" s="207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05"/>
        <v/>
      </c>
      <c r="G3288" s="106"/>
      <c r="H3288" s="96">
        <f t="shared" si="206"/>
        <v>0</v>
      </c>
      <c r="I3288" s="96" t="str">
        <f t="shared" si="207"/>
        <v/>
      </c>
      <c r="J3288" s="96" t="str">
        <f t="shared" si="208"/>
        <v/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V3288" s="110" t="s">
        <v>25</v>
      </c>
      <c r="W3288" s="110" t="s">
        <v>26</v>
      </c>
      <c r="X3288" s="110" t="s">
        <v>27</v>
      </c>
      <c r="Y3288" s="111" t="s">
        <v>28</v>
      </c>
      <c r="Z3288" s="111" t="s">
        <v>29</v>
      </c>
      <c r="AA3288" s="111" t="s">
        <v>25</v>
      </c>
      <c r="AB3288" s="111" t="s">
        <v>30</v>
      </c>
      <c r="AC3288" s="112" t="s">
        <v>31</v>
      </c>
    </row>
    <row r="3289" spans="1:29" ht="25.5" customHeight="1" x14ac:dyDescent="0.35">
      <c r="A3289" s="205"/>
      <c r="B3289" s="207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05"/>
        <v/>
      </c>
      <c r="G3289" s="106"/>
      <c r="H3289" s="96">
        <f t="shared" si="206"/>
        <v>0</v>
      </c>
      <c r="I3289" s="96" t="str">
        <f t="shared" si="207"/>
        <v/>
      </c>
      <c r="J3289" s="96" t="str">
        <f t="shared" si="208"/>
        <v/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V3289" s="110" t="s">
        <v>25</v>
      </c>
      <c r="W3289" s="110" t="s">
        <v>26</v>
      </c>
      <c r="X3289" s="110" t="s">
        <v>27</v>
      </c>
      <c r="Y3289" s="111" t="s">
        <v>28</v>
      </c>
      <c r="Z3289" s="111" t="s">
        <v>29</v>
      </c>
      <c r="AA3289" s="111" t="s">
        <v>25</v>
      </c>
      <c r="AB3289" s="111" t="s">
        <v>30</v>
      </c>
      <c r="AC3289" s="112" t="s">
        <v>31</v>
      </c>
    </row>
    <row r="3290" spans="1:29" ht="25.5" customHeight="1" x14ac:dyDescent="0.35">
      <c r="A3290" s="205"/>
      <c r="B3290" s="207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05"/>
        <v/>
      </c>
      <c r="G3290" s="106"/>
      <c r="H3290" s="96">
        <f t="shared" si="206"/>
        <v>0</v>
      </c>
      <c r="I3290" s="96" t="str">
        <f t="shared" si="207"/>
        <v/>
      </c>
      <c r="J3290" s="96" t="str">
        <f t="shared" si="208"/>
        <v/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V3290" s="110" t="s">
        <v>25</v>
      </c>
      <c r="W3290" s="110" t="s">
        <v>26</v>
      </c>
      <c r="X3290" s="110" t="s">
        <v>27</v>
      </c>
      <c r="Y3290" s="111" t="s">
        <v>28</v>
      </c>
      <c r="Z3290" s="111" t="s">
        <v>29</v>
      </c>
      <c r="AA3290" s="111" t="s">
        <v>25</v>
      </c>
      <c r="AB3290" s="111" t="s">
        <v>30</v>
      </c>
      <c r="AC3290" s="112" t="s">
        <v>31</v>
      </c>
    </row>
    <row r="3291" spans="1:29" ht="25.5" customHeight="1" x14ac:dyDescent="0.35">
      <c r="A3291" s="205"/>
      <c r="B3291" s="207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05"/>
        <v/>
      </c>
      <c r="G3291" s="106"/>
      <c r="H3291" s="96">
        <f t="shared" si="206"/>
        <v>0</v>
      </c>
      <c r="I3291" s="96" t="str">
        <f t="shared" si="207"/>
        <v/>
      </c>
      <c r="J3291" s="96" t="str">
        <f t="shared" si="208"/>
        <v/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V3291" s="110" t="s">
        <v>25</v>
      </c>
      <c r="W3291" s="110" t="s">
        <v>26</v>
      </c>
      <c r="X3291" s="110" t="s">
        <v>27</v>
      </c>
      <c r="Y3291" s="111" t="s">
        <v>28</v>
      </c>
      <c r="Z3291" s="111" t="s">
        <v>29</v>
      </c>
      <c r="AA3291" s="111" t="s">
        <v>25</v>
      </c>
      <c r="AB3291" s="111" t="s">
        <v>30</v>
      </c>
      <c r="AC3291" s="112" t="s">
        <v>31</v>
      </c>
    </row>
    <row r="3292" spans="1:29" ht="25.5" customHeight="1" x14ac:dyDescent="0.35">
      <c r="A3292" s="205"/>
      <c r="B3292" s="207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05"/>
        <v/>
      </c>
      <c r="G3292" s="106"/>
      <c r="H3292" s="96">
        <f t="shared" si="206"/>
        <v>0</v>
      </c>
      <c r="I3292" s="96" t="str">
        <f t="shared" si="207"/>
        <v/>
      </c>
      <c r="J3292" s="96" t="str">
        <f t="shared" si="208"/>
        <v/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V3292" s="110" t="s">
        <v>25</v>
      </c>
      <c r="W3292" s="110" t="s">
        <v>26</v>
      </c>
      <c r="X3292" s="110" t="s">
        <v>27</v>
      </c>
      <c r="Y3292" s="111" t="s">
        <v>28</v>
      </c>
      <c r="Z3292" s="111" t="s">
        <v>29</v>
      </c>
      <c r="AA3292" s="111" t="s">
        <v>25</v>
      </c>
      <c r="AB3292" s="111" t="s">
        <v>30</v>
      </c>
      <c r="AC3292" s="112" t="s">
        <v>31</v>
      </c>
    </row>
    <row r="3293" spans="1:29" ht="25.5" customHeight="1" x14ac:dyDescent="0.35">
      <c r="A3293" s="205"/>
      <c r="B3293" s="207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05"/>
        <v/>
      </c>
      <c r="G3293" s="106"/>
      <c r="H3293" s="96">
        <f t="shared" si="206"/>
        <v>0</v>
      </c>
      <c r="I3293" s="96" t="str">
        <f t="shared" si="207"/>
        <v/>
      </c>
      <c r="J3293" s="96" t="str">
        <f t="shared" si="208"/>
        <v/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V3293" s="110" t="s">
        <v>25</v>
      </c>
      <c r="W3293" s="110" t="s">
        <v>26</v>
      </c>
      <c r="X3293" s="110" t="s">
        <v>27</v>
      </c>
      <c r="Y3293" s="111" t="s">
        <v>28</v>
      </c>
      <c r="Z3293" s="111" t="s">
        <v>29</v>
      </c>
      <c r="AA3293" s="111" t="s">
        <v>25</v>
      </c>
      <c r="AB3293" s="111" t="s">
        <v>30</v>
      </c>
      <c r="AC3293" s="112" t="s">
        <v>31</v>
      </c>
    </row>
    <row r="3294" spans="1:29" ht="25.5" customHeight="1" x14ac:dyDescent="0.35">
      <c r="A3294" s="205"/>
      <c r="B3294" s="207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05"/>
        <v/>
      </c>
      <c r="G3294" s="106"/>
      <c r="H3294" s="96">
        <f t="shared" si="206"/>
        <v>0</v>
      </c>
      <c r="I3294" s="96" t="str">
        <f t="shared" si="207"/>
        <v/>
      </c>
      <c r="J3294" s="96" t="str">
        <f t="shared" si="208"/>
        <v/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V3294" s="110" t="s">
        <v>25</v>
      </c>
      <c r="W3294" s="110" t="s">
        <v>26</v>
      </c>
      <c r="X3294" s="110" t="s">
        <v>27</v>
      </c>
      <c r="Y3294" s="111" t="s">
        <v>28</v>
      </c>
      <c r="Z3294" s="111" t="s">
        <v>29</v>
      </c>
      <c r="AA3294" s="111" t="s">
        <v>25</v>
      </c>
      <c r="AB3294" s="111" t="s">
        <v>30</v>
      </c>
      <c r="AC3294" s="112" t="s">
        <v>31</v>
      </c>
    </row>
    <row r="3295" spans="1:29" ht="25.5" customHeight="1" x14ac:dyDescent="0.35">
      <c r="A3295" s="205"/>
      <c r="B3295" s="207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05"/>
        <v/>
      </c>
      <c r="G3295" s="106"/>
      <c r="H3295" s="96">
        <f t="shared" si="206"/>
        <v>0</v>
      </c>
      <c r="I3295" s="96" t="str">
        <f t="shared" si="207"/>
        <v/>
      </c>
      <c r="J3295" s="96" t="str">
        <f t="shared" si="208"/>
        <v/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V3295" s="110" t="s">
        <v>25</v>
      </c>
      <c r="W3295" s="110" t="s">
        <v>26</v>
      </c>
      <c r="X3295" s="110" t="s">
        <v>27</v>
      </c>
      <c r="Y3295" s="111" t="s">
        <v>28</v>
      </c>
      <c r="Z3295" s="111" t="s">
        <v>29</v>
      </c>
      <c r="AA3295" s="111" t="s">
        <v>25</v>
      </c>
      <c r="AB3295" s="111" t="s">
        <v>30</v>
      </c>
      <c r="AC3295" s="112" t="s">
        <v>31</v>
      </c>
    </row>
    <row r="3296" spans="1:29" ht="25.5" customHeight="1" x14ac:dyDescent="0.35">
      <c r="A3296" s="205"/>
      <c r="B3296" s="207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05"/>
        <v/>
      </c>
      <c r="G3296" s="106"/>
      <c r="H3296" s="96">
        <f t="shared" si="206"/>
        <v>0</v>
      </c>
      <c r="I3296" s="96" t="str">
        <f t="shared" si="207"/>
        <v/>
      </c>
      <c r="J3296" s="96" t="str">
        <f t="shared" si="208"/>
        <v/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V3296" s="110" t="s">
        <v>25</v>
      </c>
      <c r="W3296" s="110" t="s">
        <v>26</v>
      </c>
      <c r="X3296" s="110" t="s">
        <v>27</v>
      </c>
      <c r="Y3296" s="111" t="s">
        <v>28</v>
      </c>
      <c r="Z3296" s="111" t="s">
        <v>29</v>
      </c>
      <c r="AA3296" s="111" t="s">
        <v>25</v>
      </c>
      <c r="AB3296" s="111" t="s">
        <v>30</v>
      </c>
      <c r="AC3296" s="112" t="s">
        <v>31</v>
      </c>
    </row>
    <row r="3297" spans="1:29" ht="25.5" customHeight="1" x14ac:dyDescent="0.35">
      <c r="A3297" s="205"/>
      <c r="B3297" s="207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05"/>
        <v/>
      </c>
      <c r="G3297" s="106"/>
      <c r="H3297" s="96">
        <f t="shared" si="206"/>
        <v>0</v>
      </c>
      <c r="I3297" s="96" t="str">
        <f t="shared" si="207"/>
        <v/>
      </c>
      <c r="J3297" s="96" t="str">
        <f t="shared" si="208"/>
        <v/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V3297" s="110" t="s">
        <v>25</v>
      </c>
      <c r="W3297" s="110" t="s">
        <v>26</v>
      </c>
      <c r="X3297" s="110" t="s">
        <v>27</v>
      </c>
      <c r="Y3297" s="111" t="s">
        <v>28</v>
      </c>
      <c r="Z3297" s="111" t="s">
        <v>29</v>
      </c>
      <c r="AA3297" s="111" t="s">
        <v>25</v>
      </c>
      <c r="AB3297" s="111" t="s">
        <v>30</v>
      </c>
      <c r="AC3297" s="112" t="s">
        <v>31</v>
      </c>
    </row>
    <row r="3298" spans="1:29" ht="25.5" customHeight="1" x14ac:dyDescent="0.35">
      <c r="A3298" s="205"/>
      <c r="B3298" s="207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05"/>
        <v/>
      </c>
      <c r="G3298" s="106"/>
      <c r="H3298" s="96">
        <f t="shared" si="206"/>
        <v>0</v>
      </c>
      <c r="I3298" s="96" t="str">
        <f t="shared" si="207"/>
        <v/>
      </c>
      <c r="J3298" s="96" t="str">
        <f t="shared" si="208"/>
        <v/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V3298" s="110" t="s">
        <v>25</v>
      </c>
      <c r="W3298" s="110" t="s">
        <v>26</v>
      </c>
      <c r="X3298" s="110" t="s">
        <v>27</v>
      </c>
      <c r="Y3298" s="111" t="s">
        <v>28</v>
      </c>
      <c r="Z3298" s="111" t="s">
        <v>29</v>
      </c>
      <c r="AA3298" s="111" t="s">
        <v>25</v>
      </c>
      <c r="AB3298" s="111" t="s">
        <v>30</v>
      </c>
      <c r="AC3298" s="112" t="s">
        <v>31</v>
      </c>
    </row>
    <row r="3299" spans="1:29" ht="25.5" customHeight="1" x14ac:dyDescent="0.35">
      <c r="A3299" s="205"/>
      <c r="B3299" s="207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05"/>
        <v/>
      </c>
      <c r="G3299" s="106"/>
      <c r="H3299" s="96">
        <f t="shared" si="206"/>
        <v>0</v>
      </c>
      <c r="I3299" s="96" t="str">
        <f t="shared" si="207"/>
        <v/>
      </c>
      <c r="J3299" s="96" t="str">
        <f t="shared" si="208"/>
        <v/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V3299" s="110" t="s">
        <v>25</v>
      </c>
      <c r="W3299" s="110" t="s">
        <v>26</v>
      </c>
      <c r="X3299" s="110" t="s">
        <v>27</v>
      </c>
      <c r="Y3299" s="111" t="s">
        <v>28</v>
      </c>
      <c r="Z3299" s="111" t="s">
        <v>29</v>
      </c>
      <c r="AA3299" s="111" t="s">
        <v>25</v>
      </c>
      <c r="AB3299" s="111" t="s">
        <v>30</v>
      </c>
      <c r="AC3299" s="112" t="s">
        <v>31</v>
      </c>
    </row>
    <row r="3300" spans="1:29" ht="25.5" customHeight="1" x14ac:dyDescent="0.35">
      <c r="A3300" s="205"/>
      <c r="B3300" s="207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05"/>
        <v/>
      </c>
      <c r="G3300" s="106"/>
      <c r="H3300" s="96">
        <f t="shared" si="206"/>
        <v>0</v>
      </c>
      <c r="I3300" s="96" t="str">
        <f t="shared" si="207"/>
        <v/>
      </c>
      <c r="J3300" s="96" t="str">
        <f t="shared" si="208"/>
        <v/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V3300" s="110" t="s">
        <v>25</v>
      </c>
      <c r="W3300" s="110" t="s">
        <v>26</v>
      </c>
      <c r="X3300" s="110" t="s">
        <v>27</v>
      </c>
      <c r="Y3300" s="111" t="s">
        <v>28</v>
      </c>
      <c r="Z3300" s="111" t="s">
        <v>29</v>
      </c>
      <c r="AA3300" s="111" t="s">
        <v>25</v>
      </c>
      <c r="AB3300" s="111" t="s">
        <v>30</v>
      </c>
      <c r="AC3300" s="112" t="s">
        <v>31</v>
      </c>
    </row>
    <row r="3301" spans="1:29" ht="25.5" customHeight="1" x14ac:dyDescent="0.35">
      <c r="A3301" s="205"/>
      <c r="B3301" s="207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05"/>
        <v/>
      </c>
      <c r="G3301" s="106"/>
      <c r="H3301" s="96">
        <f t="shared" si="206"/>
        <v>0</v>
      </c>
      <c r="I3301" s="96" t="str">
        <f t="shared" si="207"/>
        <v/>
      </c>
      <c r="J3301" s="96" t="str">
        <f t="shared" si="208"/>
        <v/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V3301" s="110" t="s">
        <v>25</v>
      </c>
      <c r="W3301" s="110" t="s">
        <v>26</v>
      </c>
      <c r="X3301" s="110" t="s">
        <v>27</v>
      </c>
      <c r="Y3301" s="111" t="s">
        <v>28</v>
      </c>
      <c r="Z3301" s="111" t="s">
        <v>29</v>
      </c>
      <c r="AA3301" s="111" t="s">
        <v>25</v>
      </c>
      <c r="AB3301" s="111" t="s">
        <v>30</v>
      </c>
      <c r="AC3301" s="112" t="s">
        <v>31</v>
      </c>
    </row>
    <row r="3302" spans="1:29" ht="25.5" customHeight="1" x14ac:dyDescent="0.35">
      <c r="A3302" s="205"/>
      <c r="B3302" s="207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05"/>
        <v/>
      </c>
      <c r="G3302" s="106"/>
      <c r="H3302" s="96">
        <f t="shared" si="206"/>
        <v>0</v>
      </c>
      <c r="I3302" s="96" t="str">
        <f t="shared" si="207"/>
        <v/>
      </c>
      <c r="J3302" s="96" t="str">
        <f t="shared" si="208"/>
        <v/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V3302" s="110" t="s">
        <v>25</v>
      </c>
      <c r="W3302" s="110" t="s">
        <v>26</v>
      </c>
      <c r="X3302" s="110" t="s">
        <v>27</v>
      </c>
      <c r="Y3302" s="111" t="s">
        <v>28</v>
      </c>
      <c r="Z3302" s="111" t="s">
        <v>29</v>
      </c>
      <c r="AA3302" s="111" t="s">
        <v>25</v>
      </c>
      <c r="AB3302" s="111" t="s">
        <v>30</v>
      </c>
      <c r="AC3302" s="112" t="s">
        <v>31</v>
      </c>
    </row>
    <row r="3303" spans="1:29" ht="25.5" customHeight="1" x14ac:dyDescent="0.35">
      <c r="A3303" s="205"/>
      <c r="B3303" s="207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05"/>
        <v/>
      </c>
      <c r="G3303" s="106"/>
      <c r="H3303" s="96">
        <f t="shared" si="206"/>
        <v>0</v>
      </c>
      <c r="I3303" s="96" t="str">
        <f t="shared" si="207"/>
        <v/>
      </c>
      <c r="J3303" s="96" t="str">
        <f t="shared" si="208"/>
        <v/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V3303" s="110" t="s">
        <v>25</v>
      </c>
      <c r="W3303" s="110" t="s">
        <v>26</v>
      </c>
      <c r="X3303" s="110" t="s">
        <v>27</v>
      </c>
      <c r="Y3303" s="111" t="s">
        <v>28</v>
      </c>
      <c r="Z3303" s="111" t="s">
        <v>29</v>
      </c>
      <c r="AA3303" s="111" t="s">
        <v>25</v>
      </c>
      <c r="AB3303" s="111" t="s">
        <v>30</v>
      </c>
      <c r="AC3303" s="112" t="s">
        <v>31</v>
      </c>
    </row>
    <row r="3304" spans="1:29" ht="25.5" customHeight="1" x14ac:dyDescent="0.35">
      <c r="A3304" s="205"/>
      <c r="B3304" s="207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05"/>
        <v/>
      </c>
      <c r="G3304" s="106"/>
      <c r="H3304" s="96">
        <f t="shared" si="206"/>
        <v>0</v>
      </c>
      <c r="I3304" s="96" t="str">
        <f t="shared" si="207"/>
        <v/>
      </c>
      <c r="J3304" s="96" t="str">
        <f t="shared" si="208"/>
        <v/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V3304" s="110" t="s">
        <v>25</v>
      </c>
      <c r="W3304" s="110" t="s">
        <v>26</v>
      </c>
      <c r="X3304" s="110" t="s">
        <v>27</v>
      </c>
      <c r="Y3304" s="111" t="s">
        <v>28</v>
      </c>
      <c r="Z3304" s="111" t="s">
        <v>29</v>
      </c>
      <c r="AA3304" s="111" t="s">
        <v>25</v>
      </c>
      <c r="AB3304" s="111" t="s">
        <v>30</v>
      </c>
      <c r="AC3304" s="112" t="s">
        <v>31</v>
      </c>
    </row>
    <row r="3305" spans="1:29" ht="25.5" customHeight="1" x14ac:dyDescent="0.35">
      <c r="A3305" s="205"/>
      <c r="B3305" s="207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05"/>
        <v/>
      </c>
      <c r="G3305" s="106"/>
      <c r="H3305" s="96">
        <f t="shared" si="206"/>
        <v>0</v>
      </c>
      <c r="I3305" s="96" t="str">
        <f t="shared" si="207"/>
        <v/>
      </c>
      <c r="J3305" s="96" t="str">
        <f t="shared" si="208"/>
        <v/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V3305" s="110" t="s">
        <v>25</v>
      </c>
      <c r="W3305" s="110" t="s">
        <v>26</v>
      </c>
      <c r="X3305" s="110" t="s">
        <v>27</v>
      </c>
      <c r="Y3305" s="111" t="s">
        <v>28</v>
      </c>
      <c r="Z3305" s="111" t="s">
        <v>29</v>
      </c>
      <c r="AA3305" s="111" t="s">
        <v>25</v>
      </c>
      <c r="AB3305" s="111" t="s">
        <v>30</v>
      </c>
      <c r="AC3305" s="112" t="s">
        <v>31</v>
      </c>
    </row>
    <row r="3306" spans="1:29" ht="25.5" customHeight="1" x14ac:dyDescent="0.35">
      <c r="A3306" s="205"/>
      <c r="B3306" s="207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05"/>
        <v/>
      </c>
      <c r="G3306" s="106"/>
      <c r="H3306" s="96">
        <f t="shared" si="206"/>
        <v>0</v>
      </c>
      <c r="I3306" s="96" t="str">
        <f t="shared" si="207"/>
        <v/>
      </c>
      <c r="J3306" s="96" t="str">
        <f t="shared" si="208"/>
        <v/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V3306" s="110" t="s">
        <v>25</v>
      </c>
      <c r="W3306" s="110" t="s">
        <v>26</v>
      </c>
      <c r="X3306" s="110" t="s">
        <v>27</v>
      </c>
      <c r="Y3306" s="111" t="s">
        <v>28</v>
      </c>
      <c r="Z3306" s="111" t="s">
        <v>29</v>
      </c>
      <c r="AA3306" s="111" t="s">
        <v>25</v>
      </c>
      <c r="AB3306" s="111" t="s">
        <v>30</v>
      </c>
      <c r="AC3306" s="112" t="s">
        <v>31</v>
      </c>
    </row>
    <row r="3307" spans="1:29" ht="25.5" customHeight="1" x14ac:dyDescent="0.35">
      <c r="A3307" s="205"/>
      <c r="B3307" s="207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05"/>
        <v/>
      </c>
      <c r="G3307" s="106"/>
      <c r="H3307" s="96">
        <f t="shared" si="206"/>
        <v>0</v>
      </c>
      <c r="I3307" s="96" t="str">
        <f t="shared" si="207"/>
        <v/>
      </c>
      <c r="J3307" s="96" t="str">
        <f t="shared" si="208"/>
        <v/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V3307" s="110" t="s">
        <v>25</v>
      </c>
      <c r="W3307" s="110" t="s">
        <v>26</v>
      </c>
      <c r="X3307" s="110" t="s">
        <v>27</v>
      </c>
      <c r="Y3307" s="111" t="s">
        <v>28</v>
      </c>
      <c r="Z3307" s="111" t="s">
        <v>29</v>
      </c>
      <c r="AA3307" s="111" t="s">
        <v>25</v>
      </c>
      <c r="AB3307" s="111" t="s">
        <v>30</v>
      </c>
      <c r="AC3307" s="112" t="s">
        <v>31</v>
      </c>
    </row>
    <row r="3308" spans="1:29" ht="25.5" customHeight="1" x14ac:dyDescent="0.35">
      <c r="A3308" s="205"/>
      <c r="B3308" s="207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05"/>
        <v/>
      </c>
      <c r="G3308" s="106"/>
      <c r="H3308" s="96">
        <f t="shared" si="206"/>
        <v>0</v>
      </c>
      <c r="I3308" s="96" t="str">
        <f t="shared" si="207"/>
        <v/>
      </c>
      <c r="J3308" s="96" t="str">
        <f t="shared" si="208"/>
        <v/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V3308" s="110" t="s">
        <v>25</v>
      </c>
      <c r="W3308" s="110" t="s">
        <v>26</v>
      </c>
      <c r="X3308" s="110" t="s">
        <v>27</v>
      </c>
      <c r="Y3308" s="111" t="s">
        <v>28</v>
      </c>
      <c r="Z3308" s="111" t="s">
        <v>29</v>
      </c>
      <c r="AA3308" s="111" t="s">
        <v>25</v>
      </c>
      <c r="AB3308" s="111" t="s">
        <v>30</v>
      </c>
      <c r="AC3308" s="112" t="s">
        <v>31</v>
      </c>
    </row>
    <row r="3309" spans="1:29" ht="25.5" customHeight="1" x14ac:dyDescent="0.35">
      <c r="A3309" s="205"/>
      <c r="B3309" s="207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05"/>
        <v/>
      </c>
      <c r="G3309" s="106"/>
      <c r="H3309" s="96">
        <f t="shared" si="206"/>
        <v>0</v>
      </c>
      <c r="I3309" s="96" t="str">
        <f t="shared" si="207"/>
        <v/>
      </c>
      <c r="J3309" s="96" t="str">
        <f t="shared" si="208"/>
        <v/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V3309" s="110" t="s">
        <v>25</v>
      </c>
      <c r="W3309" s="110" t="s">
        <v>26</v>
      </c>
      <c r="X3309" s="110" t="s">
        <v>27</v>
      </c>
      <c r="Y3309" s="111" t="s">
        <v>28</v>
      </c>
      <c r="Z3309" s="111" t="s">
        <v>29</v>
      </c>
      <c r="AA3309" s="111" t="s">
        <v>25</v>
      </c>
      <c r="AB3309" s="111" t="s">
        <v>30</v>
      </c>
      <c r="AC3309" s="112" t="s">
        <v>31</v>
      </c>
    </row>
    <row r="3310" spans="1:29" ht="25.5" customHeight="1" x14ac:dyDescent="0.35">
      <c r="A3310" s="205"/>
      <c r="B3310" s="207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05"/>
        <v/>
      </c>
      <c r="G3310" s="106"/>
      <c r="H3310" s="96">
        <f t="shared" si="206"/>
        <v>0</v>
      </c>
      <c r="I3310" s="96" t="str">
        <f t="shared" si="207"/>
        <v/>
      </c>
      <c r="J3310" s="96" t="str">
        <f t="shared" si="208"/>
        <v/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V3310" s="110" t="s">
        <v>25</v>
      </c>
      <c r="W3310" s="110" t="s">
        <v>26</v>
      </c>
      <c r="X3310" s="110" t="s">
        <v>27</v>
      </c>
      <c r="Y3310" s="111" t="s">
        <v>28</v>
      </c>
      <c r="Z3310" s="111" t="s">
        <v>29</v>
      </c>
      <c r="AA3310" s="111" t="s">
        <v>25</v>
      </c>
      <c r="AB3310" s="111" t="s">
        <v>30</v>
      </c>
      <c r="AC3310" s="112" t="s">
        <v>31</v>
      </c>
    </row>
    <row r="3311" spans="1:29" ht="25.5" customHeight="1" x14ac:dyDescent="0.35">
      <c r="A3311" s="205"/>
      <c r="B3311" s="207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05"/>
        <v/>
      </c>
      <c r="G3311" s="106"/>
      <c r="H3311" s="96">
        <f t="shared" si="206"/>
        <v>0</v>
      </c>
      <c r="I3311" s="96" t="str">
        <f t="shared" si="207"/>
        <v/>
      </c>
      <c r="J3311" s="96" t="str">
        <f t="shared" si="208"/>
        <v/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V3311" s="110" t="s">
        <v>25</v>
      </c>
      <c r="W3311" s="110" t="s">
        <v>26</v>
      </c>
      <c r="X3311" s="110" t="s">
        <v>27</v>
      </c>
      <c r="Y3311" s="111" t="s">
        <v>28</v>
      </c>
      <c r="Z3311" s="111" t="s">
        <v>29</v>
      </c>
      <c r="AA3311" s="111" t="s">
        <v>25</v>
      </c>
      <c r="AB3311" s="111" t="s">
        <v>30</v>
      </c>
      <c r="AC3311" s="112" t="s">
        <v>31</v>
      </c>
    </row>
    <row r="3312" spans="1:29" ht="25.5" customHeight="1" x14ac:dyDescent="0.35">
      <c r="A3312" s="205"/>
      <c r="B3312" s="207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05"/>
        <v/>
      </c>
      <c r="G3312" s="106"/>
      <c r="H3312" s="96">
        <f t="shared" si="206"/>
        <v>0</v>
      </c>
      <c r="I3312" s="96" t="str">
        <f t="shared" si="207"/>
        <v/>
      </c>
      <c r="J3312" s="96" t="str">
        <f t="shared" si="208"/>
        <v/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V3312" s="110" t="s">
        <v>25</v>
      </c>
      <c r="W3312" s="110" t="s">
        <v>26</v>
      </c>
      <c r="X3312" s="110" t="s">
        <v>27</v>
      </c>
      <c r="Y3312" s="111" t="s">
        <v>28</v>
      </c>
      <c r="Z3312" s="111" t="s">
        <v>29</v>
      </c>
      <c r="AA3312" s="111" t="s">
        <v>25</v>
      </c>
      <c r="AB3312" s="111" t="s">
        <v>30</v>
      </c>
      <c r="AC3312" s="112" t="s">
        <v>31</v>
      </c>
    </row>
    <row r="3313" spans="1:29" ht="25.5" customHeight="1" x14ac:dyDescent="0.35">
      <c r="A3313" s="205"/>
      <c r="B3313" s="207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05"/>
        <v/>
      </c>
      <c r="G3313" s="106"/>
      <c r="H3313" s="96">
        <f t="shared" si="206"/>
        <v>0</v>
      </c>
      <c r="I3313" s="96" t="str">
        <f t="shared" si="207"/>
        <v/>
      </c>
      <c r="J3313" s="96" t="str">
        <f t="shared" si="208"/>
        <v/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V3313" s="110" t="s">
        <v>25</v>
      </c>
      <c r="W3313" s="110" t="s">
        <v>26</v>
      </c>
      <c r="X3313" s="110" t="s">
        <v>27</v>
      </c>
      <c r="Y3313" s="111" t="s">
        <v>28</v>
      </c>
      <c r="Z3313" s="111" t="s">
        <v>29</v>
      </c>
      <c r="AA3313" s="111" t="s">
        <v>25</v>
      </c>
      <c r="AB3313" s="111" t="s">
        <v>30</v>
      </c>
      <c r="AC3313" s="112" t="s">
        <v>31</v>
      </c>
    </row>
    <row r="3314" spans="1:29" ht="25.5" customHeight="1" x14ac:dyDescent="0.35">
      <c r="A3314" s="205"/>
      <c r="B3314" s="207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05"/>
        <v/>
      </c>
      <c r="G3314" s="106"/>
      <c r="H3314" s="96">
        <f t="shared" si="206"/>
        <v>0</v>
      </c>
      <c r="I3314" s="96" t="str">
        <f t="shared" si="207"/>
        <v/>
      </c>
      <c r="J3314" s="96" t="str">
        <f t="shared" si="208"/>
        <v/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V3314" s="110" t="s">
        <v>25</v>
      </c>
      <c r="W3314" s="110" t="s">
        <v>26</v>
      </c>
      <c r="X3314" s="110" t="s">
        <v>27</v>
      </c>
      <c r="Y3314" s="111" t="s">
        <v>28</v>
      </c>
      <c r="Z3314" s="111" t="s">
        <v>29</v>
      </c>
      <c r="AA3314" s="111" t="s">
        <v>25</v>
      </c>
      <c r="AB3314" s="111" t="s">
        <v>30</v>
      </c>
      <c r="AC3314" s="112" t="s">
        <v>31</v>
      </c>
    </row>
    <row r="3315" spans="1:29" ht="25.5" customHeight="1" x14ac:dyDescent="0.35">
      <c r="A3315" s="205"/>
      <c r="B3315" s="207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05"/>
        <v/>
      </c>
      <c r="G3315" s="106"/>
      <c r="H3315" s="96">
        <f t="shared" si="206"/>
        <v>0</v>
      </c>
      <c r="I3315" s="96" t="str">
        <f t="shared" si="207"/>
        <v/>
      </c>
      <c r="J3315" s="96" t="str">
        <f t="shared" si="208"/>
        <v/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V3315" s="110" t="s">
        <v>25</v>
      </c>
      <c r="W3315" s="110" t="s">
        <v>26</v>
      </c>
      <c r="X3315" s="110" t="s">
        <v>27</v>
      </c>
      <c r="Y3315" s="111" t="s">
        <v>28</v>
      </c>
      <c r="Z3315" s="111" t="s">
        <v>29</v>
      </c>
      <c r="AA3315" s="111" t="s">
        <v>25</v>
      </c>
      <c r="AB3315" s="111" t="s">
        <v>30</v>
      </c>
      <c r="AC3315" s="112" t="s">
        <v>31</v>
      </c>
    </row>
    <row r="3316" spans="1:29" ht="25.5" customHeight="1" x14ac:dyDescent="0.35">
      <c r="A3316" s="205"/>
      <c r="B3316" s="207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05"/>
        <v/>
      </c>
      <c r="G3316" s="106"/>
      <c r="H3316" s="96">
        <f t="shared" si="206"/>
        <v>0</v>
      </c>
      <c r="I3316" s="96" t="str">
        <f t="shared" si="207"/>
        <v/>
      </c>
      <c r="J3316" s="96" t="str">
        <f t="shared" si="208"/>
        <v/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V3316" s="110" t="s">
        <v>25</v>
      </c>
      <c r="W3316" s="110" t="s">
        <v>26</v>
      </c>
      <c r="X3316" s="110" t="s">
        <v>27</v>
      </c>
      <c r="Y3316" s="111" t="s">
        <v>28</v>
      </c>
      <c r="Z3316" s="111" t="s">
        <v>29</v>
      </c>
      <c r="AA3316" s="111" t="s">
        <v>25</v>
      </c>
      <c r="AB3316" s="111" t="s">
        <v>30</v>
      </c>
      <c r="AC3316" s="112" t="s">
        <v>31</v>
      </c>
    </row>
    <row r="3317" spans="1:29" ht="25.5" customHeight="1" x14ac:dyDescent="0.35">
      <c r="A3317" s="205"/>
      <c r="B3317" s="207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05"/>
        <v/>
      </c>
      <c r="G3317" s="106"/>
      <c r="H3317" s="96">
        <f t="shared" si="206"/>
        <v>0</v>
      </c>
      <c r="I3317" s="96" t="str">
        <f t="shared" si="207"/>
        <v/>
      </c>
      <c r="J3317" s="96" t="str">
        <f t="shared" si="208"/>
        <v/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V3317" s="110" t="s">
        <v>25</v>
      </c>
      <c r="W3317" s="110" t="s">
        <v>26</v>
      </c>
      <c r="X3317" s="110" t="s">
        <v>27</v>
      </c>
      <c r="Y3317" s="111" t="s">
        <v>28</v>
      </c>
      <c r="Z3317" s="111" t="s">
        <v>29</v>
      </c>
      <c r="AA3317" s="111" t="s">
        <v>25</v>
      </c>
      <c r="AB3317" s="111" t="s">
        <v>30</v>
      </c>
      <c r="AC3317" s="112" t="s">
        <v>31</v>
      </c>
    </row>
    <row r="3318" spans="1:29" ht="25.5" customHeight="1" x14ac:dyDescent="0.35">
      <c r="A3318" s="205"/>
      <c r="B3318" s="207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05"/>
        <v/>
      </c>
      <c r="G3318" s="106"/>
      <c r="H3318" s="96">
        <f t="shared" si="206"/>
        <v>0</v>
      </c>
      <c r="I3318" s="96" t="str">
        <f t="shared" si="207"/>
        <v/>
      </c>
      <c r="J3318" s="96" t="str">
        <f t="shared" si="208"/>
        <v/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V3318" s="110" t="s">
        <v>25</v>
      </c>
      <c r="W3318" s="110" t="s">
        <v>26</v>
      </c>
      <c r="X3318" s="110" t="s">
        <v>27</v>
      </c>
      <c r="Y3318" s="111" t="s">
        <v>28</v>
      </c>
      <c r="Z3318" s="111" t="s">
        <v>29</v>
      </c>
      <c r="AA3318" s="111" t="s">
        <v>25</v>
      </c>
      <c r="AB3318" s="111" t="s">
        <v>30</v>
      </c>
      <c r="AC3318" s="112" t="s">
        <v>31</v>
      </c>
    </row>
    <row r="3319" spans="1:29" ht="25.5" customHeight="1" x14ac:dyDescent="0.35">
      <c r="A3319" s="205"/>
      <c r="B3319" s="207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05"/>
        <v/>
      </c>
      <c r="G3319" s="106"/>
      <c r="H3319" s="96">
        <f t="shared" si="206"/>
        <v>0</v>
      </c>
      <c r="I3319" s="96" t="str">
        <f t="shared" si="207"/>
        <v/>
      </c>
      <c r="J3319" s="96" t="str">
        <f t="shared" si="208"/>
        <v/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V3319" s="110" t="s">
        <v>25</v>
      </c>
      <c r="W3319" s="110" t="s">
        <v>26</v>
      </c>
      <c r="X3319" s="110" t="s">
        <v>27</v>
      </c>
      <c r="Y3319" s="111" t="s">
        <v>28</v>
      </c>
      <c r="Z3319" s="111" t="s">
        <v>29</v>
      </c>
      <c r="AA3319" s="111" t="s">
        <v>25</v>
      </c>
      <c r="AB3319" s="111" t="s">
        <v>30</v>
      </c>
      <c r="AC3319" s="112" t="s">
        <v>31</v>
      </c>
    </row>
    <row r="3320" spans="1:29" ht="25.5" customHeight="1" x14ac:dyDescent="0.35">
      <c r="A3320" s="205"/>
      <c r="B3320" s="207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05"/>
        <v/>
      </c>
      <c r="G3320" s="106"/>
      <c r="H3320" s="96">
        <f t="shared" si="206"/>
        <v>0</v>
      </c>
      <c r="I3320" s="96" t="str">
        <f t="shared" si="207"/>
        <v/>
      </c>
      <c r="J3320" s="96" t="str">
        <f t="shared" si="208"/>
        <v/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V3320" s="110" t="s">
        <v>25</v>
      </c>
      <c r="W3320" s="110" t="s">
        <v>26</v>
      </c>
      <c r="X3320" s="110" t="s">
        <v>27</v>
      </c>
      <c r="Y3320" s="111" t="s">
        <v>28</v>
      </c>
      <c r="Z3320" s="111" t="s">
        <v>29</v>
      </c>
      <c r="AA3320" s="111" t="s">
        <v>25</v>
      </c>
      <c r="AB3320" s="111" t="s">
        <v>30</v>
      </c>
      <c r="AC3320" s="112" t="s">
        <v>31</v>
      </c>
    </row>
    <row r="3321" spans="1:29" ht="25.5" customHeight="1" x14ac:dyDescent="0.35">
      <c r="A3321" s="205"/>
      <c r="B3321" s="207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05"/>
        <v/>
      </c>
      <c r="G3321" s="106"/>
      <c r="H3321" s="96">
        <f t="shared" si="206"/>
        <v>0</v>
      </c>
      <c r="I3321" s="96" t="str">
        <f t="shared" si="207"/>
        <v/>
      </c>
      <c r="J3321" s="96" t="str">
        <f t="shared" si="208"/>
        <v/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V3321" s="110" t="s">
        <v>25</v>
      </c>
      <c r="W3321" s="110" t="s">
        <v>26</v>
      </c>
      <c r="X3321" s="110" t="s">
        <v>27</v>
      </c>
      <c r="Y3321" s="111" t="s">
        <v>28</v>
      </c>
      <c r="Z3321" s="111" t="s">
        <v>29</v>
      </c>
      <c r="AA3321" s="111" t="s">
        <v>25</v>
      </c>
      <c r="AB3321" s="111" t="s">
        <v>30</v>
      </c>
      <c r="AC3321" s="112" t="s">
        <v>31</v>
      </c>
    </row>
    <row r="3322" spans="1:29" ht="25.5" customHeight="1" x14ac:dyDescent="0.35">
      <c r="A3322" s="205"/>
      <c r="B3322" s="207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05"/>
        <v/>
      </c>
      <c r="G3322" s="106"/>
      <c r="H3322" s="96">
        <f t="shared" si="206"/>
        <v>0</v>
      </c>
      <c r="I3322" s="96" t="str">
        <f t="shared" si="207"/>
        <v/>
      </c>
      <c r="J3322" s="96" t="str">
        <f t="shared" si="208"/>
        <v/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V3322" s="110" t="s">
        <v>25</v>
      </c>
      <c r="W3322" s="110" t="s">
        <v>26</v>
      </c>
      <c r="X3322" s="110" t="s">
        <v>27</v>
      </c>
      <c r="Y3322" s="111" t="s">
        <v>28</v>
      </c>
      <c r="Z3322" s="111" t="s">
        <v>29</v>
      </c>
      <c r="AA3322" s="111" t="s">
        <v>25</v>
      </c>
      <c r="AB3322" s="111" t="s">
        <v>30</v>
      </c>
      <c r="AC3322" s="112" t="s">
        <v>31</v>
      </c>
    </row>
    <row r="3323" spans="1:29" ht="25.5" customHeight="1" x14ac:dyDescent="0.35">
      <c r="A3323" s="205"/>
      <c r="B3323" s="207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05"/>
        <v/>
      </c>
      <c r="G3323" s="106"/>
      <c r="H3323" s="96">
        <f t="shared" si="206"/>
        <v>0</v>
      </c>
      <c r="I3323" s="96" t="str">
        <f t="shared" si="207"/>
        <v/>
      </c>
      <c r="J3323" s="96" t="str">
        <f t="shared" si="208"/>
        <v/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V3323" s="110" t="s">
        <v>25</v>
      </c>
      <c r="W3323" s="110" t="s">
        <v>26</v>
      </c>
      <c r="X3323" s="110" t="s">
        <v>27</v>
      </c>
      <c r="Y3323" s="111" t="s">
        <v>28</v>
      </c>
      <c r="Z3323" s="111" t="s">
        <v>29</v>
      </c>
      <c r="AA3323" s="111" t="s">
        <v>25</v>
      </c>
      <c r="AB3323" s="111" t="s">
        <v>30</v>
      </c>
      <c r="AC3323" s="112" t="s">
        <v>31</v>
      </c>
    </row>
    <row r="3324" spans="1:29" ht="25.5" customHeight="1" x14ac:dyDescent="0.35">
      <c r="A3324" s="205"/>
      <c r="B3324" s="207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05"/>
        <v/>
      </c>
      <c r="G3324" s="106"/>
      <c r="H3324" s="96">
        <f t="shared" si="206"/>
        <v>0</v>
      </c>
      <c r="I3324" s="96" t="str">
        <f t="shared" si="207"/>
        <v/>
      </c>
      <c r="J3324" s="96" t="str">
        <f t="shared" si="208"/>
        <v/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V3324" s="110" t="s">
        <v>25</v>
      </c>
      <c r="W3324" s="110" t="s">
        <v>26</v>
      </c>
      <c r="X3324" s="110" t="s">
        <v>27</v>
      </c>
      <c r="Y3324" s="111" t="s">
        <v>28</v>
      </c>
      <c r="Z3324" s="111" t="s">
        <v>29</v>
      </c>
      <c r="AA3324" s="111" t="s">
        <v>25</v>
      </c>
      <c r="AB3324" s="111" t="s">
        <v>30</v>
      </c>
      <c r="AC3324" s="112" t="s">
        <v>31</v>
      </c>
    </row>
    <row r="3325" spans="1:29" ht="25.5" customHeight="1" x14ac:dyDescent="0.35">
      <c r="A3325" s="205"/>
      <c r="B3325" s="207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05"/>
        <v/>
      </c>
      <c r="G3325" s="106"/>
      <c r="H3325" s="96">
        <f t="shared" si="206"/>
        <v>0</v>
      </c>
      <c r="I3325" s="96" t="str">
        <f t="shared" si="207"/>
        <v/>
      </c>
      <c r="J3325" s="96" t="str">
        <f t="shared" si="208"/>
        <v/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V3325" s="110" t="s">
        <v>25</v>
      </c>
      <c r="W3325" s="110" t="s">
        <v>26</v>
      </c>
      <c r="X3325" s="110" t="s">
        <v>27</v>
      </c>
      <c r="Y3325" s="111" t="s">
        <v>28</v>
      </c>
      <c r="Z3325" s="111" t="s">
        <v>29</v>
      </c>
      <c r="AA3325" s="111" t="s">
        <v>25</v>
      </c>
      <c r="AB3325" s="111" t="s">
        <v>30</v>
      </c>
      <c r="AC3325" s="112" t="s">
        <v>31</v>
      </c>
    </row>
    <row r="3326" spans="1:29" ht="25.5" customHeight="1" x14ac:dyDescent="0.35">
      <c r="A3326" s="205"/>
      <c r="B3326" s="207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05"/>
        <v/>
      </c>
      <c r="G3326" s="106"/>
      <c r="H3326" s="96">
        <f t="shared" si="206"/>
        <v>0</v>
      </c>
      <c r="I3326" s="96" t="str">
        <f t="shared" si="207"/>
        <v/>
      </c>
      <c r="J3326" s="96" t="str">
        <f t="shared" si="208"/>
        <v/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V3326" s="110" t="s">
        <v>25</v>
      </c>
      <c r="W3326" s="110" t="s">
        <v>26</v>
      </c>
      <c r="X3326" s="110" t="s">
        <v>27</v>
      </c>
      <c r="Y3326" s="111" t="s">
        <v>28</v>
      </c>
      <c r="Z3326" s="111" t="s">
        <v>29</v>
      </c>
      <c r="AA3326" s="111" t="s">
        <v>25</v>
      </c>
      <c r="AB3326" s="111" t="s">
        <v>30</v>
      </c>
      <c r="AC3326" s="112" t="s">
        <v>31</v>
      </c>
    </row>
    <row r="3327" spans="1:29" ht="25.5" customHeight="1" x14ac:dyDescent="0.35">
      <c r="A3327" s="205"/>
      <c r="B3327" s="207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05"/>
        <v/>
      </c>
      <c r="G3327" s="106"/>
      <c r="H3327" s="96">
        <f t="shared" si="206"/>
        <v>0</v>
      </c>
      <c r="I3327" s="96" t="str">
        <f t="shared" si="207"/>
        <v/>
      </c>
      <c r="J3327" s="96" t="str">
        <f t="shared" si="208"/>
        <v/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V3327" s="110" t="s">
        <v>25</v>
      </c>
      <c r="W3327" s="110" t="s">
        <v>26</v>
      </c>
      <c r="X3327" s="110" t="s">
        <v>27</v>
      </c>
      <c r="Y3327" s="111" t="s">
        <v>28</v>
      </c>
      <c r="Z3327" s="111" t="s">
        <v>29</v>
      </c>
      <c r="AA3327" s="111" t="s">
        <v>25</v>
      </c>
      <c r="AB3327" s="111" t="s">
        <v>30</v>
      </c>
      <c r="AC3327" s="112" t="s">
        <v>31</v>
      </c>
    </row>
    <row r="3328" spans="1:29" ht="25.5" customHeight="1" x14ac:dyDescent="0.35">
      <c r="A3328" s="205"/>
      <c r="B3328" s="207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05"/>
        <v/>
      </c>
      <c r="G3328" s="106"/>
      <c r="H3328" s="96">
        <f t="shared" si="206"/>
        <v>0</v>
      </c>
      <c r="I3328" s="96" t="str">
        <f t="shared" si="207"/>
        <v/>
      </c>
      <c r="J3328" s="96" t="str">
        <f t="shared" si="208"/>
        <v/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V3328" s="110" t="s">
        <v>25</v>
      </c>
      <c r="W3328" s="110" t="s">
        <v>26</v>
      </c>
      <c r="X3328" s="110" t="s">
        <v>27</v>
      </c>
      <c r="Y3328" s="111" t="s">
        <v>28</v>
      </c>
      <c r="Z3328" s="111" t="s">
        <v>29</v>
      </c>
      <c r="AA3328" s="111" t="s">
        <v>25</v>
      </c>
      <c r="AB3328" s="111" t="s">
        <v>30</v>
      </c>
      <c r="AC3328" s="112" t="s">
        <v>31</v>
      </c>
    </row>
    <row r="3329" spans="1:29" ht="25.5" customHeight="1" x14ac:dyDescent="0.35">
      <c r="A3329" s="205"/>
      <c r="B3329" s="207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05"/>
        <v/>
      </c>
      <c r="G3329" s="106"/>
      <c r="H3329" s="96">
        <f t="shared" si="206"/>
        <v>0</v>
      </c>
      <c r="I3329" s="96" t="str">
        <f t="shared" si="207"/>
        <v/>
      </c>
      <c r="J3329" s="96" t="str">
        <f t="shared" si="208"/>
        <v/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V3329" s="110" t="s">
        <v>25</v>
      </c>
      <c r="W3329" s="110" t="s">
        <v>26</v>
      </c>
      <c r="X3329" s="110" t="s">
        <v>27</v>
      </c>
      <c r="Y3329" s="111" t="s">
        <v>28</v>
      </c>
      <c r="Z3329" s="111" t="s">
        <v>29</v>
      </c>
      <c r="AA3329" s="111" t="s">
        <v>25</v>
      </c>
      <c r="AB3329" s="111" t="s">
        <v>30</v>
      </c>
      <c r="AC3329" s="112" t="s">
        <v>31</v>
      </c>
    </row>
    <row r="3330" spans="1:29" ht="25.5" customHeight="1" x14ac:dyDescent="0.35">
      <c r="A3330" s="205"/>
      <c r="B3330" s="207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09">IF(OR(D3330="",E3330=""),"",ROUND(D3330*E3330,2))</f>
        <v/>
      </c>
      <c r="G3330" s="106"/>
      <c r="H3330" s="96">
        <f t="shared" ref="H3330:H3393" si="210">IF(G3330="Sim",IF(OR(F3330="",D3330="",L3330=""),"",IF(L3330="Sim",ROUND(F3330-D3330,2),0)),0)</f>
        <v>0</v>
      </c>
      <c r="I3330" s="96" t="str">
        <f t="shared" ref="I3330:I3393" si="211">IF(G3330="Sim",0,IF(OR(F3330="",L3330=""),"",F3330))</f>
        <v/>
      </c>
      <c r="J3330" s="96" t="str">
        <f t="shared" ref="J3330:J3393" si="212">IF(G3330="Sim",0,IF(OR(F3330="",D3330="",L3330=""),"",IF(L3330="Sim",ROUND(F3330-D3330,2),0)))</f>
        <v/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V3330" s="110" t="s">
        <v>25</v>
      </c>
      <c r="W3330" s="110" t="s">
        <v>26</v>
      </c>
      <c r="X3330" s="110" t="s">
        <v>27</v>
      </c>
      <c r="Y3330" s="111" t="s">
        <v>28</v>
      </c>
      <c r="Z3330" s="111" t="s">
        <v>29</v>
      </c>
      <c r="AA3330" s="111" t="s">
        <v>25</v>
      </c>
      <c r="AB3330" s="111" t="s">
        <v>30</v>
      </c>
      <c r="AC3330" s="112" t="s">
        <v>31</v>
      </c>
    </row>
    <row r="3331" spans="1:29" ht="25.5" customHeight="1" x14ac:dyDescent="0.35">
      <c r="A3331" s="205"/>
      <c r="B3331" s="207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09"/>
        <v/>
      </c>
      <c r="G3331" s="106"/>
      <c r="H3331" s="96">
        <f t="shared" si="210"/>
        <v>0</v>
      </c>
      <c r="I3331" s="96" t="str">
        <f t="shared" si="211"/>
        <v/>
      </c>
      <c r="J3331" s="96" t="str">
        <f t="shared" si="212"/>
        <v/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V3331" s="110" t="s">
        <v>25</v>
      </c>
      <c r="W3331" s="110" t="s">
        <v>26</v>
      </c>
      <c r="X3331" s="110" t="s">
        <v>27</v>
      </c>
      <c r="Y3331" s="111" t="s">
        <v>28</v>
      </c>
      <c r="Z3331" s="111" t="s">
        <v>29</v>
      </c>
      <c r="AA3331" s="111" t="s">
        <v>25</v>
      </c>
      <c r="AB3331" s="111" t="s">
        <v>30</v>
      </c>
      <c r="AC3331" s="112" t="s">
        <v>31</v>
      </c>
    </row>
    <row r="3332" spans="1:29" ht="25.5" customHeight="1" x14ac:dyDescent="0.35">
      <c r="A3332" s="205"/>
      <c r="B3332" s="207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09"/>
        <v/>
      </c>
      <c r="G3332" s="106"/>
      <c r="H3332" s="96">
        <f t="shared" si="210"/>
        <v>0</v>
      </c>
      <c r="I3332" s="96" t="str">
        <f t="shared" si="211"/>
        <v/>
      </c>
      <c r="J3332" s="96" t="str">
        <f t="shared" si="212"/>
        <v/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V3332" s="110" t="s">
        <v>25</v>
      </c>
      <c r="W3332" s="110" t="s">
        <v>26</v>
      </c>
      <c r="X3332" s="110" t="s">
        <v>27</v>
      </c>
      <c r="Y3332" s="111" t="s">
        <v>28</v>
      </c>
      <c r="Z3332" s="111" t="s">
        <v>29</v>
      </c>
      <c r="AA3332" s="111" t="s">
        <v>25</v>
      </c>
      <c r="AB3332" s="111" t="s">
        <v>30</v>
      </c>
      <c r="AC3332" s="112" t="s">
        <v>31</v>
      </c>
    </row>
    <row r="3333" spans="1:29" ht="25.5" customHeight="1" x14ac:dyDescent="0.35">
      <c r="A3333" s="205"/>
      <c r="B3333" s="207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09"/>
        <v/>
      </c>
      <c r="G3333" s="106"/>
      <c r="H3333" s="96">
        <f t="shared" si="210"/>
        <v>0</v>
      </c>
      <c r="I3333" s="96" t="str">
        <f t="shared" si="211"/>
        <v/>
      </c>
      <c r="J3333" s="96" t="str">
        <f t="shared" si="212"/>
        <v/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V3333" s="110" t="s">
        <v>25</v>
      </c>
      <c r="W3333" s="110" t="s">
        <v>26</v>
      </c>
      <c r="X3333" s="110" t="s">
        <v>27</v>
      </c>
      <c r="Y3333" s="111" t="s">
        <v>28</v>
      </c>
      <c r="Z3333" s="111" t="s">
        <v>29</v>
      </c>
      <c r="AA3333" s="111" t="s">
        <v>25</v>
      </c>
      <c r="AB3333" s="111" t="s">
        <v>30</v>
      </c>
      <c r="AC3333" s="112" t="s">
        <v>31</v>
      </c>
    </row>
    <row r="3334" spans="1:29" ht="25.5" customHeight="1" x14ac:dyDescent="0.35">
      <c r="A3334" s="205"/>
      <c r="B3334" s="207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09"/>
        <v/>
      </c>
      <c r="G3334" s="106"/>
      <c r="H3334" s="96">
        <f t="shared" si="210"/>
        <v>0</v>
      </c>
      <c r="I3334" s="96" t="str">
        <f t="shared" si="211"/>
        <v/>
      </c>
      <c r="J3334" s="96" t="str">
        <f t="shared" si="212"/>
        <v/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V3334" s="110" t="s">
        <v>25</v>
      </c>
      <c r="W3334" s="110" t="s">
        <v>26</v>
      </c>
      <c r="X3334" s="110" t="s">
        <v>27</v>
      </c>
      <c r="Y3334" s="111" t="s">
        <v>28</v>
      </c>
      <c r="Z3334" s="111" t="s">
        <v>29</v>
      </c>
      <c r="AA3334" s="111" t="s">
        <v>25</v>
      </c>
      <c r="AB3334" s="111" t="s">
        <v>30</v>
      </c>
      <c r="AC3334" s="112" t="s">
        <v>31</v>
      </c>
    </row>
    <row r="3335" spans="1:29" ht="25.5" customHeight="1" x14ac:dyDescent="0.35">
      <c r="A3335" s="205"/>
      <c r="B3335" s="207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09"/>
        <v/>
      </c>
      <c r="G3335" s="106"/>
      <c r="H3335" s="96">
        <f t="shared" si="210"/>
        <v>0</v>
      </c>
      <c r="I3335" s="96" t="str">
        <f t="shared" si="211"/>
        <v/>
      </c>
      <c r="J3335" s="96" t="str">
        <f t="shared" si="212"/>
        <v/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V3335" s="110" t="s">
        <v>25</v>
      </c>
      <c r="W3335" s="110" t="s">
        <v>26</v>
      </c>
      <c r="X3335" s="110" t="s">
        <v>27</v>
      </c>
      <c r="Y3335" s="111" t="s">
        <v>28</v>
      </c>
      <c r="Z3335" s="111" t="s">
        <v>29</v>
      </c>
      <c r="AA3335" s="111" t="s">
        <v>25</v>
      </c>
      <c r="AB3335" s="111" t="s">
        <v>30</v>
      </c>
      <c r="AC3335" s="112" t="s">
        <v>31</v>
      </c>
    </row>
    <row r="3336" spans="1:29" ht="25.5" customHeight="1" x14ac:dyDescent="0.35">
      <c r="A3336" s="205"/>
      <c r="B3336" s="207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09"/>
        <v/>
      </c>
      <c r="G3336" s="106"/>
      <c r="H3336" s="96">
        <f t="shared" si="210"/>
        <v>0</v>
      </c>
      <c r="I3336" s="96" t="str">
        <f t="shared" si="211"/>
        <v/>
      </c>
      <c r="J3336" s="96" t="str">
        <f t="shared" si="212"/>
        <v/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V3336" s="110" t="s">
        <v>25</v>
      </c>
      <c r="W3336" s="110" t="s">
        <v>26</v>
      </c>
      <c r="X3336" s="110" t="s">
        <v>27</v>
      </c>
      <c r="Y3336" s="111" t="s">
        <v>28</v>
      </c>
      <c r="Z3336" s="111" t="s">
        <v>29</v>
      </c>
      <c r="AA3336" s="111" t="s">
        <v>25</v>
      </c>
      <c r="AB3336" s="111" t="s">
        <v>30</v>
      </c>
      <c r="AC3336" s="112" t="s">
        <v>31</v>
      </c>
    </row>
    <row r="3337" spans="1:29" ht="25.5" customHeight="1" x14ac:dyDescent="0.35">
      <c r="A3337" s="205"/>
      <c r="B3337" s="207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09"/>
        <v/>
      </c>
      <c r="G3337" s="106"/>
      <c r="H3337" s="96">
        <f t="shared" si="210"/>
        <v>0</v>
      </c>
      <c r="I3337" s="96" t="str">
        <f t="shared" si="211"/>
        <v/>
      </c>
      <c r="J3337" s="96" t="str">
        <f t="shared" si="212"/>
        <v/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V3337" s="110" t="s">
        <v>25</v>
      </c>
      <c r="W3337" s="110" t="s">
        <v>26</v>
      </c>
      <c r="X3337" s="110" t="s">
        <v>27</v>
      </c>
      <c r="Y3337" s="111" t="s">
        <v>28</v>
      </c>
      <c r="Z3337" s="111" t="s">
        <v>29</v>
      </c>
      <c r="AA3337" s="111" t="s">
        <v>25</v>
      </c>
      <c r="AB3337" s="111" t="s">
        <v>30</v>
      </c>
      <c r="AC3337" s="112" t="s">
        <v>31</v>
      </c>
    </row>
    <row r="3338" spans="1:29" ht="25.5" customHeight="1" x14ac:dyDescent="0.35">
      <c r="A3338" s="205"/>
      <c r="B3338" s="207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09"/>
        <v/>
      </c>
      <c r="G3338" s="106"/>
      <c r="H3338" s="96">
        <f t="shared" si="210"/>
        <v>0</v>
      </c>
      <c r="I3338" s="96" t="str">
        <f t="shared" si="211"/>
        <v/>
      </c>
      <c r="J3338" s="96" t="str">
        <f t="shared" si="212"/>
        <v/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V3338" s="110" t="s">
        <v>25</v>
      </c>
      <c r="W3338" s="110" t="s">
        <v>26</v>
      </c>
      <c r="X3338" s="110" t="s">
        <v>27</v>
      </c>
      <c r="Y3338" s="111" t="s">
        <v>28</v>
      </c>
      <c r="Z3338" s="111" t="s">
        <v>29</v>
      </c>
      <c r="AA3338" s="111" t="s">
        <v>25</v>
      </c>
      <c r="AB3338" s="111" t="s">
        <v>30</v>
      </c>
      <c r="AC3338" s="112" t="s">
        <v>31</v>
      </c>
    </row>
    <row r="3339" spans="1:29" ht="25.5" customHeight="1" x14ac:dyDescent="0.35">
      <c r="A3339" s="205"/>
      <c r="B3339" s="207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09"/>
        <v/>
      </c>
      <c r="G3339" s="106"/>
      <c r="H3339" s="96">
        <f t="shared" si="210"/>
        <v>0</v>
      </c>
      <c r="I3339" s="96" t="str">
        <f t="shared" si="211"/>
        <v/>
      </c>
      <c r="J3339" s="96" t="str">
        <f t="shared" si="212"/>
        <v/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V3339" s="110" t="s">
        <v>25</v>
      </c>
      <c r="W3339" s="110" t="s">
        <v>26</v>
      </c>
      <c r="X3339" s="110" t="s">
        <v>27</v>
      </c>
      <c r="Y3339" s="111" t="s">
        <v>28</v>
      </c>
      <c r="Z3339" s="111" t="s">
        <v>29</v>
      </c>
      <c r="AA3339" s="111" t="s">
        <v>25</v>
      </c>
      <c r="AB3339" s="111" t="s">
        <v>30</v>
      </c>
      <c r="AC3339" s="112" t="s">
        <v>31</v>
      </c>
    </row>
    <row r="3340" spans="1:29" ht="25.5" customHeight="1" x14ac:dyDescent="0.35">
      <c r="A3340" s="205"/>
      <c r="B3340" s="207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09"/>
        <v/>
      </c>
      <c r="G3340" s="106"/>
      <c r="H3340" s="96">
        <f t="shared" si="210"/>
        <v>0</v>
      </c>
      <c r="I3340" s="96" t="str">
        <f t="shared" si="211"/>
        <v/>
      </c>
      <c r="J3340" s="96" t="str">
        <f t="shared" si="212"/>
        <v/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V3340" s="110" t="s">
        <v>25</v>
      </c>
      <c r="W3340" s="110" t="s">
        <v>26</v>
      </c>
      <c r="X3340" s="110" t="s">
        <v>27</v>
      </c>
      <c r="Y3340" s="111" t="s">
        <v>28</v>
      </c>
      <c r="Z3340" s="111" t="s">
        <v>29</v>
      </c>
      <c r="AA3340" s="111" t="s">
        <v>25</v>
      </c>
      <c r="AB3340" s="111" t="s">
        <v>30</v>
      </c>
      <c r="AC3340" s="112" t="s">
        <v>31</v>
      </c>
    </row>
    <row r="3341" spans="1:29" ht="25.5" customHeight="1" x14ac:dyDescent="0.35">
      <c r="A3341" s="205"/>
      <c r="B3341" s="207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09"/>
        <v/>
      </c>
      <c r="G3341" s="106"/>
      <c r="H3341" s="96">
        <f t="shared" si="210"/>
        <v>0</v>
      </c>
      <c r="I3341" s="96" t="str">
        <f t="shared" si="211"/>
        <v/>
      </c>
      <c r="J3341" s="96" t="str">
        <f t="shared" si="212"/>
        <v/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V3341" s="110" t="s">
        <v>25</v>
      </c>
      <c r="W3341" s="110" t="s">
        <v>26</v>
      </c>
      <c r="X3341" s="110" t="s">
        <v>27</v>
      </c>
      <c r="Y3341" s="111" t="s">
        <v>28</v>
      </c>
      <c r="Z3341" s="111" t="s">
        <v>29</v>
      </c>
      <c r="AA3341" s="111" t="s">
        <v>25</v>
      </c>
      <c r="AB3341" s="111" t="s">
        <v>30</v>
      </c>
      <c r="AC3341" s="112" t="s">
        <v>31</v>
      </c>
    </row>
    <row r="3342" spans="1:29" ht="25.5" customHeight="1" x14ac:dyDescent="0.35">
      <c r="A3342" s="205"/>
      <c r="B3342" s="207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09"/>
        <v/>
      </c>
      <c r="G3342" s="106"/>
      <c r="H3342" s="96">
        <f t="shared" si="210"/>
        <v>0</v>
      </c>
      <c r="I3342" s="96" t="str">
        <f t="shared" si="211"/>
        <v/>
      </c>
      <c r="J3342" s="96" t="str">
        <f t="shared" si="212"/>
        <v/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V3342" s="110" t="s">
        <v>25</v>
      </c>
      <c r="W3342" s="110" t="s">
        <v>26</v>
      </c>
      <c r="X3342" s="110" t="s">
        <v>27</v>
      </c>
      <c r="Y3342" s="111" t="s">
        <v>28</v>
      </c>
      <c r="Z3342" s="111" t="s">
        <v>29</v>
      </c>
      <c r="AA3342" s="111" t="s">
        <v>25</v>
      </c>
      <c r="AB3342" s="111" t="s">
        <v>30</v>
      </c>
      <c r="AC3342" s="112" t="s">
        <v>31</v>
      </c>
    </row>
    <row r="3343" spans="1:29" ht="25.5" customHeight="1" x14ac:dyDescent="0.35">
      <c r="A3343" s="205"/>
      <c r="B3343" s="207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09"/>
        <v/>
      </c>
      <c r="G3343" s="106"/>
      <c r="H3343" s="96">
        <f t="shared" si="210"/>
        <v>0</v>
      </c>
      <c r="I3343" s="96" t="str">
        <f t="shared" si="211"/>
        <v/>
      </c>
      <c r="J3343" s="96" t="str">
        <f t="shared" si="212"/>
        <v/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V3343" s="110" t="s">
        <v>25</v>
      </c>
      <c r="W3343" s="110" t="s">
        <v>26</v>
      </c>
      <c r="X3343" s="110" t="s">
        <v>27</v>
      </c>
      <c r="Y3343" s="111" t="s">
        <v>28</v>
      </c>
      <c r="Z3343" s="111" t="s">
        <v>29</v>
      </c>
      <c r="AA3343" s="111" t="s">
        <v>25</v>
      </c>
      <c r="AB3343" s="111" t="s">
        <v>30</v>
      </c>
      <c r="AC3343" s="112" t="s">
        <v>31</v>
      </c>
    </row>
    <row r="3344" spans="1:29" ht="25.5" customHeight="1" x14ac:dyDescent="0.35">
      <c r="A3344" s="205"/>
      <c r="B3344" s="207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09"/>
        <v/>
      </c>
      <c r="G3344" s="106"/>
      <c r="H3344" s="96">
        <f t="shared" si="210"/>
        <v>0</v>
      </c>
      <c r="I3344" s="96" t="str">
        <f t="shared" si="211"/>
        <v/>
      </c>
      <c r="J3344" s="96" t="str">
        <f t="shared" si="212"/>
        <v/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V3344" s="110" t="s">
        <v>25</v>
      </c>
      <c r="W3344" s="110" t="s">
        <v>26</v>
      </c>
      <c r="X3344" s="110" t="s">
        <v>27</v>
      </c>
      <c r="Y3344" s="111" t="s">
        <v>28</v>
      </c>
      <c r="Z3344" s="111" t="s">
        <v>29</v>
      </c>
      <c r="AA3344" s="111" t="s">
        <v>25</v>
      </c>
      <c r="AB3344" s="111" t="s">
        <v>30</v>
      </c>
      <c r="AC3344" s="112" t="s">
        <v>31</v>
      </c>
    </row>
    <row r="3345" spans="1:29" ht="25.5" customHeight="1" x14ac:dyDescent="0.35">
      <c r="A3345" s="205"/>
      <c r="B3345" s="207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09"/>
        <v/>
      </c>
      <c r="G3345" s="106"/>
      <c r="H3345" s="96">
        <f t="shared" si="210"/>
        <v>0</v>
      </c>
      <c r="I3345" s="96" t="str">
        <f t="shared" si="211"/>
        <v/>
      </c>
      <c r="J3345" s="96" t="str">
        <f t="shared" si="212"/>
        <v/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V3345" s="110" t="s">
        <v>25</v>
      </c>
      <c r="W3345" s="110" t="s">
        <v>26</v>
      </c>
      <c r="X3345" s="110" t="s">
        <v>27</v>
      </c>
      <c r="Y3345" s="111" t="s">
        <v>28</v>
      </c>
      <c r="Z3345" s="111" t="s">
        <v>29</v>
      </c>
      <c r="AA3345" s="111" t="s">
        <v>25</v>
      </c>
      <c r="AB3345" s="111" t="s">
        <v>30</v>
      </c>
      <c r="AC3345" s="112" t="s">
        <v>31</v>
      </c>
    </row>
    <row r="3346" spans="1:29" ht="25.5" customHeight="1" x14ac:dyDescent="0.35">
      <c r="A3346" s="205"/>
      <c r="B3346" s="207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09"/>
        <v/>
      </c>
      <c r="G3346" s="106"/>
      <c r="H3346" s="96">
        <f t="shared" si="210"/>
        <v>0</v>
      </c>
      <c r="I3346" s="96" t="str">
        <f t="shared" si="211"/>
        <v/>
      </c>
      <c r="J3346" s="96" t="str">
        <f t="shared" si="212"/>
        <v/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V3346" s="110" t="s">
        <v>25</v>
      </c>
      <c r="W3346" s="110" t="s">
        <v>26</v>
      </c>
      <c r="X3346" s="110" t="s">
        <v>27</v>
      </c>
      <c r="Y3346" s="111" t="s">
        <v>28</v>
      </c>
      <c r="Z3346" s="111" t="s">
        <v>29</v>
      </c>
      <c r="AA3346" s="111" t="s">
        <v>25</v>
      </c>
      <c r="AB3346" s="111" t="s">
        <v>30</v>
      </c>
      <c r="AC3346" s="112" t="s">
        <v>31</v>
      </c>
    </row>
    <row r="3347" spans="1:29" ht="25.5" customHeight="1" x14ac:dyDescent="0.35">
      <c r="A3347" s="205"/>
      <c r="B3347" s="207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09"/>
        <v/>
      </c>
      <c r="G3347" s="106"/>
      <c r="H3347" s="96">
        <f t="shared" si="210"/>
        <v>0</v>
      </c>
      <c r="I3347" s="96" t="str">
        <f t="shared" si="211"/>
        <v/>
      </c>
      <c r="J3347" s="96" t="str">
        <f t="shared" si="212"/>
        <v/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V3347" s="110" t="s">
        <v>25</v>
      </c>
      <c r="W3347" s="110" t="s">
        <v>26</v>
      </c>
      <c r="X3347" s="110" t="s">
        <v>27</v>
      </c>
      <c r="Y3347" s="111" t="s">
        <v>28</v>
      </c>
      <c r="Z3347" s="111" t="s">
        <v>29</v>
      </c>
      <c r="AA3347" s="111" t="s">
        <v>25</v>
      </c>
      <c r="AB3347" s="111" t="s">
        <v>30</v>
      </c>
      <c r="AC3347" s="112" t="s">
        <v>31</v>
      </c>
    </row>
    <row r="3348" spans="1:29" ht="25.5" customHeight="1" x14ac:dyDescent="0.35">
      <c r="A3348" s="205"/>
      <c r="B3348" s="207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09"/>
        <v/>
      </c>
      <c r="G3348" s="106"/>
      <c r="H3348" s="96">
        <f t="shared" si="210"/>
        <v>0</v>
      </c>
      <c r="I3348" s="96" t="str">
        <f t="shared" si="211"/>
        <v/>
      </c>
      <c r="J3348" s="96" t="str">
        <f t="shared" si="212"/>
        <v/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V3348" s="110" t="s">
        <v>25</v>
      </c>
      <c r="W3348" s="110" t="s">
        <v>26</v>
      </c>
      <c r="X3348" s="110" t="s">
        <v>27</v>
      </c>
      <c r="Y3348" s="111" t="s">
        <v>28</v>
      </c>
      <c r="Z3348" s="111" t="s">
        <v>29</v>
      </c>
      <c r="AA3348" s="111" t="s">
        <v>25</v>
      </c>
      <c r="AB3348" s="111" t="s">
        <v>30</v>
      </c>
      <c r="AC3348" s="112" t="s">
        <v>31</v>
      </c>
    </row>
    <row r="3349" spans="1:29" ht="25.5" customHeight="1" x14ac:dyDescent="0.35">
      <c r="A3349" s="205"/>
      <c r="B3349" s="207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09"/>
        <v/>
      </c>
      <c r="G3349" s="106"/>
      <c r="H3349" s="96">
        <f t="shared" si="210"/>
        <v>0</v>
      </c>
      <c r="I3349" s="96" t="str">
        <f t="shared" si="211"/>
        <v/>
      </c>
      <c r="J3349" s="96" t="str">
        <f t="shared" si="212"/>
        <v/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V3349" s="110" t="s">
        <v>25</v>
      </c>
      <c r="W3349" s="110" t="s">
        <v>26</v>
      </c>
      <c r="X3349" s="110" t="s">
        <v>27</v>
      </c>
      <c r="Y3349" s="111" t="s">
        <v>28</v>
      </c>
      <c r="Z3349" s="111" t="s">
        <v>29</v>
      </c>
      <c r="AA3349" s="111" t="s">
        <v>25</v>
      </c>
      <c r="AB3349" s="111" t="s">
        <v>30</v>
      </c>
      <c r="AC3349" s="112" t="s">
        <v>31</v>
      </c>
    </row>
    <row r="3350" spans="1:29" ht="25.5" customHeight="1" x14ac:dyDescent="0.35">
      <c r="A3350" s="205"/>
      <c r="B3350" s="207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09"/>
        <v/>
      </c>
      <c r="G3350" s="106"/>
      <c r="H3350" s="96">
        <f t="shared" si="210"/>
        <v>0</v>
      </c>
      <c r="I3350" s="96" t="str">
        <f t="shared" si="211"/>
        <v/>
      </c>
      <c r="J3350" s="96" t="str">
        <f t="shared" si="212"/>
        <v/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V3350" s="110" t="s">
        <v>25</v>
      </c>
      <c r="W3350" s="110" t="s">
        <v>26</v>
      </c>
      <c r="X3350" s="110" t="s">
        <v>27</v>
      </c>
      <c r="Y3350" s="111" t="s">
        <v>28</v>
      </c>
      <c r="Z3350" s="111" t="s">
        <v>29</v>
      </c>
      <c r="AA3350" s="111" t="s">
        <v>25</v>
      </c>
      <c r="AB3350" s="111" t="s">
        <v>30</v>
      </c>
      <c r="AC3350" s="112" t="s">
        <v>31</v>
      </c>
    </row>
    <row r="3351" spans="1:29" ht="25.5" customHeight="1" x14ac:dyDescent="0.35">
      <c r="A3351" s="205"/>
      <c r="B3351" s="207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09"/>
        <v/>
      </c>
      <c r="G3351" s="106"/>
      <c r="H3351" s="96">
        <f t="shared" si="210"/>
        <v>0</v>
      </c>
      <c r="I3351" s="96" t="str">
        <f t="shared" si="211"/>
        <v/>
      </c>
      <c r="J3351" s="96" t="str">
        <f t="shared" si="212"/>
        <v/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V3351" s="110" t="s">
        <v>25</v>
      </c>
      <c r="W3351" s="110" t="s">
        <v>26</v>
      </c>
      <c r="X3351" s="110" t="s">
        <v>27</v>
      </c>
      <c r="Y3351" s="111" t="s">
        <v>28</v>
      </c>
      <c r="Z3351" s="111" t="s">
        <v>29</v>
      </c>
      <c r="AA3351" s="111" t="s">
        <v>25</v>
      </c>
      <c r="AB3351" s="111" t="s">
        <v>30</v>
      </c>
      <c r="AC3351" s="112" t="s">
        <v>31</v>
      </c>
    </row>
    <row r="3352" spans="1:29" ht="25.5" customHeight="1" x14ac:dyDescent="0.35">
      <c r="A3352" s="205"/>
      <c r="B3352" s="207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09"/>
        <v/>
      </c>
      <c r="G3352" s="106"/>
      <c r="H3352" s="96">
        <f t="shared" si="210"/>
        <v>0</v>
      </c>
      <c r="I3352" s="96" t="str">
        <f t="shared" si="211"/>
        <v/>
      </c>
      <c r="J3352" s="96" t="str">
        <f t="shared" si="212"/>
        <v/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V3352" s="110" t="s">
        <v>25</v>
      </c>
      <c r="W3352" s="110" t="s">
        <v>26</v>
      </c>
      <c r="X3352" s="110" t="s">
        <v>27</v>
      </c>
      <c r="Y3352" s="111" t="s">
        <v>28</v>
      </c>
      <c r="Z3352" s="111" t="s">
        <v>29</v>
      </c>
      <c r="AA3352" s="111" t="s">
        <v>25</v>
      </c>
      <c r="AB3352" s="111" t="s">
        <v>30</v>
      </c>
      <c r="AC3352" s="112" t="s">
        <v>31</v>
      </c>
    </row>
    <row r="3353" spans="1:29" ht="25.5" customHeight="1" x14ac:dyDescent="0.35">
      <c r="A3353" s="205"/>
      <c r="B3353" s="207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09"/>
        <v/>
      </c>
      <c r="G3353" s="106"/>
      <c r="H3353" s="96">
        <f t="shared" si="210"/>
        <v>0</v>
      </c>
      <c r="I3353" s="96" t="str">
        <f t="shared" si="211"/>
        <v/>
      </c>
      <c r="J3353" s="96" t="str">
        <f t="shared" si="212"/>
        <v/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V3353" s="110" t="s">
        <v>25</v>
      </c>
      <c r="W3353" s="110" t="s">
        <v>26</v>
      </c>
      <c r="X3353" s="110" t="s">
        <v>27</v>
      </c>
      <c r="Y3353" s="111" t="s">
        <v>28</v>
      </c>
      <c r="Z3353" s="111" t="s">
        <v>29</v>
      </c>
      <c r="AA3353" s="111" t="s">
        <v>25</v>
      </c>
      <c r="AB3353" s="111" t="s">
        <v>30</v>
      </c>
      <c r="AC3353" s="112" t="s">
        <v>31</v>
      </c>
    </row>
    <row r="3354" spans="1:29" ht="25.5" customHeight="1" x14ac:dyDescent="0.35">
      <c r="A3354" s="205"/>
      <c r="B3354" s="207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09"/>
        <v/>
      </c>
      <c r="G3354" s="106"/>
      <c r="H3354" s="96">
        <f t="shared" si="210"/>
        <v>0</v>
      </c>
      <c r="I3354" s="96" t="str">
        <f t="shared" si="211"/>
        <v/>
      </c>
      <c r="J3354" s="96" t="str">
        <f t="shared" si="212"/>
        <v/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V3354" s="110" t="s">
        <v>25</v>
      </c>
      <c r="W3354" s="110" t="s">
        <v>26</v>
      </c>
      <c r="X3354" s="110" t="s">
        <v>27</v>
      </c>
      <c r="Y3354" s="111" t="s">
        <v>28</v>
      </c>
      <c r="Z3354" s="111" t="s">
        <v>29</v>
      </c>
      <c r="AA3354" s="111" t="s">
        <v>25</v>
      </c>
      <c r="AB3354" s="111" t="s">
        <v>30</v>
      </c>
      <c r="AC3354" s="112" t="s">
        <v>31</v>
      </c>
    </row>
    <row r="3355" spans="1:29" ht="25.5" customHeight="1" x14ac:dyDescent="0.35">
      <c r="A3355" s="205"/>
      <c r="B3355" s="207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09"/>
        <v/>
      </c>
      <c r="G3355" s="106"/>
      <c r="H3355" s="96">
        <f t="shared" si="210"/>
        <v>0</v>
      </c>
      <c r="I3355" s="96" t="str">
        <f t="shared" si="211"/>
        <v/>
      </c>
      <c r="J3355" s="96" t="str">
        <f t="shared" si="212"/>
        <v/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V3355" s="110" t="s">
        <v>25</v>
      </c>
      <c r="W3355" s="110" t="s">
        <v>26</v>
      </c>
      <c r="X3355" s="110" t="s">
        <v>27</v>
      </c>
      <c r="Y3355" s="111" t="s">
        <v>28</v>
      </c>
      <c r="Z3355" s="111" t="s">
        <v>29</v>
      </c>
      <c r="AA3355" s="111" t="s">
        <v>25</v>
      </c>
      <c r="AB3355" s="111" t="s">
        <v>30</v>
      </c>
      <c r="AC3355" s="112" t="s">
        <v>31</v>
      </c>
    </row>
    <row r="3356" spans="1:29" ht="25.5" customHeight="1" x14ac:dyDescent="0.35">
      <c r="A3356" s="205"/>
      <c r="B3356" s="207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09"/>
        <v/>
      </c>
      <c r="G3356" s="106"/>
      <c r="H3356" s="96">
        <f t="shared" si="210"/>
        <v>0</v>
      </c>
      <c r="I3356" s="96" t="str">
        <f t="shared" si="211"/>
        <v/>
      </c>
      <c r="J3356" s="96" t="str">
        <f t="shared" si="212"/>
        <v/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V3356" s="110" t="s">
        <v>25</v>
      </c>
      <c r="W3356" s="110" t="s">
        <v>26</v>
      </c>
      <c r="X3356" s="110" t="s">
        <v>27</v>
      </c>
      <c r="Y3356" s="111" t="s">
        <v>28</v>
      </c>
      <c r="Z3356" s="111" t="s">
        <v>29</v>
      </c>
      <c r="AA3356" s="111" t="s">
        <v>25</v>
      </c>
      <c r="AB3356" s="111" t="s">
        <v>30</v>
      </c>
      <c r="AC3356" s="112" t="s">
        <v>31</v>
      </c>
    </row>
    <row r="3357" spans="1:29" ht="25.5" customHeight="1" x14ac:dyDescent="0.35">
      <c r="A3357" s="205"/>
      <c r="B3357" s="207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09"/>
        <v/>
      </c>
      <c r="G3357" s="106"/>
      <c r="H3357" s="96">
        <f t="shared" si="210"/>
        <v>0</v>
      </c>
      <c r="I3357" s="96" t="str">
        <f t="shared" si="211"/>
        <v/>
      </c>
      <c r="J3357" s="96" t="str">
        <f t="shared" si="212"/>
        <v/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V3357" s="110" t="s">
        <v>25</v>
      </c>
      <c r="W3357" s="110" t="s">
        <v>26</v>
      </c>
      <c r="X3357" s="110" t="s">
        <v>27</v>
      </c>
      <c r="Y3357" s="111" t="s">
        <v>28</v>
      </c>
      <c r="Z3357" s="111" t="s">
        <v>29</v>
      </c>
      <c r="AA3357" s="111" t="s">
        <v>25</v>
      </c>
      <c r="AB3357" s="111" t="s">
        <v>30</v>
      </c>
      <c r="AC3357" s="112" t="s">
        <v>31</v>
      </c>
    </row>
    <row r="3358" spans="1:29" ht="25.5" customHeight="1" x14ac:dyDescent="0.35">
      <c r="A3358" s="205"/>
      <c r="B3358" s="207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09"/>
        <v/>
      </c>
      <c r="G3358" s="106"/>
      <c r="H3358" s="96">
        <f t="shared" si="210"/>
        <v>0</v>
      </c>
      <c r="I3358" s="96" t="str">
        <f t="shared" si="211"/>
        <v/>
      </c>
      <c r="J3358" s="96" t="str">
        <f t="shared" si="212"/>
        <v/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V3358" s="110" t="s">
        <v>25</v>
      </c>
      <c r="W3358" s="110" t="s">
        <v>26</v>
      </c>
      <c r="X3358" s="110" t="s">
        <v>27</v>
      </c>
      <c r="Y3358" s="111" t="s">
        <v>28</v>
      </c>
      <c r="Z3358" s="111" t="s">
        <v>29</v>
      </c>
      <c r="AA3358" s="111" t="s">
        <v>25</v>
      </c>
      <c r="AB3358" s="111" t="s">
        <v>30</v>
      </c>
      <c r="AC3358" s="112" t="s">
        <v>31</v>
      </c>
    </row>
    <row r="3359" spans="1:29" ht="25.5" customHeight="1" x14ac:dyDescent="0.35">
      <c r="A3359" s="205"/>
      <c r="B3359" s="207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09"/>
        <v/>
      </c>
      <c r="G3359" s="106"/>
      <c r="H3359" s="96">
        <f t="shared" si="210"/>
        <v>0</v>
      </c>
      <c r="I3359" s="96" t="str">
        <f t="shared" si="211"/>
        <v/>
      </c>
      <c r="J3359" s="96" t="str">
        <f t="shared" si="212"/>
        <v/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V3359" s="110" t="s">
        <v>25</v>
      </c>
      <c r="W3359" s="110" t="s">
        <v>26</v>
      </c>
      <c r="X3359" s="110" t="s">
        <v>27</v>
      </c>
      <c r="Y3359" s="111" t="s">
        <v>28</v>
      </c>
      <c r="Z3359" s="111" t="s">
        <v>29</v>
      </c>
      <c r="AA3359" s="111" t="s">
        <v>25</v>
      </c>
      <c r="AB3359" s="111" t="s">
        <v>30</v>
      </c>
      <c r="AC3359" s="112" t="s">
        <v>31</v>
      </c>
    </row>
    <row r="3360" spans="1:29" ht="25.5" customHeight="1" x14ac:dyDescent="0.35">
      <c r="A3360" s="205"/>
      <c r="B3360" s="207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09"/>
        <v/>
      </c>
      <c r="G3360" s="106"/>
      <c r="H3360" s="96">
        <f t="shared" si="210"/>
        <v>0</v>
      </c>
      <c r="I3360" s="96" t="str">
        <f t="shared" si="211"/>
        <v/>
      </c>
      <c r="J3360" s="96" t="str">
        <f t="shared" si="212"/>
        <v/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V3360" s="110" t="s">
        <v>25</v>
      </c>
      <c r="W3360" s="110" t="s">
        <v>26</v>
      </c>
      <c r="X3360" s="110" t="s">
        <v>27</v>
      </c>
      <c r="Y3360" s="111" t="s">
        <v>28</v>
      </c>
      <c r="Z3360" s="111" t="s">
        <v>29</v>
      </c>
      <c r="AA3360" s="111" t="s">
        <v>25</v>
      </c>
      <c r="AB3360" s="111" t="s">
        <v>30</v>
      </c>
      <c r="AC3360" s="112" t="s">
        <v>31</v>
      </c>
    </row>
    <row r="3361" spans="1:29" ht="25.5" customHeight="1" x14ac:dyDescent="0.35">
      <c r="A3361" s="205"/>
      <c r="B3361" s="207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09"/>
        <v/>
      </c>
      <c r="G3361" s="106"/>
      <c r="H3361" s="96">
        <f t="shared" si="210"/>
        <v>0</v>
      </c>
      <c r="I3361" s="96" t="str">
        <f t="shared" si="211"/>
        <v/>
      </c>
      <c r="J3361" s="96" t="str">
        <f t="shared" si="212"/>
        <v/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V3361" s="110" t="s">
        <v>25</v>
      </c>
      <c r="W3361" s="110" t="s">
        <v>26</v>
      </c>
      <c r="X3361" s="110" t="s">
        <v>27</v>
      </c>
      <c r="Y3361" s="111" t="s">
        <v>28</v>
      </c>
      <c r="Z3361" s="111" t="s">
        <v>29</v>
      </c>
      <c r="AA3361" s="111" t="s">
        <v>25</v>
      </c>
      <c r="AB3361" s="111" t="s">
        <v>30</v>
      </c>
      <c r="AC3361" s="112" t="s">
        <v>31</v>
      </c>
    </row>
    <row r="3362" spans="1:29" ht="25.5" customHeight="1" x14ac:dyDescent="0.35">
      <c r="A3362" s="205"/>
      <c r="B3362" s="207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09"/>
        <v/>
      </c>
      <c r="G3362" s="106"/>
      <c r="H3362" s="96">
        <f t="shared" si="210"/>
        <v>0</v>
      </c>
      <c r="I3362" s="96" t="str">
        <f t="shared" si="211"/>
        <v/>
      </c>
      <c r="J3362" s="96" t="str">
        <f t="shared" si="212"/>
        <v/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V3362" s="110" t="s">
        <v>25</v>
      </c>
      <c r="W3362" s="110" t="s">
        <v>26</v>
      </c>
      <c r="X3362" s="110" t="s">
        <v>27</v>
      </c>
      <c r="Y3362" s="111" t="s">
        <v>28</v>
      </c>
      <c r="Z3362" s="111" t="s">
        <v>29</v>
      </c>
      <c r="AA3362" s="111" t="s">
        <v>25</v>
      </c>
      <c r="AB3362" s="111" t="s">
        <v>30</v>
      </c>
      <c r="AC3362" s="112" t="s">
        <v>31</v>
      </c>
    </row>
    <row r="3363" spans="1:29" ht="25.5" customHeight="1" x14ac:dyDescent="0.35">
      <c r="A3363" s="205"/>
      <c r="B3363" s="207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09"/>
        <v/>
      </c>
      <c r="G3363" s="106"/>
      <c r="H3363" s="96">
        <f t="shared" si="210"/>
        <v>0</v>
      </c>
      <c r="I3363" s="96" t="str">
        <f t="shared" si="211"/>
        <v/>
      </c>
      <c r="J3363" s="96" t="str">
        <f t="shared" si="212"/>
        <v/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V3363" s="110" t="s">
        <v>25</v>
      </c>
      <c r="W3363" s="110" t="s">
        <v>26</v>
      </c>
      <c r="X3363" s="110" t="s">
        <v>27</v>
      </c>
      <c r="Y3363" s="111" t="s">
        <v>28</v>
      </c>
      <c r="Z3363" s="111" t="s">
        <v>29</v>
      </c>
      <c r="AA3363" s="111" t="s">
        <v>25</v>
      </c>
      <c r="AB3363" s="111" t="s">
        <v>30</v>
      </c>
      <c r="AC3363" s="112" t="s">
        <v>31</v>
      </c>
    </row>
    <row r="3364" spans="1:29" ht="25.5" customHeight="1" x14ac:dyDescent="0.35">
      <c r="A3364" s="205"/>
      <c r="B3364" s="207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09"/>
        <v/>
      </c>
      <c r="G3364" s="106"/>
      <c r="H3364" s="96">
        <f t="shared" si="210"/>
        <v>0</v>
      </c>
      <c r="I3364" s="96" t="str">
        <f t="shared" si="211"/>
        <v/>
      </c>
      <c r="J3364" s="96" t="str">
        <f t="shared" si="212"/>
        <v/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V3364" s="110" t="s">
        <v>25</v>
      </c>
      <c r="W3364" s="110" t="s">
        <v>26</v>
      </c>
      <c r="X3364" s="110" t="s">
        <v>27</v>
      </c>
      <c r="Y3364" s="111" t="s">
        <v>28</v>
      </c>
      <c r="Z3364" s="111" t="s">
        <v>29</v>
      </c>
      <c r="AA3364" s="111" t="s">
        <v>25</v>
      </c>
      <c r="AB3364" s="111" t="s">
        <v>30</v>
      </c>
      <c r="AC3364" s="112" t="s">
        <v>31</v>
      </c>
    </row>
    <row r="3365" spans="1:29" ht="25.5" customHeight="1" x14ac:dyDescent="0.35">
      <c r="A3365" s="205"/>
      <c r="B3365" s="207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09"/>
        <v/>
      </c>
      <c r="G3365" s="106"/>
      <c r="H3365" s="96">
        <f t="shared" si="210"/>
        <v>0</v>
      </c>
      <c r="I3365" s="96" t="str">
        <f t="shared" si="211"/>
        <v/>
      </c>
      <c r="J3365" s="96" t="str">
        <f t="shared" si="212"/>
        <v/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V3365" s="110" t="s">
        <v>25</v>
      </c>
      <c r="W3365" s="110" t="s">
        <v>26</v>
      </c>
      <c r="X3365" s="110" t="s">
        <v>27</v>
      </c>
      <c r="Y3365" s="111" t="s">
        <v>28</v>
      </c>
      <c r="Z3365" s="111" t="s">
        <v>29</v>
      </c>
      <c r="AA3365" s="111" t="s">
        <v>25</v>
      </c>
      <c r="AB3365" s="111" t="s">
        <v>30</v>
      </c>
      <c r="AC3365" s="112" t="s">
        <v>31</v>
      </c>
    </row>
    <row r="3366" spans="1:29" ht="25.5" customHeight="1" x14ac:dyDescent="0.35">
      <c r="A3366" s="205"/>
      <c r="B3366" s="207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09"/>
        <v/>
      </c>
      <c r="G3366" s="106"/>
      <c r="H3366" s="96">
        <f t="shared" si="210"/>
        <v>0</v>
      </c>
      <c r="I3366" s="96" t="str">
        <f t="shared" si="211"/>
        <v/>
      </c>
      <c r="J3366" s="96" t="str">
        <f t="shared" si="212"/>
        <v/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V3366" s="110" t="s">
        <v>25</v>
      </c>
      <c r="W3366" s="110" t="s">
        <v>26</v>
      </c>
      <c r="X3366" s="110" t="s">
        <v>27</v>
      </c>
      <c r="Y3366" s="111" t="s">
        <v>28</v>
      </c>
      <c r="Z3366" s="111" t="s">
        <v>29</v>
      </c>
      <c r="AA3366" s="111" t="s">
        <v>25</v>
      </c>
      <c r="AB3366" s="111" t="s">
        <v>30</v>
      </c>
      <c r="AC3366" s="112" t="s">
        <v>31</v>
      </c>
    </row>
    <row r="3367" spans="1:29" ht="25.5" customHeight="1" x14ac:dyDescent="0.35">
      <c r="A3367" s="205"/>
      <c r="B3367" s="207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09"/>
        <v/>
      </c>
      <c r="G3367" s="106"/>
      <c r="H3367" s="96">
        <f t="shared" si="210"/>
        <v>0</v>
      </c>
      <c r="I3367" s="96" t="str">
        <f t="shared" si="211"/>
        <v/>
      </c>
      <c r="J3367" s="96" t="str">
        <f t="shared" si="212"/>
        <v/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V3367" s="110" t="s">
        <v>25</v>
      </c>
      <c r="W3367" s="110" t="s">
        <v>26</v>
      </c>
      <c r="X3367" s="110" t="s">
        <v>27</v>
      </c>
      <c r="Y3367" s="111" t="s">
        <v>28</v>
      </c>
      <c r="Z3367" s="111" t="s">
        <v>29</v>
      </c>
      <c r="AA3367" s="111" t="s">
        <v>25</v>
      </c>
      <c r="AB3367" s="111" t="s">
        <v>30</v>
      </c>
      <c r="AC3367" s="112" t="s">
        <v>31</v>
      </c>
    </row>
    <row r="3368" spans="1:29" ht="25.5" customHeight="1" x14ac:dyDescent="0.35">
      <c r="A3368" s="205"/>
      <c r="B3368" s="207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09"/>
        <v/>
      </c>
      <c r="G3368" s="106"/>
      <c r="H3368" s="96">
        <f t="shared" si="210"/>
        <v>0</v>
      </c>
      <c r="I3368" s="96" t="str">
        <f t="shared" si="211"/>
        <v/>
      </c>
      <c r="J3368" s="96" t="str">
        <f t="shared" si="212"/>
        <v/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V3368" s="110" t="s">
        <v>25</v>
      </c>
      <c r="W3368" s="110" t="s">
        <v>26</v>
      </c>
      <c r="X3368" s="110" t="s">
        <v>27</v>
      </c>
      <c r="Y3368" s="111" t="s">
        <v>28</v>
      </c>
      <c r="Z3368" s="111" t="s">
        <v>29</v>
      </c>
      <c r="AA3368" s="111" t="s">
        <v>25</v>
      </c>
      <c r="AB3368" s="111" t="s">
        <v>30</v>
      </c>
      <c r="AC3368" s="112" t="s">
        <v>31</v>
      </c>
    </row>
    <row r="3369" spans="1:29" ht="25.5" customHeight="1" x14ac:dyDescent="0.35">
      <c r="A3369" s="205"/>
      <c r="B3369" s="207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09"/>
        <v/>
      </c>
      <c r="G3369" s="106"/>
      <c r="H3369" s="96">
        <f t="shared" si="210"/>
        <v>0</v>
      </c>
      <c r="I3369" s="96" t="str">
        <f t="shared" si="211"/>
        <v/>
      </c>
      <c r="J3369" s="96" t="str">
        <f t="shared" si="212"/>
        <v/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V3369" s="110" t="s">
        <v>25</v>
      </c>
      <c r="W3369" s="110" t="s">
        <v>26</v>
      </c>
      <c r="X3369" s="110" t="s">
        <v>27</v>
      </c>
      <c r="Y3369" s="111" t="s">
        <v>28</v>
      </c>
      <c r="Z3369" s="111" t="s">
        <v>29</v>
      </c>
      <c r="AA3369" s="111" t="s">
        <v>25</v>
      </c>
      <c r="AB3369" s="111" t="s">
        <v>30</v>
      </c>
      <c r="AC3369" s="112" t="s">
        <v>31</v>
      </c>
    </row>
    <row r="3370" spans="1:29" ht="25.5" customHeight="1" x14ac:dyDescent="0.35">
      <c r="A3370" s="205"/>
      <c r="B3370" s="207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09"/>
        <v/>
      </c>
      <c r="G3370" s="106"/>
      <c r="H3370" s="96">
        <f t="shared" si="210"/>
        <v>0</v>
      </c>
      <c r="I3370" s="96" t="str">
        <f t="shared" si="211"/>
        <v/>
      </c>
      <c r="J3370" s="96" t="str">
        <f t="shared" si="212"/>
        <v/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V3370" s="110" t="s">
        <v>25</v>
      </c>
      <c r="W3370" s="110" t="s">
        <v>26</v>
      </c>
      <c r="X3370" s="110" t="s">
        <v>27</v>
      </c>
      <c r="Y3370" s="111" t="s">
        <v>28</v>
      </c>
      <c r="Z3370" s="111" t="s">
        <v>29</v>
      </c>
      <c r="AA3370" s="111" t="s">
        <v>25</v>
      </c>
      <c r="AB3370" s="111" t="s">
        <v>30</v>
      </c>
      <c r="AC3370" s="112" t="s">
        <v>31</v>
      </c>
    </row>
    <row r="3371" spans="1:29" ht="25.5" customHeight="1" x14ac:dyDescent="0.35">
      <c r="A3371" s="205"/>
      <c r="B3371" s="207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09"/>
        <v/>
      </c>
      <c r="G3371" s="106"/>
      <c r="H3371" s="96">
        <f t="shared" si="210"/>
        <v>0</v>
      </c>
      <c r="I3371" s="96" t="str">
        <f t="shared" si="211"/>
        <v/>
      </c>
      <c r="J3371" s="96" t="str">
        <f t="shared" si="212"/>
        <v/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V3371" s="110" t="s">
        <v>25</v>
      </c>
      <c r="W3371" s="110" t="s">
        <v>26</v>
      </c>
      <c r="X3371" s="110" t="s">
        <v>27</v>
      </c>
      <c r="Y3371" s="111" t="s">
        <v>28</v>
      </c>
      <c r="Z3371" s="111" t="s">
        <v>29</v>
      </c>
      <c r="AA3371" s="111" t="s">
        <v>25</v>
      </c>
      <c r="AB3371" s="111" t="s">
        <v>30</v>
      </c>
      <c r="AC3371" s="112" t="s">
        <v>31</v>
      </c>
    </row>
    <row r="3372" spans="1:29" ht="25.5" customHeight="1" x14ac:dyDescent="0.35">
      <c r="A3372" s="205"/>
      <c r="B3372" s="207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09"/>
        <v/>
      </c>
      <c r="G3372" s="106"/>
      <c r="H3372" s="96">
        <f t="shared" si="210"/>
        <v>0</v>
      </c>
      <c r="I3372" s="96" t="str">
        <f t="shared" si="211"/>
        <v/>
      </c>
      <c r="J3372" s="96" t="str">
        <f t="shared" si="212"/>
        <v/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V3372" s="110" t="s">
        <v>25</v>
      </c>
      <c r="W3372" s="110" t="s">
        <v>26</v>
      </c>
      <c r="X3372" s="110" t="s">
        <v>27</v>
      </c>
      <c r="Y3372" s="111" t="s">
        <v>28</v>
      </c>
      <c r="Z3372" s="111" t="s">
        <v>29</v>
      </c>
      <c r="AA3372" s="111" t="s">
        <v>25</v>
      </c>
      <c r="AB3372" s="111" t="s">
        <v>30</v>
      </c>
      <c r="AC3372" s="112" t="s">
        <v>31</v>
      </c>
    </row>
    <row r="3373" spans="1:29" ht="25.5" customHeight="1" x14ac:dyDescent="0.35">
      <c r="A3373" s="205"/>
      <c r="B3373" s="207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09"/>
        <v/>
      </c>
      <c r="G3373" s="106"/>
      <c r="H3373" s="96">
        <f t="shared" si="210"/>
        <v>0</v>
      </c>
      <c r="I3373" s="96" t="str">
        <f t="shared" si="211"/>
        <v/>
      </c>
      <c r="J3373" s="96" t="str">
        <f t="shared" si="212"/>
        <v/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V3373" s="110" t="s">
        <v>25</v>
      </c>
      <c r="W3373" s="110" t="s">
        <v>26</v>
      </c>
      <c r="X3373" s="110" t="s">
        <v>27</v>
      </c>
      <c r="Y3373" s="111" t="s">
        <v>28</v>
      </c>
      <c r="Z3373" s="111" t="s">
        <v>29</v>
      </c>
      <c r="AA3373" s="111" t="s">
        <v>25</v>
      </c>
      <c r="AB3373" s="111" t="s">
        <v>30</v>
      </c>
      <c r="AC3373" s="112" t="s">
        <v>31</v>
      </c>
    </row>
    <row r="3374" spans="1:29" ht="25.5" customHeight="1" x14ac:dyDescent="0.35">
      <c r="A3374" s="205"/>
      <c r="B3374" s="207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09"/>
        <v/>
      </c>
      <c r="G3374" s="106"/>
      <c r="H3374" s="96">
        <f t="shared" si="210"/>
        <v>0</v>
      </c>
      <c r="I3374" s="96" t="str">
        <f t="shared" si="211"/>
        <v/>
      </c>
      <c r="J3374" s="96" t="str">
        <f t="shared" si="212"/>
        <v/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V3374" s="110" t="s">
        <v>25</v>
      </c>
      <c r="W3374" s="110" t="s">
        <v>26</v>
      </c>
      <c r="X3374" s="110" t="s">
        <v>27</v>
      </c>
      <c r="Y3374" s="111" t="s">
        <v>28</v>
      </c>
      <c r="Z3374" s="111" t="s">
        <v>29</v>
      </c>
      <c r="AA3374" s="111" t="s">
        <v>25</v>
      </c>
      <c r="AB3374" s="111" t="s">
        <v>30</v>
      </c>
      <c r="AC3374" s="112" t="s">
        <v>31</v>
      </c>
    </row>
    <row r="3375" spans="1:29" ht="25.5" customHeight="1" x14ac:dyDescent="0.35">
      <c r="A3375" s="205"/>
      <c r="B3375" s="207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09"/>
        <v/>
      </c>
      <c r="G3375" s="106"/>
      <c r="H3375" s="96">
        <f t="shared" si="210"/>
        <v>0</v>
      </c>
      <c r="I3375" s="96" t="str">
        <f t="shared" si="211"/>
        <v/>
      </c>
      <c r="J3375" s="96" t="str">
        <f t="shared" si="212"/>
        <v/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V3375" s="110" t="s">
        <v>25</v>
      </c>
      <c r="W3375" s="110" t="s">
        <v>26</v>
      </c>
      <c r="X3375" s="110" t="s">
        <v>27</v>
      </c>
      <c r="Y3375" s="111" t="s">
        <v>28</v>
      </c>
      <c r="Z3375" s="111" t="s">
        <v>29</v>
      </c>
      <c r="AA3375" s="111" t="s">
        <v>25</v>
      </c>
      <c r="AB3375" s="111" t="s">
        <v>30</v>
      </c>
      <c r="AC3375" s="112" t="s">
        <v>31</v>
      </c>
    </row>
    <row r="3376" spans="1:29" ht="25.5" customHeight="1" x14ac:dyDescent="0.35">
      <c r="A3376" s="205"/>
      <c r="B3376" s="207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09"/>
        <v/>
      </c>
      <c r="G3376" s="106"/>
      <c r="H3376" s="96">
        <f t="shared" si="210"/>
        <v>0</v>
      </c>
      <c r="I3376" s="96" t="str">
        <f t="shared" si="211"/>
        <v/>
      </c>
      <c r="J3376" s="96" t="str">
        <f t="shared" si="212"/>
        <v/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V3376" s="110" t="s">
        <v>25</v>
      </c>
      <c r="W3376" s="110" t="s">
        <v>26</v>
      </c>
      <c r="X3376" s="110" t="s">
        <v>27</v>
      </c>
      <c r="Y3376" s="111" t="s">
        <v>28</v>
      </c>
      <c r="Z3376" s="111" t="s">
        <v>29</v>
      </c>
      <c r="AA3376" s="111" t="s">
        <v>25</v>
      </c>
      <c r="AB3376" s="111" t="s">
        <v>30</v>
      </c>
      <c r="AC3376" s="112" t="s">
        <v>31</v>
      </c>
    </row>
    <row r="3377" spans="1:29" ht="25.5" customHeight="1" x14ac:dyDescent="0.35">
      <c r="A3377" s="205"/>
      <c r="B3377" s="207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09"/>
        <v/>
      </c>
      <c r="G3377" s="106"/>
      <c r="H3377" s="96">
        <f t="shared" si="210"/>
        <v>0</v>
      </c>
      <c r="I3377" s="96" t="str">
        <f t="shared" si="211"/>
        <v/>
      </c>
      <c r="J3377" s="96" t="str">
        <f t="shared" si="212"/>
        <v/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V3377" s="110" t="s">
        <v>25</v>
      </c>
      <c r="W3377" s="110" t="s">
        <v>26</v>
      </c>
      <c r="X3377" s="110" t="s">
        <v>27</v>
      </c>
      <c r="Y3377" s="111" t="s">
        <v>28</v>
      </c>
      <c r="Z3377" s="111" t="s">
        <v>29</v>
      </c>
      <c r="AA3377" s="111" t="s">
        <v>25</v>
      </c>
      <c r="AB3377" s="111" t="s">
        <v>30</v>
      </c>
      <c r="AC3377" s="112" t="s">
        <v>31</v>
      </c>
    </row>
    <row r="3378" spans="1:29" ht="25.5" customHeight="1" x14ac:dyDescent="0.35">
      <c r="A3378" s="205"/>
      <c r="B3378" s="207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09"/>
        <v/>
      </c>
      <c r="G3378" s="106"/>
      <c r="H3378" s="96">
        <f t="shared" si="210"/>
        <v>0</v>
      </c>
      <c r="I3378" s="96" t="str">
        <f t="shared" si="211"/>
        <v/>
      </c>
      <c r="J3378" s="96" t="str">
        <f t="shared" si="212"/>
        <v/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V3378" s="110" t="s">
        <v>25</v>
      </c>
      <c r="W3378" s="110" t="s">
        <v>26</v>
      </c>
      <c r="X3378" s="110" t="s">
        <v>27</v>
      </c>
      <c r="Y3378" s="111" t="s">
        <v>28</v>
      </c>
      <c r="Z3378" s="111" t="s">
        <v>29</v>
      </c>
      <c r="AA3378" s="111" t="s">
        <v>25</v>
      </c>
      <c r="AB3378" s="111" t="s">
        <v>30</v>
      </c>
      <c r="AC3378" s="112" t="s">
        <v>31</v>
      </c>
    </row>
    <row r="3379" spans="1:29" ht="25.5" customHeight="1" x14ac:dyDescent="0.35">
      <c r="A3379" s="205"/>
      <c r="B3379" s="207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09"/>
        <v/>
      </c>
      <c r="G3379" s="106"/>
      <c r="H3379" s="96">
        <f t="shared" si="210"/>
        <v>0</v>
      </c>
      <c r="I3379" s="96" t="str">
        <f t="shared" si="211"/>
        <v/>
      </c>
      <c r="J3379" s="96" t="str">
        <f t="shared" si="212"/>
        <v/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V3379" s="110" t="s">
        <v>25</v>
      </c>
      <c r="W3379" s="110" t="s">
        <v>26</v>
      </c>
      <c r="X3379" s="110" t="s">
        <v>27</v>
      </c>
      <c r="Y3379" s="111" t="s">
        <v>28</v>
      </c>
      <c r="Z3379" s="111" t="s">
        <v>29</v>
      </c>
      <c r="AA3379" s="111" t="s">
        <v>25</v>
      </c>
      <c r="AB3379" s="111" t="s">
        <v>30</v>
      </c>
      <c r="AC3379" s="112" t="s">
        <v>31</v>
      </c>
    </row>
    <row r="3380" spans="1:29" ht="25.5" customHeight="1" x14ac:dyDescent="0.35">
      <c r="A3380" s="205"/>
      <c r="B3380" s="207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09"/>
        <v/>
      </c>
      <c r="G3380" s="106"/>
      <c r="H3380" s="96">
        <f t="shared" si="210"/>
        <v>0</v>
      </c>
      <c r="I3380" s="96" t="str">
        <f t="shared" si="211"/>
        <v/>
      </c>
      <c r="J3380" s="96" t="str">
        <f t="shared" si="212"/>
        <v/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V3380" s="110" t="s">
        <v>25</v>
      </c>
      <c r="W3380" s="110" t="s">
        <v>26</v>
      </c>
      <c r="X3380" s="110" t="s">
        <v>27</v>
      </c>
      <c r="Y3380" s="111" t="s">
        <v>28</v>
      </c>
      <c r="Z3380" s="111" t="s">
        <v>29</v>
      </c>
      <c r="AA3380" s="111" t="s">
        <v>25</v>
      </c>
      <c r="AB3380" s="111" t="s">
        <v>30</v>
      </c>
      <c r="AC3380" s="112" t="s">
        <v>31</v>
      </c>
    </row>
    <row r="3381" spans="1:29" ht="25.5" customHeight="1" x14ac:dyDescent="0.35">
      <c r="A3381" s="205"/>
      <c r="B3381" s="207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09"/>
        <v/>
      </c>
      <c r="G3381" s="106"/>
      <c r="H3381" s="96">
        <f t="shared" si="210"/>
        <v>0</v>
      </c>
      <c r="I3381" s="96" t="str">
        <f t="shared" si="211"/>
        <v/>
      </c>
      <c r="J3381" s="96" t="str">
        <f t="shared" si="212"/>
        <v/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V3381" s="110" t="s">
        <v>25</v>
      </c>
      <c r="W3381" s="110" t="s">
        <v>26</v>
      </c>
      <c r="X3381" s="110" t="s">
        <v>27</v>
      </c>
      <c r="Y3381" s="111" t="s">
        <v>28</v>
      </c>
      <c r="Z3381" s="111" t="s">
        <v>29</v>
      </c>
      <c r="AA3381" s="111" t="s">
        <v>25</v>
      </c>
      <c r="AB3381" s="111" t="s">
        <v>30</v>
      </c>
      <c r="AC3381" s="112" t="s">
        <v>31</v>
      </c>
    </row>
    <row r="3382" spans="1:29" ht="25.5" customHeight="1" x14ac:dyDescent="0.35">
      <c r="A3382" s="205"/>
      <c r="B3382" s="207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09"/>
        <v/>
      </c>
      <c r="G3382" s="106"/>
      <c r="H3382" s="96">
        <f t="shared" si="210"/>
        <v>0</v>
      </c>
      <c r="I3382" s="96" t="str">
        <f t="shared" si="211"/>
        <v/>
      </c>
      <c r="J3382" s="96" t="str">
        <f t="shared" si="212"/>
        <v/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V3382" s="110" t="s">
        <v>25</v>
      </c>
      <c r="W3382" s="110" t="s">
        <v>26</v>
      </c>
      <c r="X3382" s="110" t="s">
        <v>27</v>
      </c>
      <c r="Y3382" s="111" t="s">
        <v>28</v>
      </c>
      <c r="Z3382" s="111" t="s">
        <v>29</v>
      </c>
      <c r="AA3382" s="111" t="s">
        <v>25</v>
      </c>
      <c r="AB3382" s="111" t="s">
        <v>30</v>
      </c>
      <c r="AC3382" s="112" t="s">
        <v>31</v>
      </c>
    </row>
    <row r="3383" spans="1:29" ht="25.5" customHeight="1" x14ac:dyDescent="0.35">
      <c r="A3383" s="205"/>
      <c r="B3383" s="207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09"/>
        <v/>
      </c>
      <c r="G3383" s="106"/>
      <c r="H3383" s="96">
        <f t="shared" si="210"/>
        <v>0</v>
      </c>
      <c r="I3383" s="96" t="str">
        <f t="shared" si="211"/>
        <v/>
      </c>
      <c r="J3383" s="96" t="str">
        <f t="shared" si="212"/>
        <v/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V3383" s="110" t="s">
        <v>25</v>
      </c>
      <c r="W3383" s="110" t="s">
        <v>26</v>
      </c>
      <c r="X3383" s="110" t="s">
        <v>27</v>
      </c>
      <c r="Y3383" s="111" t="s">
        <v>28</v>
      </c>
      <c r="Z3383" s="111" t="s">
        <v>29</v>
      </c>
      <c r="AA3383" s="111" t="s">
        <v>25</v>
      </c>
      <c r="AB3383" s="111" t="s">
        <v>30</v>
      </c>
      <c r="AC3383" s="112" t="s">
        <v>31</v>
      </c>
    </row>
    <row r="3384" spans="1:29" ht="25.5" customHeight="1" x14ac:dyDescent="0.35">
      <c r="A3384" s="205"/>
      <c r="B3384" s="207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09"/>
        <v/>
      </c>
      <c r="G3384" s="106"/>
      <c r="H3384" s="96">
        <f t="shared" si="210"/>
        <v>0</v>
      </c>
      <c r="I3384" s="96" t="str">
        <f t="shared" si="211"/>
        <v/>
      </c>
      <c r="J3384" s="96" t="str">
        <f t="shared" si="212"/>
        <v/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V3384" s="110" t="s">
        <v>25</v>
      </c>
      <c r="W3384" s="110" t="s">
        <v>26</v>
      </c>
      <c r="X3384" s="110" t="s">
        <v>27</v>
      </c>
      <c r="Y3384" s="111" t="s">
        <v>28</v>
      </c>
      <c r="Z3384" s="111" t="s">
        <v>29</v>
      </c>
      <c r="AA3384" s="111" t="s">
        <v>25</v>
      </c>
      <c r="AB3384" s="111" t="s">
        <v>30</v>
      </c>
      <c r="AC3384" s="112" t="s">
        <v>31</v>
      </c>
    </row>
    <row r="3385" spans="1:29" ht="25.5" customHeight="1" x14ac:dyDescent="0.35">
      <c r="A3385" s="205"/>
      <c r="B3385" s="207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09"/>
        <v/>
      </c>
      <c r="G3385" s="106"/>
      <c r="H3385" s="96">
        <f t="shared" si="210"/>
        <v>0</v>
      </c>
      <c r="I3385" s="96" t="str">
        <f t="shared" si="211"/>
        <v/>
      </c>
      <c r="J3385" s="96" t="str">
        <f t="shared" si="212"/>
        <v/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V3385" s="110" t="s">
        <v>25</v>
      </c>
      <c r="W3385" s="110" t="s">
        <v>26</v>
      </c>
      <c r="X3385" s="110" t="s">
        <v>27</v>
      </c>
      <c r="Y3385" s="111" t="s">
        <v>28</v>
      </c>
      <c r="Z3385" s="111" t="s">
        <v>29</v>
      </c>
      <c r="AA3385" s="111" t="s">
        <v>25</v>
      </c>
      <c r="AB3385" s="111" t="s">
        <v>30</v>
      </c>
      <c r="AC3385" s="112" t="s">
        <v>31</v>
      </c>
    </row>
    <row r="3386" spans="1:29" ht="25.5" customHeight="1" x14ac:dyDescent="0.35">
      <c r="A3386" s="205"/>
      <c r="B3386" s="207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09"/>
        <v/>
      </c>
      <c r="G3386" s="106"/>
      <c r="H3386" s="96">
        <f t="shared" si="210"/>
        <v>0</v>
      </c>
      <c r="I3386" s="96" t="str">
        <f t="shared" si="211"/>
        <v/>
      </c>
      <c r="J3386" s="96" t="str">
        <f t="shared" si="212"/>
        <v/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V3386" s="110" t="s">
        <v>25</v>
      </c>
      <c r="W3386" s="110" t="s">
        <v>26</v>
      </c>
      <c r="X3386" s="110" t="s">
        <v>27</v>
      </c>
      <c r="Y3386" s="111" t="s">
        <v>28</v>
      </c>
      <c r="Z3386" s="111" t="s">
        <v>29</v>
      </c>
      <c r="AA3386" s="111" t="s">
        <v>25</v>
      </c>
      <c r="AB3386" s="111" t="s">
        <v>30</v>
      </c>
      <c r="AC3386" s="112" t="s">
        <v>31</v>
      </c>
    </row>
    <row r="3387" spans="1:29" ht="25.5" customHeight="1" x14ac:dyDescent="0.35">
      <c r="A3387" s="205"/>
      <c r="B3387" s="207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09"/>
        <v/>
      </c>
      <c r="G3387" s="106"/>
      <c r="H3387" s="96">
        <f t="shared" si="210"/>
        <v>0</v>
      </c>
      <c r="I3387" s="96" t="str">
        <f t="shared" si="211"/>
        <v/>
      </c>
      <c r="J3387" s="96" t="str">
        <f t="shared" si="212"/>
        <v/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V3387" s="110" t="s">
        <v>25</v>
      </c>
      <c r="W3387" s="110" t="s">
        <v>26</v>
      </c>
      <c r="X3387" s="110" t="s">
        <v>27</v>
      </c>
      <c r="Y3387" s="111" t="s">
        <v>28</v>
      </c>
      <c r="Z3387" s="111" t="s">
        <v>29</v>
      </c>
      <c r="AA3387" s="111" t="s">
        <v>25</v>
      </c>
      <c r="AB3387" s="111" t="s">
        <v>30</v>
      </c>
      <c r="AC3387" s="112" t="s">
        <v>31</v>
      </c>
    </row>
    <row r="3388" spans="1:29" ht="25.5" customHeight="1" x14ac:dyDescent="0.35">
      <c r="A3388" s="205"/>
      <c r="B3388" s="207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09"/>
        <v/>
      </c>
      <c r="G3388" s="106"/>
      <c r="H3388" s="96">
        <f t="shared" si="210"/>
        <v>0</v>
      </c>
      <c r="I3388" s="96" t="str">
        <f t="shared" si="211"/>
        <v/>
      </c>
      <c r="J3388" s="96" t="str">
        <f t="shared" si="212"/>
        <v/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V3388" s="110" t="s">
        <v>25</v>
      </c>
      <c r="W3388" s="110" t="s">
        <v>26</v>
      </c>
      <c r="X3388" s="110" t="s">
        <v>27</v>
      </c>
      <c r="Y3388" s="111" t="s">
        <v>28</v>
      </c>
      <c r="Z3388" s="111" t="s">
        <v>29</v>
      </c>
      <c r="AA3388" s="111" t="s">
        <v>25</v>
      </c>
      <c r="AB3388" s="111" t="s">
        <v>30</v>
      </c>
      <c r="AC3388" s="112" t="s">
        <v>31</v>
      </c>
    </row>
    <row r="3389" spans="1:29" ht="25.5" customHeight="1" x14ac:dyDescent="0.35">
      <c r="A3389" s="205"/>
      <c r="B3389" s="207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09"/>
        <v/>
      </c>
      <c r="G3389" s="106"/>
      <c r="H3389" s="96">
        <f t="shared" si="210"/>
        <v>0</v>
      </c>
      <c r="I3389" s="96" t="str">
        <f t="shared" si="211"/>
        <v/>
      </c>
      <c r="J3389" s="96" t="str">
        <f t="shared" si="212"/>
        <v/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V3389" s="110" t="s">
        <v>25</v>
      </c>
      <c r="W3389" s="110" t="s">
        <v>26</v>
      </c>
      <c r="X3389" s="110" t="s">
        <v>27</v>
      </c>
      <c r="Y3389" s="111" t="s">
        <v>28</v>
      </c>
      <c r="Z3389" s="111" t="s">
        <v>29</v>
      </c>
      <c r="AA3389" s="111" t="s">
        <v>25</v>
      </c>
      <c r="AB3389" s="111" t="s">
        <v>30</v>
      </c>
      <c r="AC3389" s="112" t="s">
        <v>31</v>
      </c>
    </row>
    <row r="3390" spans="1:29" ht="25.5" customHeight="1" x14ac:dyDescent="0.35">
      <c r="A3390" s="205"/>
      <c r="B3390" s="207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09"/>
        <v/>
      </c>
      <c r="G3390" s="106"/>
      <c r="H3390" s="96">
        <f t="shared" si="210"/>
        <v>0</v>
      </c>
      <c r="I3390" s="96" t="str">
        <f t="shared" si="211"/>
        <v/>
      </c>
      <c r="J3390" s="96" t="str">
        <f t="shared" si="212"/>
        <v/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V3390" s="110" t="s">
        <v>25</v>
      </c>
      <c r="W3390" s="110" t="s">
        <v>26</v>
      </c>
      <c r="X3390" s="110" t="s">
        <v>27</v>
      </c>
      <c r="Y3390" s="111" t="s">
        <v>28</v>
      </c>
      <c r="Z3390" s="111" t="s">
        <v>29</v>
      </c>
      <c r="AA3390" s="111" t="s">
        <v>25</v>
      </c>
      <c r="AB3390" s="111" t="s">
        <v>30</v>
      </c>
      <c r="AC3390" s="112" t="s">
        <v>31</v>
      </c>
    </row>
    <row r="3391" spans="1:29" ht="25.5" customHeight="1" x14ac:dyDescent="0.35">
      <c r="A3391" s="205"/>
      <c r="B3391" s="207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09"/>
        <v/>
      </c>
      <c r="G3391" s="106"/>
      <c r="H3391" s="96">
        <f t="shared" si="210"/>
        <v>0</v>
      </c>
      <c r="I3391" s="96" t="str">
        <f t="shared" si="211"/>
        <v/>
      </c>
      <c r="J3391" s="96" t="str">
        <f t="shared" si="212"/>
        <v/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V3391" s="110" t="s">
        <v>25</v>
      </c>
      <c r="W3391" s="110" t="s">
        <v>26</v>
      </c>
      <c r="X3391" s="110" t="s">
        <v>27</v>
      </c>
      <c r="Y3391" s="111" t="s">
        <v>28</v>
      </c>
      <c r="Z3391" s="111" t="s">
        <v>29</v>
      </c>
      <c r="AA3391" s="111" t="s">
        <v>25</v>
      </c>
      <c r="AB3391" s="111" t="s">
        <v>30</v>
      </c>
      <c r="AC3391" s="112" t="s">
        <v>31</v>
      </c>
    </row>
    <row r="3392" spans="1:29" ht="25.5" customHeight="1" x14ac:dyDescent="0.35">
      <c r="A3392" s="205"/>
      <c r="B3392" s="207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09"/>
        <v/>
      </c>
      <c r="G3392" s="106"/>
      <c r="H3392" s="96">
        <f t="shared" si="210"/>
        <v>0</v>
      </c>
      <c r="I3392" s="96" t="str">
        <f t="shared" si="211"/>
        <v/>
      </c>
      <c r="J3392" s="96" t="str">
        <f t="shared" si="212"/>
        <v/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V3392" s="110" t="s">
        <v>25</v>
      </c>
      <c r="W3392" s="110" t="s">
        <v>26</v>
      </c>
      <c r="X3392" s="110" t="s">
        <v>27</v>
      </c>
      <c r="Y3392" s="111" t="s">
        <v>28</v>
      </c>
      <c r="Z3392" s="111" t="s">
        <v>29</v>
      </c>
      <c r="AA3392" s="111" t="s">
        <v>25</v>
      </c>
      <c r="AB3392" s="111" t="s">
        <v>30</v>
      </c>
      <c r="AC3392" s="112" t="s">
        <v>31</v>
      </c>
    </row>
    <row r="3393" spans="1:29" ht="25.5" customHeight="1" x14ac:dyDescent="0.35">
      <c r="A3393" s="205"/>
      <c r="B3393" s="207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09"/>
        <v/>
      </c>
      <c r="G3393" s="106"/>
      <c r="H3393" s="96">
        <f t="shared" si="210"/>
        <v>0</v>
      </c>
      <c r="I3393" s="96" t="str">
        <f t="shared" si="211"/>
        <v/>
      </c>
      <c r="J3393" s="96" t="str">
        <f t="shared" si="212"/>
        <v/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V3393" s="110" t="s">
        <v>25</v>
      </c>
      <c r="W3393" s="110" t="s">
        <v>26</v>
      </c>
      <c r="X3393" s="110" t="s">
        <v>27</v>
      </c>
      <c r="Y3393" s="111" t="s">
        <v>28</v>
      </c>
      <c r="Z3393" s="111" t="s">
        <v>29</v>
      </c>
      <c r="AA3393" s="111" t="s">
        <v>25</v>
      </c>
      <c r="AB3393" s="111" t="s">
        <v>30</v>
      </c>
      <c r="AC3393" s="112" t="s">
        <v>31</v>
      </c>
    </row>
    <row r="3394" spans="1:29" ht="25.5" customHeight="1" x14ac:dyDescent="0.35">
      <c r="A3394" s="205"/>
      <c r="B3394" s="207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13">IF(OR(D3394="",E3394=""),"",ROUND(D3394*E3394,2))</f>
        <v/>
      </c>
      <c r="G3394" s="106"/>
      <c r="H3394" s="96">
        <f t="shared" ref="H3394:H3457" si="214">IF(G3394="Sim",IF(OR(F3394="",D3394="",L3394=""),"",IF(L3394="Sim",ROUND(F3394-D3394,2),0)),0)</f>
        <v>0</v>
      </c>
      <c r="I3394" s="96" t="str">
        <f t="shared" ref="I3394:I3457" si="215">IF(G3394="Sim",0,IF(OR(F3394="",L3394=""),"",F3394))</f>
        <v/>
      </c>
      <c r="J3394" s="96" t="str">
        <f t="shared" ref="J3394:J3457" si="216">IF(G3394="Sim",0,IF(OR(F3394="",D3394="",L3394=""),"",IF(L3394="Sim",ROUND(F3394-D3394,2),0)))</f>
        <v/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V3394" s="110" t="s">
        <v>25</v>
      </c>
      <c r="W3394" s="110" t="s">
        <v>26</v>
      </c>
      <c r="X3394" s="110" t="s">
        <v>27</v>
      </c>
      <c r="Y3394" s="111" t="s">
        <v>28</v>
      </c>
      <c r="Z3394" s="111" t="s">
        <v>29</v>
      </c>
      <c r="AA3394" s="111" t="s">
        <v>25</v>
      </c>
      <c r="AB3394" s="111" t="s">
        <v>30</v>
      </c>
      <c r="AC3394" s="112" t="s">
        <v>31</v>
      </c>
    </row>
    <row r="3395" spans="1:29" ht="25.5" customHeight="1" x14ac:dyDescent="0.35">
      <c r="A3395" s="205"/>
      <c r="B3395" s="207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13"/>
        <v/>
      </c>
      <c r="G3395" s="106"/>
      <c r="H3395" s="96">
        <f t="shared" si="214"/>
        <v>0</v>
      </c>
      <c r="I3395" s="96" t="str">
        <f t="shared" si="215"/>
        <v/>
      </c>
      <c r="J3395" s="96" t="str">
        <f t="shared" si="216"/>
        <v/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V3395" s="110" t="s">
        <v>25</v>
      </c>
      <c r="W3395" s="110" t="s">
        <v>26</v>
      </c>
      <c r="X3395" s="110" t="s">
        <v>27</v>
      </c>
      <c r="Y3395" s="111" t="s">
        <v>28</v>
      </c>
      <c r="Z3395" s="111" t="s">
        <v>29</v>
      </c>
      <c r="AA3395" s="111" t="s">
        <v>25</v>
      </c>
      <c r="AB3395" s="111" t="s">
        <v>30</v>
      </c>
      <c r="AC3395" s="112" t="s">
        <v>31</v>
      </c>
    </row>
    <row r="3396" spans="1:29" ht="25.5" customHeight="1" x14ac:dyDescent="0.35">
      <c r="A3396" s="205"/>
      <c r="B3396" s="207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13"/>
        <v/>
      </c>
      <c r="G3396" s="106"/>
      <c r="H3396" s="96">
        <f t="shared" si="214"/>
        <v>0</v>
      </c>
      <c r="I3396" s="96" t="str">
        <f t="shared" si="215"/>
        <v/>
      </c>
      <c r="J3396" s="96" t="str">
        <f t="shared" si="216"/>
        <v/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V3396" s="110" t="s">
        <v>25</v>
      </c>
      <c r="W3396" s="110" t="s">
        <v>26</v>
      </c>
      <c r="X3396" s="110" t="s">
        <v>27</v>
      </c>
      <c r="Y3396" s="111" t="s">
        <v>28</v>
      </c>
      <c r="Z3396" s="111" t="s">
        <v>29</v>
      </c>
      <c r="AA3396" s="111" t="s">
        <v>25</v>
      </c>
      <c r="AB3396" s="111" t="s">
        <v>30</v>
      </c>
      <c r="AC3396" s="112" t="s">
        <v>31</v>
      </c>
    </row>
    <row r="3397" spans="1:29" ht="25.5" customHeight="1" x14ac:dyDescent="0.35">
      <c r="A3397" s="205"/>
      <c r="B3397" s="207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13"/>
        <v/>
      </c>
      <c r="G3397" s="106"/>
      <c r="H3397" s="96">
        <f t="shared" si="214"/>
        <v>0</v>
      </c>
      <c r="I3397" s="96" t="str">
        <f t="shared" si="215"/>
        <v/>
      </c>
      <c r="J3397" s="96" t="str">
        <f t="shared" si="216"/>
        <v/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V3397" s="110" t="s">
        <v>25</v>
      </c>
      <c r="W3397" s="110" t="s">
        <v>26</v>
      </c>
      <c r="X3397" s="110" t="s">
        <v>27</v>
      </c>
      <c r="Y3397" s="111" t="s">
        <v>28</v>
      </c>
      <c r="Z3397" s="111" t="s">
        <v>29</v>
      </c>
      <c r="AA3397" s="111" t="s">
        <v>25</v>
      </c>
      <c r="AB3397" s="111" t="s">
        <v>30</v>
      </c>
      <c r="AC3397" s="112" t="s">
        <v>31</v>
      </c>
    </row>
    <row r="3398" spans="1:29" ht="25.5" customHeight="1" x14ac:dyDescent="0.35">
      <c r="A3398" s="205"/>
      <c r="B3398" s="207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13"/>
        <v/>
      </c>
      <c r="G3398" s="106"/>
      <c r="H3398" s="96">
        <f t="shared" si="214"/>
        <v>0</v>
      </c>
      <c r="I3398" s="96" t="str">
        <f t="shared" si="215"/>
        <v/>
      </c>
      <c r="J3398" s="96" t="str">
        <f t="shared" si="216"/>
        <v/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V3398" s="110" t="s">
        <v>25</v>
      </c>
      <c r="W3398" s="110" t="s">
        <v>26</v>
      </c>
      <c r="X3398" s="110" t="s">
        <v>27</v>
      </c>
      <c r="Y3398" s="111" t="s">
        <v>28</v>
      </c>
      <c r="Z3398" s="111" t="s">
        <v>29</v>
      </c>
      <c r="AA3398" s="111" t="s">
        <v>25</v>
      </c>
      <c r="AB3398" s="111" t="s">
        <v>30</v>
      </c>
      <c r="AC3398" s="112" t="s">
        <v>31</v>
      </c>
    </row>
    <row r="3399" spans="1:29" ht="25.5" customHeight="1" x14ac:dyDescent="0.35">
      <c r="A3399" s="205"/>
      <c r="B3399" s="207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13"/>
        <v/>
      </c>
      <c r="G3399" s="106"/>
      <c r="H3399" s="96">
        <f t="shared" si="214"/>
        <v>0</v>
      </c>
      <c r="I3399" s="96" t="str">
        <f t="shared" si="215"/>
        <v/>
      </c>
      <c r="J3399" s="96" t="str">
        <f t="shared" si="216"/>
        <v/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V3399" s="110" t="s">
        <v>25</v>
      </c>
      <c r="W3399" s="110" t="s">
        <v>26</v>
      </c>
      <c r="X3399" s="110" t="s">
        <v>27</v>
      </c>
      <c r="Y3399" s="111" t="s">
        <v>28</v>
      </c>
      <c r="Z3399" s="111" t="s">
        <v>29</v>
      </c>
      <c r="AA3399" s="111" t="s">
        <v>25</v>
      </c>
      <c r="AB3399" s="111" t="s">
        <v>30</v>
      </c>
      <c r="AC3399" s="112" t="s">
        <v>31</v>
      </c>
    </row>
    <row r="3400" spans="1:29" ht="25.5" customHeight="1" x14ac:dyDescent="0.35">
      <c r="A3400" s="205"/>
      <c r="B3400" s="207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13"/>
        <v/>
      </c>
      <c r="G3400" s="106"/>
      <c r="H3400" s="96">
        <f t="shared" si="214"/>
        <v>0</v>
      </c>
      <c r="I3400" s="96" t="str">
        <f t="shared" si="215"/>
        <v/>
      </c>
      <c r="J3400" s="96" t="str">
        <f t="shared" si="216"/>
        <v/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V3400" s="110" t="s">
        <v>25</v>
      </c>
      <c r="W3400" s="110" t="s">
        <v>26</v>
      </c>
      <c r="X3400" s="110" t="s">
        <v>27</v>
      </c>
      <c r="Y3400" s="111" t="s">
        <v>28</v>
      </c>
      <c r="Z3400" s="111" t="s">
        <v>29</v>
      </c>
      <c r="AA3400" s="111" t="s">
        <v>25</v>
      </c>
      <c r="AB3400" s="111" t="s">
        <v>30</v>
      </c>
      <c r="AC3400" s="112" t="s">
        <v>31</v>
      </c>
    </row>
    <row r="3401" spans="1:29" ht="25.5" customHeight="1" x14ac:dyDescent="0.35">
      <c r="A3401" s="205"/>
      <c r="B3401" s="207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13"/>
        <v/>
      </c>
      <c r="G3401" s="106"/>
      <c r="H3401" s="96">
        <f t="shared" si="214"/>
        <v>0</v>
      </c>
      <c r="I3401" s="96" t="str">
        <f t="shared" si="215"/>
        <v/>
      </c>
      <c r="J3401" s="96" t="str">
        <f t="shared" si="216"/>
        <v/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V3401" s="110" t="s">
        <v>25</v>
      </c>
      <c r="W3401" s="110" t="s">
        <v>26</v>
      </c>
      <c r="X3401" s="110" t="s">
        <v>27</v>
      </c>
      <c r="Y3401" s="111" t="s">
        <v>28</v>
      </c>
      <c r="Z3401" s="111" t="s">
        <v>29</v>
      </c>
      <c r="AA3401" s="111" t="s">
        <v>25</v>
      </c>
      <c r="AB3401" s="111" t="s">
        <v>30</v>
      </c>
      <c r="AC3401" s="112" t="s">
        <v>31</v>
      </c>
    </row>
    <row r="3402" spans="1:29" ht="25.5" customHeight="1" x14ac:dyDescent="0.35">
      <c r="A3402" s="205"/>
      <c r="B3402" s="207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13"/>
        <v/>
      </c>
      <c r="G3402" s="106"/>
      <c r="H3402" s="96">
        <f t="shared" si="214"/>
        <v>0</v>
      </c>
      <c r="I3402" s="96" t="str">
        <f t="shared" si="215"/>
        <v/>
      </c>
      <c r="J3402" s="96" t="str">
        <f t="shared" si="216"/>
        <v/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V3402" s="110" t="s">
        <v>25</v>
      </c>
      <c r="W3402" s="110" t="s">
        <v>26</v>
      </c>
      <c r="X3402" s="110" t="s">
        <v>27</v>
      </c>
      <c r="Y3402" s="111" t="s">
        <v>28</v>
      </c>
      <c r="Z3402" s="111" t="s">
        <v>29</v>
      </c>
      <c r="AA3402" s="111" t="s">
        <v>25</v>
      </c>
      <c r="AB3402" s="111" t="s">
        <v>30</v>
      </c>
      <c r="AC3402" s="112" t="s">
        <v>31</v>
      </c>
    </row>
    <row r="3403" spans="1:29" ht="25.5" customHeight="1" x14ac:dyDescent="0.35">
      <c r="A3403" s="205"/>
      <c r="B3403" s="207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13"/>
        <v/>
      </c>
      <c r="G3403" s="106"/>
      <c r="H3403" s="96">
        <f t="shared" si="214"/>
        <v>0</v>
      </c>
      <c r="I3403" s="96" t="str">
        <f t="shared" si="215"/>
        <v/>
      </c>
      <c r="J3403" s="96" t="str">
        <f t="shared" si="216"/>
        <v/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V3403" s="110" t="s">
        <v>25</v>
      </c>
      <c r="W3403" s="110" t="s">
        <v>26</v>
      </c>
      <c r="X3403" s="110" t="s">
        <v>27</v>
      </c>
      <c r="Y3403" s="111" t="s">
        <v>28</v>
      </c>
      <c r="Z3403" s="111" t="s">
        <v>29</v>
      </c>
      <c r="AA3403" s="111" t="s">
        <v>25</v>
      </c>
      <c r="AB3403" s="111" t="s">
        <v>30</v>
      </c>
      <c r="AC3403" s="112" t="s">
        <v>31</v>
      </c>
    </row>
    <row r="3404" spans="1:29" ht="25.5" customHeight="1" x14ac:dyDescent="0.35">
      <c r="A3404" s="205"/>
      <c r="B3404" s="207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13"/>
        <v/>
      </c>
      <c r="G3404" s="106"/>
      <c r="H3404" s="96">
        <f t="shared" si="214"/>
        <v>0</v>
      </c>
      <c r="I3404" s="96" t="str">
        <f t="shared" si="215"/>
        <v/>
      </c>
      <c r="J3404" s="96" t="str">
        <f t="shared" si="216"/>
        <v/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V3404" s="110" t="s">
        <v>25</v>
      </c>
      <c r="W3404" s="110" t="s">
        <v>26</v>
      </c>
      <c r="X3404" s="110" t="s">
        <v>27</v>
      </c>
      <c r="Y3404" s="111" t="s">
        <v>28</v>
      </c>
      <c r="Z3404" s="111" t="s">
        <v>29</v>
      </c>
      <c r="AA3404" s="111" t="s">
        <v>25</v>
      </c>
      <c r="AB3404" s="111" t="s">
        <v>30</v>
      </c>
      <c r="AC3404" s="112" t="s">
        <v>31</v>
      </c>
    </row>
    <row r="3405" spans="1:29" ht="25.5" customHeight="1" x14ac:dyDescent="0.35">
      <c r="A3405" s="205"/>
      <c r="B3405" s="207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13"/>
        <v/>
      </c>
      <c r="G3405" s="106"/>
      <c r="H3405" s="96">
        <f t="shared" si="214"/>
        <v>0</v>
      </c>
      <c r="I3405" s="96" t="str">
        <f t="shared" si="215"/>
        <v/>
      </c>
      <c r="J3405" s="96" t="str">
        <f t="shared" si="216"/>
        <v/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V3405" s="110" t="s">
        <v>25</v>
      </c>
      <c r="W3405" s="110" t="s">
        <v>26</v>
      </c>
      <c r="X3405" s="110" t="s">
        <v>27</v>
      </c>
      <c r="Y3405" s="111" t="s">
        <v>28</v>
      </c>
      <c r="Z3405" s="111" t="s">
        <v>29</v>
      </c>
      <c r="AA3405" s="111" t="s">
        <v>25</v>
      </c>
      <c r="AB3405" s="111" t="s">
        <v>30</v>
      </c>
      <c r="AC3405" s="112" t="s">
        <v>31</v>
      </c>
    </row>
    <row r="3406" spans="1:29" ht="25.5" customHeight="1" x14ac:dyDescent="0.35">
      <c r="A3406" s="205"/>
      <c r="B3406" s="207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13"/>
        <v/>
      </c>
      <c r="G3406" s="106"/>
      <c r="H3406" s="96">
        <f t="shared" si="214"/>
        <v>0</v>
      </c>
      <c r="I3406" s="96" t="str">
        <f t="shared" si="215"/>
        <v/>
      </c>
      <c r="J3406" s="96" t="str">
        <f t="shared" si="216"/>
        <v/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V3406" s="110" t="s">
        <v>25</v>
      </c>
      <c r="W3406" s="110" t="s">
        <v>26</v>
      </c>
      <c r="X3406" s="110" t="s">
        <v>27</v>
      </c>
      <c r="Y3406" s="111" t="s">
        <v>28</v>
      </c>
      <c r="Z3406" s="111" t="s">
        <v>29</v>
      </c>
      <c r="AA3406" s="111" t="s">
        <v>25</v>
      </c>
      <c r="AB3406" s="111" t="s">
        <v>30</v>
      </c>
      <c r="AC3406" s="112" t="s">
        <v>31</v>
      </c>
    </row>
    <row r="3407" spans="1:29" ht="25.5" customHeight="1" x14ac:dyDescent="0.35">
      <c r="A3407" s="205"/>
      <c r="B3407" s="207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13"/>
        <v/>
      </c>
      <c r="G3407" s="106"/>
      <c r="H3407" s="96">
        <f t="shared" si="214"/>
        <v>0</v>
      </c>
      <c r="I3407" s="96" t="str">
        <f t="shared" si="215"/>
        <v/>
      </c>
      <c r="J3407" s="96" t="str">
        <f t="shared" si="216"/>
        <v/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V3407" s="110" t="s">
        <v>25</v>
      </c>
      <c r="W3407" s="110" t="s">
        <v>26</v>
      </c>
      <c r="X3407" s="110" t="s">
        <v>27</v>
      </c>
      <c r="Y3407" s="111" t="s">
        <v>28</v>
      </c>
      <c r="Z3407" s="111" t="s">
        <v>29</v>
      </c>
      <c r="AA3407" s="111" t="s">
        <v>25</v>
      </c>
      <c r="AB3407" s="111" t="s">
        <v>30</v>
      </c>
      <c r="AC3407" s="112" t="s">
        <v>31</v>
      </c>
    </row>
    <row r="3408" spans="1:29" ht="25.5" customHeight="1" x14ac:dyDescent="0.35">
      <c r="A3408" s="205"/>
      <c r="B3408" s="207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13"/>
        <v/>
      </c>
      <c r="G3408" s="106"/>
      <c r="H3408" s="96">
        <f t="shared" si="214"/>
        <v>0</v>
      </c>
      <c r="I3408" s="96" t="str">
        <f t="shared" si="215"/>
        <v/>
      </c>
      <c r="J3408" s="96" t="str">
        <f t="shared" si="216"/>
        <v/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V3408" s="110" t="s">
        <v>25</v>
      </c>
      <c r="W3408" s="110" t="s">
        <v>26</v>
      </c>
      <c r="X3408" s="110" t="s">
        <v>27</v>
      </c>
      <c r="Y3408" s="111" t="s">
        <v>28</v>
      </c>
      <c r="Z3408" s="111" t="s">
        <v>29</v>
      </c>
      <c r="AA3408" s="111" t="s">
        <v>25</v>
      </c>
      <c r="AB3408" s="111" t="s">
        <v>30</v>
      </c>
      <c r="AC3408" s="112" t="s">
        <v>31</v>
      </c>
    </row>
    <row r="3409" spans="1:29" ht="25.5" customHeight="1" x14ac:dyDescent="0.35">
      <c r="A3409" s="205"/>
      <c r="B3409" s="207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13"/>
        <v/>
      </c>
      <c r="G3409" s="106"/>
      <c r="H3409" s="96">
        <f t="shared" si="214"/>
        <v>0</v>
      </c>
      <c r="I3409" s="96" t="str">
        <f t="shared" si="215"/>
        <v/>
      </c>
      <c r="J3409" s="96" t="str">
        <f t="shared" si="216"/>
        <v/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V3409" s="110" t="s">
        <v>25</v>
      </c>
      <c r="W3409" s="110" t="s">
        <v>26</v>
      </c>
      <c r="X3409" s="110" t="s">
        <v>27</v>
      </c>
      <c r="Y3409" s="111" t="s">
        <v>28</v>
      </c>
      <c r="Z3409" s="111" t="s">
        <v>29</v>
      </c>
      <c r="AA3409" s="111" t="s">
        <v>25</v>
      </c>
      <c r="AB3409" s="111" t="s">
        <v>30</v>
      </c>
      <c r="AC3409" s="112" t="s">
        <v>31</v>
      </c>
    </row>
    <row r="3410" spans="1:29" ht="25.5" customHeight="1" x14ac:dyDescent="0.35">
      <c r="A3410" s="205"/>
      <c r="B3410" s="207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13"/>
        <v/>
      </c>
      <c r="G3410" s="106"/>
      <c r="H3410" s="96">
        <f t="shared" si="214"/>
        <v>0</v>
      </c>
      <c r="I3410" s="96" t="str">
        <f t="shared" si="215"/>
        <v/>
      </c>
      <c r="J3410" s="96" t="str">
        <f t="shared" si="216"/>
        <v/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V3410" s="110" t="s">
        <v>25</v>
      </c>
      <c r="W3410" s="110" t="s">
        <v>26</v>
      </c>
      <c r="X3410" s="110" t="s">
        <v>27</v>
      </c>
      <c r="Y3410" s="111" t="s">
        <v>28</v>
      </c>
      <c r="Z3410" s="111" t="s">
        <v>29</v>
      </c>
      <c r="AA3410" s="111" t="s">
        <v>25</v>
      </c>
      <c r="AB3410" s="111" t="s">
        <v>30</v>
      </c>
      <c r="AC3410" s="112" t="s">
        <v>31</v>
      </c>
    </row>
    <row r="3411" spans="1:29" ht="25.5" customHeight="1" x14ac:dyDescent="0.35">
      <c r="A3411" s="205"/>
      <c r="B3411" s="207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13"/>
        <v/>
      </c>
      <c r="G3411" s="106"/>
      <c r="H3411" s="96">
        <f t="shared" si="214"/>
        <v>0</v>
      </c>
      <c r="I3411" s="96" t="str">
        <f t="shared" si="215"/>
        <v/>
      </c>
      <c r="J3411" s="96" t="str">
        <f t="shared" si="216"/>
        <v/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V3411" s="110" t="s">
        <v>25</v>
      </c>
      <c r="W3411" s="110" t="s">
        <v>26</v>
      </c>
      <c r="X3411" s="110" t="s">
        <v>27</v>
      </c>
      <c r="Y3411" s="111" t="s">
        <v>28</v>
      </c>
      <c r="Z3411" s="111" t="s">
        <v>29</v>
      </c>
      <c r="AA3411" s="111" t="s">
        <v>25</v>
      </c>
      <c r="AB3411" s="111" t="s">
        <v>30</v>
      </c>
      <c r="AC3411" s="112" t="s">
        <v>31</v>
      </c>
    </row>
    <row r="3412" spans="1:29" ht="25.5" customHeight="1" x14ac:dyDescent="0.35">
      <c r="A3412" s="205"/>
      <c r="B3412" s="207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13"/>
        <v/>
      </c>
      <c r="G3412" s="106"/>
      <c r="H3412" s="96">
        <f t="shared" si="214"/>
        <v>0</v>
      </c>
      <c r="I3412" s="96" t="str">
        <f t="shared" si="215"/>
        <v/>
      </c>
      <c r="J3412" s="96" t="str">
        <f t="shared" si="216"/>
        <v/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V3412" s="110" t="s">
        <v>25</v>
      </c>
      <c r="W3412" s="110" t="s">
        <v>26</v>
      </c>
      <c r="X3412" s="110" t="s">
        <v>27</v>
      </c>
      <c r="Y3412" s="111" t="s">
        <v>28</v>
      </c>
      <c r="Z3412" s="111" t="s">
        <v>29</v>
      </c>
      <c r="AA3412" s="111" t="s">
        <v>25</v>
      </c>
      <c r="AB3412" s="111" t="s">
        <v>30</v>
      </c>
      <c r="AC3412" s="112" t="s">
        <v>31</v>
      </c>
    </row>
    <row r="3413" spans="1:29" ht="25.5" customHeight="1" x14ac:dyDescent="0.35">
      <c r="A3413" s="205"/>
      <c r="B3413" s="207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13"/>
        <v/>
      </c>
      <c r="G3413" s="106"/>
      <c r="H3413" s="96">
        <f t="shared" si="214"/>
        <v>0</v>
      </c>
      <c r="I3413" s="96" t="str">
        <f t="shared" si="215"/>
        <v/>
      </c>
      <c r="J3413" s="96" t="str">
        <f t="shared" si="216"/>
        <v/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V3413" s="110" t="s">
        <v>25</v>
      </c>
      <c r="W3413" s="110" t="s">
        <v>26</v>
      </c>
      <c r="X3413" s="110" t="s">
        <v>27</v>
      </c>
      <c r="Y3413" s="111" t="s">
        <v>28</v>
      </c>
      <c r="Z3413" s="111" t="s">
        <v>29</v>
      </c>
      <c r="AA3413" s="111" t="s">
        <v>25</v>
      </c>
      <c r="AB3413" s="111" t="s">
        <v>30</v>
      </c>
      <c r="AC3413" s="112" t="s">
        <v>31</v>
      </c>
    </row>
    <row r="3414" spans="1:29" ht="25.5" customHeight="1" x14ac:dyDescent="0.35">
      <c r="A3414" s="205"/>
      <c r="B3414" s="207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13"/>
        <v/>
      </c>
      <c r="G3414" s="106"/>
      <c r="H3414" s="96">
        <f t="shared" si="214"/>
        <v>0</v>
      </c>
      <c r="I3414" s="96" t="str">
        <f t="shared" si="215"/>
        <v/>
      </c>
      <c r="J3414" s="96" t="str">
        <f t="shared" si="216"/>
        <v/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V3414" s="110" t="s">
        <v>25</v>
      </c>
      <c r="W3414" s="110" t="s">
        <v>26</v>
      </c>
      <c r="X3414" s="110" t="s">
        <v>27</v>
      </c>
      <c r="Y3414" s="111" t="s">
        <v>28</v>
      </c>
      <c r="Z3414" s="111" t="s">
        <v>29</v>
      </c>
      <c r="AA3414" s="111" t="s">
        <v>25</v>
      </c>
      <c r="AB3414" s="111" t="s">
        <v>30</v>
      </c>
      <c r="AC3414" s="112" t="s">
        <v>31</v>
      </c>
    </row>
    <row r="3415" spans="1:29" ht="25.5" customHeight="1" x14ac:dyDescent="0.35">
      <c r="A3415" s="205"/>
      <c r="B3415" s="207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13"/>
        <v/>
      </c>
      <c r="G3415" s="106"/>
      <c r="H3415" s="96">
        <f t="shared" si="214"/>
        <v>0</v>
      </c>
      <c r="I3415" s="96" t="str">
        <f t="shared" si="215"/>
        <v/>
      </c>
      <c r="J3415" s="96" t="str">
        <f t="shared" si="216"/>
        <v/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V3415" s="110" t="s">
        <v>25</v>
      </c>
      <c r="W3415" s="110" t="s">
        <v>26</v>
      </c>
      <c r="X3415" s="110" t="s">
        <v>27</v>
      </c>
      <c r="Y3415" s="111" t="s">
        <v>28</v>
      </c>
      <c r="Z3415" s="111" t="s">
        <v>29</v>
      </c>
      <c r="AA3415" s="111" t="s">
        <v>25</v>
      </c>
      <c r="AB3415" s="111" t="s">
        <v>30</v>
      </c>
      <c r="AC3415" s="112" t="s">
        <v>31</v>
      </c>
    </row>
    <row r="3416" spans="1:29" ht="25.5" customHeight="1" x14ac:dyDescent="0.35">
      <c r="A3416" s="205"/>
      <c r="B3416" s="207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13"/>
        <v/>
      </c>
      <c r="G3416" s="106"/>
      <c r="H3416" s="96">
        <f t="shared" si="214"/>
        <v>0</v>
      </c>
      <c r="I3416" s="96" t="str">
        <f t="shared" si="215"/>
        <v/>
      </c>
      <c r="J3416" s="96" t="str">
        <f t="shared" si="216"/>
        <v/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V3416" s="110" t="s">
        <v>25</v>
      </c>
      <c r="W3416" s="110" t="s">
        <v>26</v>
      </c>
      <c r="X3416" s="110" t="s">
        <v>27</v>
      </c>
      <c r="Y3416" s="111" t="s">
        <v>28</v>
      </c>
      <c r="Z3416" s="111" t="s">
        <v>29</v>
      </c>
      <c r="AA3416" s="111" t="s">
        <v>25</v>
      </c>
      <c r="AB3416" s="111" t="s">
        <v>30</v>
      </c>
      <c r="AC3416" s="112" t="s">
        <v>31</v>
      </c>
    </row>
    <row r="3417" spans="1:29" ht="25.5" customHeight="1" x14ac:dyDescent="0.35">
      <c r="A3417" s="205"/>
      <c r="B3417" s="207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13"/>
        <v/>
      </c>
      <c r="G3417" s="106"/>
      <c r="H3417" s="96">
        <f t="shared" si="214"/>
        <v>0</v>
      </c>
      <c r="I3417" s="96" t="str">
        <f t="shared" si="215"/>
        <v/>
      </c>
      <c r="J3417" s="96" t="str">
        <f t="shared" si="216"/>
        <v/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V3417" s="110" t="s">
        <v>25</v>
      </c>
      <c r="W3417" s="110" t="s">
        <v>26</v>
      </c>
      <c r="X3417" s="110" t="s">
        <v>27</v>
      </c>
      <c r="Y3417" s="111" t="s">
        <v>28</v>
      </c>
      <c r="Z3417" s="111" t="s">
        <v>29</v>
      </c>
      <c r="AA3417" s="111" t="s">
        <v>25</v>
      </c>
      <c r="AB3417" s="111" t="s">
        <v>30</v>
      </c>
      <c r="AC3417" s="112" t="s">
        <v>31</v>
      </c>
    </row>
    <row r="3418" spans="1:29" ht="25.5" customHeight="1" x14ac:dyDescent="0.35">
      <c r="A3418" s="205"/>
      <c r="B3418" s="207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13"/>
        <v/>
      </c>
      <c r="G3418" s="106"/>
      <c r="H3418" s="96">
        <f t="shared" si="214"/>
        <v>0</v>
      </c>
      <c r="I3418" s="96" t="str">
        <f t="shared" si="215"/>
        <v/>
      </c>
      <c r="J3418" s="96" t="str">
        <f t="shared" si="216"/>
        <v/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V3418" s="110" t="s">
        <v>25</v>
      </c>
      <c r="W3418" s="110" t="s">
        <v>26</v>
      </c>
      <c r="X3418" s="110" t="s">
        <v>27</v>
      </c>
      <c r="Y3418" s="111" t="s">
        <v>28</v>
      </c>
      <c r="Z3418" s="111" t="s">
        <v>29</v>
      </c>
      <c r="AA3418" s="111" t="s">
        <v>25</v>
      </c>
      <c r="AB3418" s="111" t="s">
        <v>30</v>
      </c>
      <c r="AC3418" s="112" t="s">
        <v>31</v>
      </c>
    </row>
    <row r="3419" spans="1:29" ht="25.5" customHeight="1" x14ac:dyDescent="0.35">
      <c r="A3419" s="205"/>
      <c r="B3419" s="207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13"/>
        <v/>
      </c>
      <c r="G3419" s="106"/>
      <c r="H3419" s="96">
        <f t="shared" si="214"/>
        <v>0</v>
      </c>
      <c r="I3419" s="96" t="str">
        <f t="shared" si="215"/>
        <v/>
      </c>
      <c r="J3419" s="96" t="str">
        <f t="shared" si="216"/>
        <v/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V3419" s="110" t="s">
        <v>25</v>
      </c>
      <c r="W3419" s="110" t="s">
        <v>26</v>
      </c>
      <c r="X3419" s="110" t="s">
        <v>27</v>
      </c>
      <c r="Y3419" s="111" t="s">
        <v>28</v>
      </c>
      <c r="Z3419" s="111" t="s">
        <v>29</v>
      </c>
      <c r="AA3419" s="111" t="s">
        <v>25</v>
      </c>
      <c r="AB3419" s="111" t="s">
        <v>30</v>
      </c>
      <c r="AC3419" s="112" t="s">
        <v>31</v>
      </c>
    </row>
    <row r="3420" spans="1:29" ht="25.5" customHeight="1" x14ac:dyDescent="0.35">
      <c r="A3420" s="205"/>
      <c r="B3420" s="207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13"/>
        <v/>
      </c>
      <c r="G3420" s="106"/>
      <c r="H3420" s="96">
        <f t="shared" si="214"/>
        <v>0</v>
      </c>
      <c r="I3420" s="96" t="str">
        <f t="shared" si="215"/>
        <v/>
      </c>
      <c r="J3420" s="96" t="str">
        <f t="shared" si="216"/>
        <v/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V3420" s="110" t="s">
        <v>25</v>
      </c>
      <c r="W3420" s="110" t="s">
        <v>26</v>
      </c>
      <c r="X3420" s="110" t="s">
        <v>27</v>
      </c>
      <c r="Y3420" s="111" t="s">
        <v>28</v>
      </c>
      <c r="Z3420" s="111" t="s">
        <v>29</v>
      </c>
      <c r="AA3420" s="111" t="s">
        <v>25</v>
      </c>
      <c r="AB3420" s="111" t="s">
        <v>30</v>
      </c>
      <c r="AC3420" s="112" t="s">
        <v>31</v>
      </c>
    </row>
    <row r="3421" spans="1:29" ht="25.5" customHeight="1" x14ac:dyDescent="0.35">
      <c r="A3421" s="205"/>
      <c r="B3421" s="207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13"/>
        <v/>
      </c>
      <c r="G3421" s="106"/>
      <c r="H3421" s="96">
        <f t="shared" si="214"/>
        <v>0</v>
      </c>
      <c r="I3421" s="96" t="str">
        <f t="shared" si="215"/>
        <v/>
      </c>
      <c r="J3421" s="96" t="str">
        <f t="shared" si="216"/>
        <v/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V3421" s="110" t="s">
        <v>25</v>
      </c>
      <c r="W3421" s="110" t="s">
        <v>26</v>
      </c>
      <c r="X3421" s="110" t="s">
        <v>27</v>
      </c>
      <c r="Y3421" s="111" t="s">
        <v>28</v>
      </c>
      <c r="Z3421" s="111" t="s">
        <v>29</v>
      </c>
      <c r="AA3421" s="111" t="s">
        <v>25</v>
      </c>
      <c r="AB3421" s="111" t="s">
        <v>30</v>
      </c>
      <c r="AC3421" s="112" t="s">
        <v>31</v>
      </c>
    </row>
    <row r="3422" spans="1:29" ht="25.5" customHeight="1" x14ac:dyDescent="0.35">
      <c r="A3422" s="205"/>
      <c r="B3422" s="207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13"/>
        <v/>
      </c>
      <c r="G3422" s="106"/>
      <c r="H3422" s="96">
        <f t="shared" si="214"/>
        <v>0</v>
      </c>
      <c r="I3422" s="96" t="str">
        <f t="shared" si="215"/>
        <v/>
      </c>
      <c r="J3422" s="96" t="str">
        <f t="shared" si="216"/>
        <v/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V3422" s="110" t="s">
        <v>25</v>
      </c>
      <c r="W3422" s="110" t="s">
        <v>26</v>
      </c>
      <c r="X3422" s="110" t="s">
        <v>27</v>
      </c>
      <c r="Y3422" s="111" t="s">
        <v>28</v>
      </c>
      <c r="Z3422" s="111" t="s">
        <v>29</v>
      </c>
      <c r="AA3422" s="111" t="s">
        <v>25</v>
      </c>
      <c r="AB3422" s="111" t="s">
        <v>30</v>
      </c>
      <c r="AC3422" s="112" t="s">
        <v>31</v>
      </c>
    </row>
    <row r="3423" spans="1:29" ht="25.5" customHeight="1" x14ac:dyDescent="0.35">
      <c r="A3423" s="205"/>
      <c r="B3423" s="207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13"/>
        <v/>
      </c>
      <c r="G3423" s="106"/>
      <c r="H3423" s="96">
        <f t="shared" si="214"/>
        <v>0</v>
      </c>
      <c r="I3423" s="96" t="str">
        <f t="shared" si="215"/>
        <v/>
      </c>
      <c r="J3423" s="96" t="str">
        <f t="shared" si="216"/>
        <v/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V3423" s="110" t="s">
        <v>25</v>
      </c>
      <c r="W3423" s="110" t="s">
        <v>26</v>
      </c>
      <c r="X3423" s="110" t="s">
        <v>27</v>
      </c>
      <c r="Y3423" s="111" t="s">
        <v>28</v>
      </c>
      <c r="Z3423" s="111" t="s">
        <v>29</v>
      </c>
      <c r="AA3423" s="111" t="s">
        <v>25</v>
      </c>
      <c r="AB3423" s="111" t="s">
        <v>30</v>
      </c>
      <c r="AC3423" s="112" t="s">
        <v>31</v>
      </c>
    </row>
    <row r="3424" spans="1:29" ht="25.5" customHeight="1" x14ac:dyDescent="0.35">
      <c r="A3424" s="205"/>
      <c r="B3424" s="207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13"/>
        <v/>
      </c>
      <c r="G3424" s="106"/>
      <c r="H3424" s="96">
        <f t="shared" si="214"/>
        <v>0</v>
      </c>
      <c r="I3424" s="96" t="str">
        <f t="shared" si="215"/>
        <v/>
      </c>
      <c r="J3424" s="96" t="str">
        <f t="shared" si="216"/>
        <v/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V3424" s="110" t="s">
        <v>25</v>
      </c>
      <c r="W3424" s="110" t="s">
        <v>26</v>
      </c>
      <c r="X3424" s="110" t="s">
        <v>27</v>
      </c>
      <c r="Y3424" s="111" t="s">
        <v>28</v>
      </c>
      <c r="Z3424" s="111" t="s">
        <v>29</v>
      </c>
      <c r="AA3424" s="111" t="s">
        <v>25</v>
      </c>
      <c r="AB3424" s="111" t="s">
        <v>30</v>
      </c>
      <c r="AC3424" s="112" t="s">
        <v>31</v>
      </c>
    </row>
    <row r="3425" spans="1:29" ht="25.5" customHeight="1" x14ac:dyDescent="0.35">
      <c r="A3425" s="205"/>
      <c r="B3425" s="207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13"/>
        <v/>
      </c>
      <c r="G3425" s="106"/>
      <c r="H3425" s="96">
        <f t="shared" si="214"/>
        <v>0</v>
      </c>
      <c r="I3425" s="96" t="str">
        <f t="shared" si="215"/>
        <v/>
      </c>
      <c r="J3425" s="96" t="str">
        <f t="shared" si="216"/>
        <v/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V3425" s="110" t="s">
        <v>25</v>
      </c>
      <c r="W3425" s="110" t="s">
        <v>26</v>
      </c>
      <c r="X3425" s="110" t="s">
        <v>27</v>
      </c>
      <c r="Y3425" s="111" t="s">
        <v>28</v>
      </c>
      <c r="Z3425" s="111" t="s">
        <v>29</v>
      </c>
      <c r="AA3425" s="111" t="s">
        <v>25</v>
      </c>
      <c r="AB3425" s="111" t="s">
        <v>30</v>
      </c>
      <c r="AC3425" s="112" t="s">
        <v>31</v>
      </c>
    </row>
    <row r="3426" spans="1:29" ht="25.5" customHeight="1" x14ac:dyDescent="0.35">
      <c r="A3426" s="205"/>
      <c r="B3426" s="207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13"/>
        <v/>
      </c>
      <c r="G3426" s="106"/>
      <c r="H3426" s="96">
        <f t="shared" si="214"/>
        <v>0</v>
      </c>
      <c r="I3426" s="96" t="str">
        <f t="shared" si="215"/>
        <v/>
      </c>
      <c r="J3426" s="96" t="str">
        <f t="shared" si="216"/>
        <v/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V3426" s="110" t="s">
        <v>25</v>
      </c>
      <c r="W3426" s="110" t="s">
        <v>26</v>
      </c>
      <c r="X3426" s="110" t="s">
        <v>27</v>
      </c>
      <c r="Y3426" s="111" t="s">
        <v>28</v>
      </c>
      <c r="Z3426" s="111" t="s">
        <v>29</v>
      </c>
      <c r="AA3426" s="111" t="s">
        <v>25</v>
      </c>
      <c r="AB3426" s="111" t="s">
        <v>30</v>
      </c>
      <c r="AC3426" s="112" t="s">
        <v>31</v>
      </c>
    </row>
    <row r="3427" spans="1:29" ht="25.5" customHeight="1" x14ac:dyDescent="0.35">
      <c r="A3427" s="205"/>
      <c r="B3427" s="207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13"/>
        <v/>
      </c>
      <c r="G3427" s="106"/>
      <c r="H3427" s="96">
        <f t="shared" si="214"/>
        <v>0</v>
      </c>
      <c r="I3427" s="96" t="str">
        <f t="shared" si="215"/>
        <v/>
      </c>
      <c r="J3427" s="96" t="str">
        <f t="shared" si="216"/>
        <v/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V3427" s="110" t="s">
        <v>25</v>
      </c>
      <c r="W3427" s="110" t="s">
        <v>26</v>
      </c>
      <c r="X3427" s="110" t="s">
        <v>27</v>
      </c>
      <c r="Y3427" s="111" t="s">
        <v>28</v>
      </c>
      <c r="Z3427" s="111" t="s">
        <v>29</v>
      </c>
      <c r="AA3427" s="111" t="s">
        <v>25</v>
      </c>
      <c r="AB3427" s="111" t="s">
        <v>30</v>
      </c>
      <c r="AC3427" s="112" t="s">
        <v>31</v>
      </c>
    </row>
    <row r="3428" spans="1:29" ht="25.5" customHeight="1" x14ac:dyDescent="0.35">
      <c r="A3428" s="205"/>
      <c r="B3428" s="207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13"/>
        <v/>
      </c>
      <c r="G3428" s="106"/>
      <c r="H3428" s="96">
        <f t="shared" si="214"/>
        <v>0</v>
      </c>
      <c r="I3428" s="96" t="str">
        <f t="shared" si="215"/>
        <v/>
      </c>
      <c r="J3428" s="96" t="str">
        <f t="shared" si="216"/>
        <v/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V3428" s="110" t="s">
        <v>25</v>
      </c>
      <c r="W3428" s="110" t="s">
        <v>26</v>
      </c>
      <c r="X3428" s="110" t="s">
        <v>27</v>
      </c>
      <c r="Y3428" s="111" t="s">
        <v>28</v>
      </c>
      <c r="Z3428" s="111" t="s">
        <v>29</v>
      </c>
      <c r="AA3428" s="111" t="s">
        <v>25</v>
      </c>
      <c r="AB3428" s="111" t="s">
        <v>30</v>
      </c>
      <c r="AC3428" s="112" t="s">
        <v>31</v>
      </c>
    </row>
    <row r="3429" spans="1:29" ht="25.5" customHeight="1" x14ac:dyDescent="0.35">
      <c r="A3429" s="205"/>
      <c r="B3429" s="207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13"/>
        <v/>
      </c>
      <c r="G3429" s="106"/>
      <c r="H3429" s="96">
        <f t="shared" si="214"/>
        <v>0</v>
      </c>
      <c r="I3429" s="96" t="str">
        <f t="shared" si="215"/>
        <v/>
      </c>
      <c r="J3429" s="96" t="str">
        <f t="shared" si="216"/>
        <v/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V3429" s="110" t="s">
        <v>25</v>
      </c>
      <c r="W3429" s="110" t="s">
        <v>26</v>
      </c>
      <c r="X3429" s="110" t="s">
        <v>27</v>
      </c>
      <c r="Y3429" s="111" t="s">
        <v>28</v>
      </c>
      <c r="Z3429" s="111" t="s">
        <v>29</v>
      </c>
      <c r="AA3429" s="111" t="s">
        <v>25</v>
      </c>
      <c r="AB3429" s="111" t="s">
        <v>30</v>
      </c>
      <c r="AC3429" s="112" t="s">
        <v>31</v>
      </c>
    </row>
    <row r="3430" spans="1:29" ht="25.5" customHeight="1" x14ac:dyDescent="0.35">
      <c r="A3430" s="205"/>
      <c r="B3430" s="207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13"/>
        <v/>
      </c>
      <c r="G3430" s="106"/>
      <c r="H3430" s="96">
        <f t="shared" si="214"/>
        <v>0</v>
      </c>
      <c r="I3430" s="96" t="str">
        <f t="shared" si="215"/>
        <v/>
      </c>
      <c r="J3430" s="96" t="str">
        <f t="shared" si="216"/>
        <v/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V3430" s="110" t="s">
        <v>25</v>
      </c>
      <c r="W3430" s="110" t="s">
        <v>26</v>
      </c>
      <c r="X3430" s="110" t="s">
        <v>27</v>
      </c>
      <c r="Y3430" s="111" t="s">
        <v>28</v>
      </c>
      <c r="Z3430" s="111" t="s">
        <v>29</v>
      </c>
      <c r="AA3430" s="111" t="s">
        <v>25</v>
      </c>
      <c r="AB3430" s="111" t="s">
        <v>30</v>
      </c>
      <c r="AC3430" s="112" t="s">
        <v>31</v>
      </c>
    </row>
    <row r="3431" spans="1:29" ht="25.5" customHeight="1" x14ac:dyDescent="0.35">
      <c r="A3431" s="205"/>
      <c r="B3431" s="207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13"/>
        <v/>
      </c>
      <c r="G3431" s="106"/>
      <c r="H3431" s="96">
        <f t="shared" si="214"/>
        <v>0</v>
      </c>
      <c r="I3431" s="96" t="str">
        <f t="shared" si="215"/>
        <v/>
      </c>
      <c r="J3431" s="96" t="str">
        <f t="shared" si="216"/>
        <v/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V3431" s="110" t="s">
        <v>25</v>
      </c>
      <c r="W3431" s="110" t="s">
        <v>26</v>
      </c>
      <c r="X3431" s="110" t="s">
        <v>27</v>
      </c>
      <c r="Y3431" s="111" t="s">
        <v>28</v>
      </c>
      <c r="Z3431" s="111" t="s">
        <v>29</v>
      </c>
      <c r="AA3431" s="111" t="s">
        <v>25</v>
      </c>
      <c r="AB3431" s="111" t="s">
        <v>30</v>
      </c>
      <c r="AC3431" s="112" t="s">
        <v>31</v>
      </c>
    </row>
    <row r="3432" spans="1:29" ht="25.5" customHeight="1" x14ac:dyDescent="0.35">
      <c r="A3432" s="205"/>
      <c r="B3432" s="207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13"/>
        <v/>
      </c>
      <c r="G3432" s="106"/>
      <c r="H3432" s="96">
        <f t="shared" si="214"/>
        <v>0</v>
      </c>
      <c r="I3432" s="96" t="str">
        <f t="shared" si="215"/>
        <v/>
      </c>
      <c r="J3432" s="96" t="str">
        <f t="shared" si="216"/>
        <v/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V3432" s="110" t="s">
        <v>25</v>
      </c>
      <c r="W3432" s="110" t="s">
        <v>26</v>
      </c>
      <c r="X3432" s="110" t="s">
        <v>27</v>
      </c>
      <c r="Y3432" s="111" t="s">
        <v>28</v>
      </c>
      <c r="Z3432" s="111" t="s">
        <v>29</v>
      </c>
      <c r="AA3432" s="111" t="s">
        <v>25</v>
      </c>
      <c r="AB3432" s="111" t="s">
        <v>30</v>
      </c>
      <c r="AC3432" s="112" t="s">
        <v>31</v>
      </c>
    </row>
    <row r="3433" spans="1:29" ht="25.5" customHeight="1" x14ac:dyDescent="0.35">
      <c r="A3433" s="205"/>
      <c r="B3433" s="207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13"/>
        <v/>
      </c>
      <c r="G3433" s="106"/>
      <c r="H3433" s="96">
        <f t="shared" si="214"/>
        <v>0</v>
      </c>
      <c r="I3433" s="96" t="str">
        <f t="shared" si="215"/>
        <v/>
      </c>
      <c r="J3433" s="96" t="str">
        <f t="shared" si="216"/>
        <v/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V3433" s="110" t="s">
        <v>25</v>
      </c>
      <c r="W3433" s="110" t="s">
        <v>26</v>
      </c>
      <c r="X3433" s="110" t="s">
        <v>27</v>
      </c>
      <c r="Y3433" s="111" t="s">
        <v>28</v>
      </c>
      <c r="Z3433" s="111" t="s">
        <v>29</v>
      </c>
      <c r="AA3433" s="111" t="s">
        <v>25</v>
      </c>
      <c r="AB3433" s="111" t="s">
        <v>30</v>
      </c>
      <c r="AC3433" s="112" t="s">
        <v>31</v>
      </c>
    </row>
    <row r="3434" spans="1:29" ht="25.5" customHeight="1" x14ac:dyDescent="0.35">
      <c r="A3434" s="205"/>
      <c r="B3434" s="207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13"/>
        <v/>
      </c>
      <c r="G3434" s="106"/>
      <c r="H3434" s="96">
        <f t="shared" si="214"/>
        <v>0</v>
      </c>
      <c r="I3434" s="96" t="str">
        <f t="shared" si="215"/>
        <v/>
      </c>
      <c r="J3434" s="96" t="str">
        <f t="shared" si="216"/>
        <v/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V3434" s="110" t="s">
        <v>25</v>
      </c>
      <c r="W3434" s="110" t="s">
        <v>26</v>
      </c>
      <c r="X3434" s="110" t="s">
        <v>27</v>
      </c>
      <c r="Y3434" s="111" t="s">
        <v>28</v>
      </c>
      <c r="Z3434" s="111" t="s">
        <v>29</v>
      </c>
      <c r="AA3434" s="111" t="s">
        <v>25</v>
      </c>
      <c r="AB3434" s="111" t="s">
        <v>30</v>
      </c>
      <c r="AC3434" s="112" t="s">
        <v>31</v>
      </c>
    </row>
    <row r="3435" spans="1:29" ht="25.5" customHeight="1" x14ac:dyDescent="0.35">
      <c r="A3435" s="205"/>
      <c r="B3435" s="207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13"/>
        <v/>
      </c>
      <c r="G3435" s="106"/>
      <c r="H3435" s="96">
        <f t="shared" si="214"/>
        <v>0</v>
      </c>
      <c r="I3435" s="96" t="str">
        <f t="shared" si="215"/>
        <v/>
      </c>
      <c r="J3435" s="96" t="str">
        <f t="shared" si="216"/>
        <v/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V3435" s="110" t="s">
        <v>25</v>
      </c>
      <c r="W3435" s="110" t="s">
        <v>26</v>
      </c>
      <c r="X3435" s="110" t="s">
        <v>27</v>
      </c>
      <c r="Y3435" s="111" t="s">
        <v>28</v>
      </c>
      <c r="Z3435" s="111" t="s">
        <v>29</v>
      </c>
      <c r="AA3435" s="111" t="s">
        <v>25</v>
      </c>
      <c r="AB3435" s="111" t="s">
        <v>30</v>
      </c>
      <c r="AC3435" s="112" t="s">
        <v>31</v>
      </c>
    </row>
    <row r="3436" spans="1:29" ht="25.5" customHeight="1" x14ac:dyDescent="0.35">
      <c r="A3436" s="205"/>
      <c r="B3436" s="207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13"/>
        <v/>
      </c>
      <c r="G3436" s="106"/>
      <c r="H3436" s="96">
        <f t="shared" si="214"/>
        <v>0</v>
      </c>
      <c r="I3436" s="96" t="str">
        <f t="shared" si="215"/>
        <v/>
      </c>
      <c r="J3436" s="96" t="str">
        <f t="shared" si="216"/>
        <v/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V3436" s="110" t="s">
        <v>25</v>
      </c>
      <c r="W3436" s="110" t="s">
        <v>26</v>
      </c>
      <c r="X3436" s="110" t="s">
        <v>27</v>
      </c>
      <c r="Y3436" s="111" t="s">
        <v>28</v>
      </c>
      <c r="Z3436" s="111" t="s">
        <v>29</v>
      </c>
      <c r="AA3436" s="111" t="s">
        <v>25</v>
      </c>
      <c r="AB3436" s="111" t="s">
        <v>30</v>
      </c>
      <c r="AC3436" s="112" t="s">
        <v>31</v>
      </c>
    </row>
    <row r="3437" spans="1:29" ht="25.5" customHeight="1" x14ac:dyDescent="0.35">
      <c r="A3437" s="205"/>
      <c r="B3437" s="207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13"/>
        <v/>
      </c>
      <c r="G3437" s="106"/>
      <c r="H3437" s="96">
        <f t="shared" si="214"/>
        <v>0</v>
      </c>
      <c r="I3437" s="96" t="str">
        <f t="shared" si="215"/>
        <v/>
      </c>
      <c r="J3437" s="96" t="str">
        <f t="shared" si="216"/>
        <v/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V3437" s="110" t="s">
        <v>25</v>
      </c>
      <c r="W3437" s="110" t="s">
        <v>26</v>
      </c>
      <c r="X3437" s="110" t="s">
        <v>27</v>
      </c>
      <c r="Y3437" s="111" t="s">
        <v>28</v>
      </c>
      <c r="Z3437" s="111" t="s">
        <v>29</v>
      </c>
      <c r="AA3437" s="111" t="s">
        <v>25</v>
      </c>
      <c r="AB3437" s="111" t="s">
        <v>30</v>
      </c>
      <c r="AC3437" s="112" t="s">
        <v>31</v>
      </c>
    </row>
    <row r="3438" spans="1:29" ht="25.5" customHeight="1" x14ac:dyDescent="0.35">
      <c r="A3438" s="205"/>
      <c r="B3438" s="207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13"/>
        <v/>
      </c>
      <c r="G3438" s="106"/>
      <c r="H3438" s="96">
        <f t="shared" si="214"/>
        <v>0</v>
      </c>
      <c r="I3438" s="96" t="str">
        <f t="shared" si="215"/>
        <v/>
      </c>
      <c r="J3438" s="96" t="str">
        <f t="shared" si="216"/>
        <v/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V3438" s="110" t="s">
        <v>25</v>
      </c>
      <c r="W3438" s="110" t="s">
        <v>26</v>
      </c>
      <c r="X3438" s="110" t="s">
        <v>27</v>
      </c>
      <c r="Y3438" s="111" t="s">
        <v>28</v>
      </c>
      <c r="Z3438" s="111" t="s">
        <v>29</v>
      </c>
      <c r="AA3438" s="111" t="s">
        <v>25</v>
      </c>
      <c r="AB3438" s="111" t="s">
        <v>30</v>
      </c>
      <c r="AC3438" s="112" t="s">
        <v>31</v>
      </c>
    </row>
    <row r="3439" spans="1:29" ht="25.5" customHeight="1" x14ac:dyDescent="0.35">
      <c r="A3439" s="205"/>
      <c r="B3439" s="207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13"/>
        <v/>
      </c>
      <c r="G3439" s="106"/>
      <c r="H3439" s="96">
        <f t="shared" si="214"/>
        <v>0</v>
      </c>
      <c r="I3439" s="96" t="str">
        <f t="shared" si="215"/>
        <v/>
      </c>
      <c r="J3439" s="96" t="str">
        <f t="shared" si="216"/>
        <v/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V3439" s="110" t="s">
        <v>25</v>
      </c>
      <c r="W3439" s="110" t="s">
        <v>26</v>
      </c>
      <c r="X3439" s="110" t="s">
        <v>27</v>
      </c>
      <c r="Y3439" s="111" t="s">
        <v>28</v>
      </c>
      <c r="Z3439" s="111" t="s">
        <v>29</v>
      </c>
      <c r="AA3439" s="111" t="s">
        <v>25</v>
      </c>
      <c r="AB3439" s="111" t="s">
        <v>30</v>
      </c>
      <c r="AC3439" s="112" t="s">
        <v>31</v>
      </c>
    </row>
    <row r="3440" spans="1:29" ht="25.5" customHeight="1" x14ac:dyDescent="0.35">
      <c r="A3440" s="205"/>
      <c r="B3440" s="207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13"/>
        <v/>
      </c>
      <c r="G3440" s="106"/>
      <c r="H3440" s="96">
        <f t="shared" si="214"/>
        <v>0</v>
      </c>
      <c r="I3440" s="96" t="str">
        <f t="shared" si="215"/>
        <v/>
      </c>
      <c r="J3440" s="96" t="str">
        <f t="shared" si="216"/>
        <v/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V3440" s="110" t="s">
        <v>25</v>
      </c>
      <c r="W3440" s="110" t="s">
        <v>26</v>
      </c>
      <c r="X3440" s="110" t="s">
        <v>27</v>
      </c>
      <c r="Y3440" s="111" t="s">
        <v>28</v>
      </c>
      <c r="Z3440" s="111" t="s">
        <v>29</v>
      </c>
      <c r="AA3440" s="111" t="s">
        <v>25</v>
      </c>
      <c r="AB3440" s="111" t="s">
        <v>30</v>
      </c>
      <c r="AC3440" s="112" t="s">
        <v>31</v>
      </c>
    </row>
    <row r="3441" spans="1:29" ht="25.5" customHeight="1" x14ac:dyDescent="0.35">
      <c r="A3441" s="205"/>
      <c r="B3441" s="207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13"/>
        <v/>
      </c>
      <c r="G3441" s="106"/>
      <c r="H3441" s="96">
        <f t="shared" si="214"/>
        <v>0</v>
      </c>
      <c r="I3441" s="96" t="str">
        <f t="shared" si="215"/>
        <v/>
      </c>
      <c r="J3441" s="96" t="str">
        <f t="shared" si="216"/>
        <v/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V3441" s="110" t="s">
        <v>25</v>
      </c>
      <c r="W3441" s="110" t="s">
        <v>26</v>
      </c>
      <c r="X3441" s="110" t="s">
        <v>27</v>
      </c>
      <c r="Y3441" s="111" t="s">
        <v>28</v>
      </c>
      <c r="Z3441" s="111" t="s">
        <v>29</v>
      </c>
      <c r="AA3441" s="111" t="s">
        <v>25</v>
      </c>
      <c r="AB3441" s="111" t="s">
        <v>30</v>
      </c>
      <c r="AC3441" s="112" t="s">
        <v>31</v>
      </c>
    </row>
    <row r="3442" spans="1:29" ht="25.5" customHeight="1" x14ac:dyDescent="0.35">
      <c r="A3442" s="205"/>
      <c r="B3442" s="207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13"/>
        <v/>
      </c>
      <c r="G3442" s="106"/>
      <c r="H3442" s="96">
        <f t="shared" si="214"/>
        <v>0</v>
      </c>
      <c r="I3442" s="96" t="str">
        <f t="shared" si="215"/>
        <v/>
      </c>
      <c r="J3442" s="96" t="str">
        <f t="shared" si="216"/>
        <v/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V3442" s="110" t="s">
        <v>25</v>
      </c>
      <c r="W3442" s="110" t="s">
        <v>26</v>
      </c>
      <c r="X3442" s="110" t="s">
        <v>27</v>
      </c>
      <c r="Y3442" s="111" t="s">
        <v>28</v>
      </c>
      <c r="Z3442" s="111" t="s">
        <v>29</v>
      </c>
      <c r="AA3442" s="111" t="s">
        <v>25</v>
      </c>
      <c r="AB3442" s="111" t="s">
        <v>30</v>
      </c>
      <c r="AC3442" s="112" t="s">
        <v>31</v>
      </c>
    </row>
    <row r="3443" spans="1:29" ht="25.5" customHeight="1" x14ac:dyDescent="0.35">
      <c r="A3443" s="205"/>
      <c r="B3443" s="207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13"/>
        <v/>
      </c>
      <c r="G3443" s="106"/>
      <c r="H3443" s="96">
        <f t="shared" si="214"/>
        <v>0</v>
      </c>
      <c r="I3443" s="96" t="str">
        <f t="shared" si="215"/>
        <v/>
      </c>
      <c r="J3443" s="96" t="str">
        <f t="shared" si="216"/>
        <v/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V3443" s="110" t="s">
        <v>25</v>
      </c>
      <c r="W3443" s="110" t="s">
        <v>26</v>
      </c>
      <c r="X3443" s="110" t="s">
        <v>27</v>
      </c>
      <c r="Y3443" s="111" t="s">
        <v>28</v>
      </c>
      <c r="Z3443" s="111" t="s">
        <v>29</v>
      </c>
      <c r="AA3443" s="111" t="s">
        <v>25</v>
      </c>
      <c r="AB3443" s="111" t="s">
        <v>30</v>
      </c>
      <c r="AC3443" s="112" t="s">
        <v>31</v>
      </c>
    </row>
    <row r="3444" spans="1:29" ht="25.5" customHeight="1" x14ac:dyDescent="0.35">
      <c r="A3444" s="205"/>
      <c r="B3444" s="207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13"/>
        <v/>
      </c>
      <c r="G3444" s="106"/>
      <c r="H3444" s="96">
        <f t="shared" si="214"/>
        <v>0</v>
      </c>
      <c r="I3444" s="96" t="str">
        <f t="shared" si="215"/>
        <v/>
      </c>
      <c r="J3444" s="96" t="str">
        <f t="shared" si="216"/>
        <v/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V3444" s="110" t="s">
        <v>25</v>
      </c>
      <c r="W3444" s="110" t="s">
        <v>26</v>
      </c>
      <c r="X3444" s="110" t="s">
        <v>27</v>
      </c>
      <c r="Y3444" s="111" t="s">
        <v>28</v>
      </c>
      <c r="Z3444" s="111" t="s">
        <v>29</v>
      </c>
      <c r="AA3444" s="111" t="s">
        <v>25</v>
      </c>
      <c r="AB3444" s="111" t="s">
        <v>30</v>
      </c>
      <c r="AC3444" s="112" t="s">
        <v>31</v>
      </c>
    </row>
    <row r="3445" spans="1:29" ht="25.5" customHeight="1" x14ac:dyDescent="0.35">
      <c r="A3445" s="205"/>
      <c r="B3445" s="207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13"/>
        <v/>
      </c>
      <c r="G3445" s="106"/>
      <c r="H3445" s="96">
        <f t="shared" si="214"/>
        <v>0</v>
      </c>
      <c r="I3445" s="96" t="str">
        <f t="shared" si="215"/>
        <v/>
      </c>
      <c r="J3445" s="96" t="str">
        <f t="shared" si="216"/>
        <v/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V3445" s="110" t="s">
        <v>25</v>
      </c>
      <c r="W3445" s="110" t="s">
        <v>26</v>
      </c>
      <c r="X3445" s="110" t="s">
        <v>27</v>
      </c>
      <c r="Y3445" s="111" t="s">
        <v>28</v>
      </c>
      <c r="Z3445" s="111" t="s">
        <v>29</v>
      </c>
      <c r="AA3445" s="111" t="s">
        <v>25</v>
      </c>
      <c r="AB3445" s="111" t="s">
        <v>30</v>
      </c>
      <c r="AC3445" s="112" t="s">
        <v>31</v>
      </c>
    </row>
    <row r="3446" spans="1:29" ht="25.5" customHeight="1" x14ac:dyDescent="0.35">
      <c r="A3446" s="205"/>
      <c r="B3446" s="207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13"/>
        <v/>
      </c>
      <c r="G3446" s="106"/>
      <c r="H3446" s="96">
        <f t="shared" si="214"/>
        <v>0</v>
      </c>
      <c r="I3446" s="96" t="str">
        <f t="shared" si="215"/>
        <v/>
      </c>
      <c r="J3446" s="96" t="str">
        <f t="shared" si="216"/>
        <v/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V3446" s="110" t="s">
        <v>25</v>
      </c>
      <c r="W3446" s="110" t="s">
        <v>26</v>
      </c>
      <c r="X3446" s="110" t="s">
        <v>27</v>
      </c>
      <c r="Y3446" s="111" t="s">
        <v>28</v>
      </c>
      <c r="Z3446" s="111" t="s">
        <v>29</v>
      </c>
      <c r="AA3446" s="111" t="s">
        <v>25</v>
      </c>
      <c r="AB3446" s="111" t="s">
        <v>30</v>
      </c>
      <c r="AC3446" s="112" t="s">
        <v>31</v>
      </c>
    </row>
    <row r="3447" spans="1:29" ht="25.5" customHeight="1" x14ac:dyDescent="0.35">
      <c r="A3447" s="205"/>
      <c r="B3447" s="207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13"/>
        <v/>
      </c>
      <c r="G3447" s="106"/>
      <c r="H3447" s="96">
        <f t="shared" si="214"/>
        <v>0</v>
      </c>
      <c r="I3447" s="96" t="str">
        <f t="shared" si="215"/>
        <v/>
      </c>
      <c r="J3447" s="96" t="str">
        <f t="shared" si="216"/>
        <v/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V3447" s="110" t="s">
        <v>25</v>
      </c>
      <c r="W3447" s="110" t="s">
        <v>26</v>
      </c>
      <c r="X3447" s="110" t="s">
        <v>27</v>
      </c>
      <c r="Y3447" s="111" t="s">
        <v>28</v>
      </c>
      <c r="Z3447" s="111" t="s">
        <v>29</v>
      </c>
      <c r="AA3447" s="111" t="s">
        <v>25</v>
      </c>
      <c r="AB3447" s="111" t="s">
        <v>30</v>
      </c>
      <c r="AC3447" s="112" t="s">
        <v>31</v>
      </c>
    </row>
    <row r="3448" spans="1:29" ht="25.5" customHeight="1" x14ac:dyDescent="0.35">
      <c r="A3448" s="205"/>
      <c r="B3448" s="207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13"/>
        <v/>
      </c>
      <c r="G3448" s="106"/>
      <c r="H3448" s="96">
        <f t="shared" si="214"/>
        <v>0</v>
      </c>
      <c r="I3448" s="96" t="str">
        <f t="shared" si="215"/>
        <v/>
      </c>
      <c r="J3448" s="96" t="str">
        <f t="shared" si="216"/>
        <v/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V3448" s="110" t="s">
        <v>25</v>
      </c>
      <c r="W3448" s="110" t="s">
        <v>26</v>
      </c>
      <c r="X3448" s="110" t="s">
        <v>27</v>
      </c>
      <c r="Y3448" s="111" t="s">
        <v>28</v>
      </c>
      <c r="Z3448" s="111" t="s">
        <v>29</v>
      </c>
      <c r="AA3448" s="111" t="s">
        <v>25</v>
      </c>
      <c r="AB3448" s="111" t="s">
        <v>30</v>
      </c>
      <c r="AC3448" s="112" t="s">
        <v>31</v>
      </c>
    </row>
    <row r="3449" spans="1:29" ht="25.5" customHeight="1" x14ac:dyDescent="0.35">
      <c r="A3449" s="205"/>
      <c r="B3449" s="207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13"/>
        <v/>
      </c>
      <c r="G3449" s="106"/>
      <c r="H3449" s="96">
        <f t="shared" si="214"/>
        <v>0</v>
      </c>
      <c r="I3449" s="96" t="str">
        <f t="shared" si="215"/>
        <v/>
      </c>
      <c r="J3449" s="96" t="str">
        <f t="shared" si="216"/>
        <v/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V3449" s="110" t="s">
        <v>25</v>
      </c>
      <c r="W3449" s="110" t="s">
        <v>26</v>
      </c>
      <c r="X3449" s="110" t="s">
        <v>27</v>
      </c>
      <c r="Y3449" s="111" t="s">
        <v>28</v>
      </c>
      <c r="Z3449" s="111" t="s">
        <v>29</v>
      </c>
      <c r="AA3449" s="111" t="s">
        <v>25</v>
      </c>
      <c r="AB3449" s="111" t="s">
        <v>30</v>
      </c>
      <c r="AC3449" s="112" t="s">
        <v>31</v>
      </c>
    </row>
    <row r="3450" spans="1:29" ht="25.5" customHeight="1" x14ac:dyDescent="0.35">
      <c r="A3450" s="205"/>
      <c r="B3450" s="207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13"/>
        <v/>
      </c>
      <c r="G3450" s="106"/>
      <c r="H3450" s="96">
        <f t="shared" si="214"/>
        <v>0</v>
      </c>
      <c r="I3450" s="96" t="str">
        <f t="shared" si="215"/>
        <v/>
      </c>
      <c r="J3450" s="96" t="str">
        <f t="shared" si="216"/>
        <v/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V3450" s="110" t="s">
        <v>25</v>
      </c>
      <c r="W3450" s="110" t="s">
        <v>26</v>
      </c>
      <c r="X3450" s="110" t="s">
        <v>27</v>
      </c>
      <c r="Y3450" s="111" t="s">
        <v>28</v>
      </c>
      <c r="Z3450" s="111" t="s">
        <v>29</v>
      </c>
      <c r="AA3450" s="111" t="s">
        <v>25</v>
      </c>
      <c r="AB3450" s="111" t="s">
        <v>30</v>
      </c>
      <c r="AC3450" s="112" t="s">
        <v>31</v>
      </c>
    </row>
    <row r="3451" spans="1:29" ht="25.5" customHeight="1" x14ac:dyDescent="0.35">
      <c r="A3451" s="205"/>
      <c r="B3451" s="207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13"/>
        <v/>
      </c>
      <c r="G3451" s="106"/>
      <c r="H3451" s="96">
        <f t="shared" si="214"/>
        <v>0</v>
      </c>
      <c r="I3451" s="96" t="str">
        <f t="shared" si="215"/>
        <v/>
      </c>
      <c r="J3451" s="96" t="str">
        <f t="shared" si="216"/>
        <v/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V3451" s="110" t="s">
        <v>25</v>
      </c>
      <c r="W3451" s="110" t="s">
        <v>26</v>
      </c>
      <c r="X3451" s="110" t="s">
        <v>27</v>
      </c>
      <c r="Y3451" s="111" t="s">
        <v>28</v>
      </c>
      <c r="Z3451" s="111" t="s">
        <v>29</v>
      </c>
      <c r="AA3451" s="111" t="s">
        <v>25</v>
      </c>
      <c r="AB3451" s="111" t="s">
        <v>30</v>
      </c>
      <c r="AC3451" s="112" t="s">
        <v>31</v>
      </c>
    </row>
    <row r="3452" spans="1:29" ht="25.5" customHeight="1" x14ac:dyDescent="0.35">
      <c r="A3452" s="205"/>
      <c r="B3452" s="207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13"/>
        <v/>
      </c>
      <c r="G3452" s="106"/>
      <c r="H3452" s="96">
        <f t="shared" si="214"/>
        <v>0</v>
      </c>
      <c r="I3452" s="96" t="str">
        <f t="shared" si="215"/>
        <v/>
      </c>
      <c r="J3452" s="96" t="str">
        <f t="shared" si="216"/>
        <v/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V3452" s="110" t="s">
        <v>25</v>
      </c>
      <c r="W3452" s="110" t="s">
        <v>26</v>
      </c>
      <c r="X3452" s="110" t="s">
        <v>27</v>
      </c>
      <c r="Y3452" s="111" t="s">
        <v>28</v>
      </c>
      <c r="Z3452" s="111" t="s">
        <v>29</v>
      </c>
      <c r="AA3452" s="111" t="s">
        <v>25</v>
      </c>
      <c r="AB3452" s="111" t="s">
        <v>30</v>
      </c>
      <c r="AC3452" s="112" t="s">
        <v>31</v>
      </c>
    </row>
    <row r="3453" spans="1:29" ht="25.5" customHeight="1" x14ac:dyDescent="0.35">
      <c r="A3453" s="205"/>
      <c r="B3453" s="207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13"/>
        <v/>
      </c>
      <c r="G3453" s="106"/>
      <c r="H3453" s="96">
        <f t="shared" si="214"/>
        <v>0</v>
      </c>
      <c r="I3453" s="96" t="str">
        <f t="shared" si="215"/>
        <v/>
      </c>
      <c r="J3453" s="96" t="str">
        <f t="shared" si="216"/>
        <v/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V3453" s="110" t="s">
        <v>25</v>
      </c>
      <c r="W3453" s="110" t="s">
        <v>26</v>
      </c>
      <c r="X3453" s="110" t="s">
        <v>27</v>
      </c>
      <c r="Y3453" s="111" t="s">
        <v>28</v>
      </c>
      <c r="Z3453" s="111" t="s">
        <v>29</v>
      </c>
      <c r="AA3453" s="111" t="s">
        <v>25</v>
      </c>
      <c r="AB3453" s="111" t="s">
        <v>30</v>
      </c>
      <c r="AC3453" s="112" t="s">
        <v>31</v>
      </c>
    </row>
    <row r="3454" spans="1:29" ht="25.5" customHeight="1" x14ac:dyDescent="0.35">
      <c r="A3454" s="205"/>
      <c r="B3454" s="207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13"/>
        <v/>
      </c>
      <c r="G3454" s="106"/>
      <c r="H3454" s="96">
        <f t="shared" si="214"/>
        <v>0</v>
      </c>
      <c r="I3454" s="96" t="str">
        <f t="shared" si="215"/>
        <v/>
      </c>
      <c r="J3454" s="96" t="str">
        <f t="shared" si="216"/>
        <v/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V3454" s="110" t="s">
        <v>25</v>
      </c>
      <c r="W3454" s="110" t="s">
        <v>26</v>
      </c>
      <c r="X3454" s="110" t="s">
        <v>27</v>
      </c>
      <c r="Y3454" s="111" t="s">
        <v>28</v>
      </c>
      <c r="Z3454" s="111" t="s">
        <v>29</v>
      </c>
      <c r="AA3454" s="111" t="s">
        <v>25</v>
      </c>
      <c r="AB3454" s="111" t="s">
        <v>30</v>
      </c>
      <c r="AC3454" s="112" t="s">
        <v>31</v>
      </c>
    </row>
    <row r="3455" spans="1:29" ht="25.5" customHeight="1" x14ac:dyDescent="0.35">
      <c r="A3455" s="205"/>
      <c r="B3455" s="207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13"/>
        <v/>
      </c>
      <c r="G3455" s="106"/>
      <c r="H3455" s="96">
        <f t="shared" si="214"/>
        <v>0</v>
      </c>
      <c r="I3455" s="96" t="str">
        <f t="shared" si="215"/>
        <v/>
      </c>
      <c r="J3455" s="96" t="str">
        <f t="shared" si="216"/>
        <v/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V3455" s="110" t="s">
        <v>25</v>
      </c>
      <c r="W3455" s="110" t="s">
        <v>26</v>
      </c>
      <c r="X3455" s="110" t="s">
        <v>27</v>
      </c>
      <c r="Y3455" s="111" t="s">
        <v>28</v>
      </c>
      <c r="Z3455" s="111" t="s">
        <v>29</v>
      </c>
      <c r="AA3455" s="111" t="s">
        <v>25</v>
      </c>
      <c r="AB3455" s="111" t="s">
        <v>30</v>
      </c>
      <c r="AC3455" s="112" t="s">
        <v>31</v>
      </c>
    </row>
    <row r="3456" spans="1:29" ht="25.5" customHeight="1" x14ac:dyDescent="0.35">
      <c r="A3456" s="205"/>
      <c r="B3456" s="207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13"/>
        <v/>
      </c>
      <c r="G3456" s="106"/>
      <c r="H3456" s="96">
        <f t="shared" si="214"/>
        <v>0</v>
      </c>
      <c r="I3456" s="96" t="str">
        <f t="shared" si="215"/>
        <v/>
      </c>
      <c r="J3456" s="96" t="str">
        <f t="shared" si="216"/>
        <v/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V3456" s="110" t="s">
        <v>25</v>
      </c>
      <c r="W3456" s="110" t="s">
        <v>26</v>
      </c>
      <c r="X3456" s="110" t="s">
        <v>27</v>
      </c>
      <c r="Y3456" s="111" t="s">
        <v>28</v>
      </c>
      <c r="Z3456" s="111" t="s">
        <v>29</v>
      </c>
      <c r="AA3456" s="111" t="s">
        <v>25</v>
      </c>
      <c r="AB3456" s="111" t="s">
        <v>30</v>
      </c>
      <c r="AC3456" s="112" t="s">
        <v>31</v>
      </c>
    </row>
    <row r="3457" spans="1:29" ht="25.5" customHeight="1" x14ac:dyDescent="0.35">
      <c r="A3457" s="205"/>
      <c r="B3457" s="207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13"/>
        <v/>
      </c>
      <c r="G3457" s="106"/>
      <c r="H3457" s="96">
        <f t="shared" si="214"/>
        <v>0</v>
      </c>
      <c r="I3457" s="96" t="str">
        <f t="shared" si="215"/>
        <v/>
      </c>
      <c r="J3457" s="96" t="str">
        <f t="shared" si="216"/>
        <v/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V3457" s="110" t="s">
        <v>25</v>
      </c>
      <c r="W3457" s="110" t="s">
        <v>26</v>
      </c>
      <c r="X3457" s="110" t="s">
        <v>27</v>
      </c>
      <c r="Y3457" s="111" t="s">
        <v>28</v>
      </c>
      <c r="Z3457" s="111" t="s">
        <v>29</v>
      </c>
      <c r="AA3457" s="111" t="s">
        <v>25</v>
      </c>
      <c r="AB3457" s="111" t="s">
        <v>30</v>
      </c>
      <c r="AC3457" s="112" t="s">
        <v>31</v>
      </c>
    </row>
    <row r="3458" spans="1:29" ht="25.5" customHeight="1" x14ac:dyDescent="0.35">
      <c r="A3458" s="205"/>
      <c r="B3458" s="207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17">IF(OR(D3458="",E3458=""),"",ROUND(D3458*E3458,2))</f>
        <v/>
      </c>
      <c r="G3458" s="106"/>
      <c r="H3458" s="96">
        <f t="shared" ref="H3458:H3521" si="218">IF(G3458="Sim",IF(OR(F3458="",D3458="",L3458=""),"",IF(L3458="Sim",ROUND(F3458-D3458,2),0)),0)</f>
        <v>0</v>
      </c>
      <c r="I3458" s="96" t="str">
        <f t="shared" ref="I3458:I3521" si="219">IF(G3458="Sim",0,IF(OR(F3458="",L3458=""),"",F3458))</f>
        <v/>
      </c>
      <c r="J3458" s="96" t="str">
        <f t="shared" ref="J3458:J3521" si="220">IF(G3458="Sim",0,IF(OR(F3458="",D3458="",L3458=""),"",IF(L3458="Sim",ROUND(F3458-D3458,2),0)))</f>
        <v/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V3458" s="110" t="s">
        <v>25</v>
      </c>
      <c r="W3458" s="110" t="s">
        <v>26</v>
      </c>
      <c r="X3458" s="110" t="s">
        <v>27</v>
      </c>
      <c r="Y3458" s="111" t="s">
        <v>28</v>
      </c>
      <c r="Z3458" s="111" t="s">
        <v>29</v>
      </c>
      <c r="AA3458" s="111" t="s">
        <v>25</v>
      </c>
      <c r="AB3458" s="111" t="s">
        <v>30</v>
      </c>
      <c r="AC3458" s="112" t="s">
        <v>31</v>
      </c>
    </row>
    <row r="3459" spans="1:29" ht="25.5" customHeight="1" x14ac:dyDescent="0.35">
      <c r="A3459" s="205"/>
      <c r="B3459" s="207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17"/>
        <v/>
      </c>
      <c r="G3459" s="106"/>
      <c r="H3459" s="96">
        <f t="shared" si="218"/>
        <v>0</v>
      </c>
      <c r="I3459" s="96" t="str">
        <f t="shared" si="219"/>
        <v/>
      </c>
      <c r="J3459" s="96" t="str">
        <f t="shared" si="220"/>
        <v/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V3459" s="110" t="s">
        <v>25</v>
      </c>
      <c r="W3459" s="110" t="s">
        <v>26</v>
      </c>
      <c r="X3459" s="110" t="s">
        <v>27</v>
      </c>
      <c r="Y3459" s="111" t="s">
        <v>28</v>
      </c>
      <c r="Z3459" s="111" t="s">
        <v>29</v>
      </c>
      <c r="AA3459" s="111" t="s">
        <v>25</v>
      </c>
      <c r="AB3459" s="111" t="s">
        <v>30</v>
      </c>
      <c r="AC3459" s="112" t="s">
        <v>31</v>
      </c>
    </row>
    <row r="3460" spans="1:29" ht="25.5" customHeight="1" x14ac:dyDescent="0.35">
      <c r="A3460" s="205"/>
      <c r="B3460" s="207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17"/>
        <v/>
      </c>
      <c r="G3460" s="106"/>
      <c r="H3460" s="96">
        <f t="shared" si="218"/>
        <v>0</v>
      </c>
      <c r="I3460" s="96" t="str">
        <f t="shared" si="219"/>
        <v/>
      </c>
      <c r="J3460" s="96" t="str">
        <f t="shared" si="220"/>
        <v/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V3460" s="110" t="s">
        <v>25</v>
      </c>
      <c r="W3460" s="110" t="s">
        <v>26</v>
      </c>
      <c r="X3460" s="110" t="s">
        <v>27</v>
      </c>
      <c r="Y3460" s="111" t="s">
        <v>28</v>
      </c>
      <c r="Z3460" s="111" t="s">
        <v>29</v>
      </c>
      <c r="AA3460" s="111" t="s">
        <v>25</v>
      </c>
      <c r="AB3460" s="111" t="s">
        <v>30</v>
      </c>
      <c r="AC3460" s="112" t="s">
        <v>31</v>
      </c>
    </row>
    <row r="3461" spans="1:29" ht="25.5" customHeight="1" x14ac:dyDescent="0.35">
      <c r="A3461" s="205"/>
      <c r="B3461" s="207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17"/>
        <v/>
      </c>
      <c r="G3461" s="106"/>
      <c r="H3461" s="96">
        <f t="shared" si="218"/>
        <v>0</v>
      </c>
      <c r="I3461" s="96" t="str">
        <f t="shared" si="219"/>
        <v/>
      </c>
      <c r="J3461" s="96" t="str">
        <f t="shared" si="220"/>
        <v/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V3461" s="110" t="s">
        <v>25</v>
      </c>
      <c r="W3461" s="110" t="s">
        <v>26</v>
      </c>
      <c r="X3461" s="110" t="s">
        <v>27</v>
      </c>
      <c r="Y3461" s="111" t="s">
        <v>28</v>
      </c>
      <c r="Z3461" s="111" t="s">
        <v>29</v>
      </c>
      <c r="AA3461" s="111" t="s">
        <v>25</v>
      </c>
      <c r="AB3461" s="111" t="s">
        <v>30</v>
      </c>
      <c r="AC3461" s="112" t="s">
        <v>31</v>
      </c>
    </row>
    <row r="3462" spans="1:29" ht="25.5" customHeight="1" x14ac:dyDescent="0.35">
      <c r="A3462" s="205"/>
      <c r="B3462" s="207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17"/>
        <v/>
      </c>
      <c r="G3462" s="106"/>
      <c r="H3462" s="96">
        <f t="shared" si="218"/>
        <v>0</v>
      </c>
      <c r="I3462" s="96" t="str">
        <f t="shared" si="219"/>
        <v/>
      </c>
      <c r="J3462" s="96" t="str">
        <f t="shared" si="220"/>
        <v/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V3462" s="110" t="s">
        <v>25</v>
      </c>
      <c r="W3462" s="110" t="s">
        <v>26</v>
      </c>
      <c r="X3462" s="110" t="s">
        <v>27</v>
      </c>
      <c r="Y3462" s="111" t="s">
        <v>28</v>
      </c>
      <c r="Z3462" s="111" t="s">
        <v>29</v>
      </c>
      <c r="AA3462" s="111" t="s">
        <v>25</v>
      </c>
      <c r="AB3462" s="111" t="s">
        <v>30</v>
      </c>
      <c r="AC3462" s="112" t="s">
        <v>31</v>
      </c>
    </row>
    <row r="3463" spans="1:29" ht="25.5" customHeight="1" x14ac:dyDescent="0.35">
      <c r="A3463" s="205"/>
      <c r="B3463" s="207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17"/>
        <v/>
      </c>
      <c r="G3463" s="106"/>
      <c r="H3463" s="96">
        <f t="shared" si="218"/>
        <v>0</v>
      </c>
      <c r="I3463" s="96" t="str">
        <f t="shared" si="219"/>
        <v/>
      </c>
      <c r="J3463" s="96" t="str">
        <f t="shared" si="220"/>
        <v/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V3463" s="110" t="s">
        <v>25</v>
      </c>
      <c r="W3463" s="110" t="s">
        <v>26</v>
      </c>
      <c r="X3463" s="110" t="s">
        <v>27</v>
      </c>
      <c r="Y3463" s="111" t="s">
        <v>28</v>
      </c>
      <c r="Z3463" s="111" t="s">
        <v>29</v>
      </c>
      <c r="AA3463" s="111" t="s">
        <v>25</v>
      </c>
      <c r="AB3463" s="111" t="s">
        <v>30</v>
      </c>
      <c r="AC3463" s="112" t="s">
        <v>31</v>
      </c>
    </row>
    <row r="3464" spans="1:29" ht="25.5" customHeight="1" x14ac:dyDescent="0.35">
      <c r="A3464" s="205"/>
      <c r="B3464" s="207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17"/>
        <v/>
      </c>
      <c r="G3464" s="106"/>
      <c r="H3464" s="96">
        <f t="shared" si="218"/>
        <v>0</v>
      </c>
      <c r="I3464" s="96" t="str">
        <f t="shared" si="219"/>
        <v/>
      </c>
      <c r="J3464" s="96" t="str">
        <f t="shared" si="220"/>
        <v/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V3464" s="110" t="s">
        <v>25</v>
      </c>
      <c r="W3464" s="110" t="s">
        <v>26</v>
      </c>
      <c r="X3464" s="110" t="s">
        <v>27</v>
      </c>
      <c r="Y3464" s="111" t="s">
        <v>28</v>
      </c>
      <c r="Z3464" s="111" t="s">
        <v>29</v>
      </c>
      <c r="AA3464" s="111" t="s">
        <v>25</v>
      </c>
      <c r="AB3464" s="111" t="s">
        <v>30</v>
      </c>
      <c r="AC3464" s="112" t="s">
        <v>31</v>
      </c>
    </row>
    <row r="3465" spans="1:29" ht="25.5" customHeight="1" x14ac:dyDescent="0.35">
      <c r="A3465" s="205"/>
      <c r="B3465" s="207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17"/>
        <v/>
      </c>
      <c r="G3465" s="106"/>
      <c r="H3465" s="96">
        <f t="shared" si="218"/>
        <v>0</v>
      </c>
      <c r="I3465" s="96" t="str">
        <f t="shared" si="219"/>
        <v/>
      </c>
      <c r="J3465" s="96" t="str">
        <f t="shared" si="220"/>
        <v/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V3465" s="110" t="s">
        <v>25</v>
      </c>
      <c r="W3465" s="110" t="s">
        <v>26</v>
      </c>
      <c r="X3465" s="110" t="s">
        <v>27</v>
      </c>
      <c r="Y3465" s="111" t="s">
        <v>28</v>
      </c>
      <c r="Z3465" s="111" t="s">
        <v>29</v>
      </c>
      <c r="AA3465" s="111" t="s">
        <v>25</v>
      </c>
      <c r="AB3465" s="111" t="s">
        <v>30</v>
      </c>
      <c r="AC3465" s="112" t="s">
        <v>31</v>
      </c>
    </row>
    <row r="3466" spans="1:29" ht="25.5" customHeight="1" x14ac:dyDescent="0.35">
      <c r="A3466" s="205"/>
      <c r="B3466" s="207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17"/>
        <v/>
      </c>
      <c r="G3466" s="106"/>
      <c r="H3466" s="96">
        <f t="shared" si="218"/>
        <v>0</v>
      </c>
      <c r="I3466" s="96" t="str">
        <f t="shared" si="219"/>
        <v/>
      </c>
      <c r="J3466" s="96" t="str">
        <f t="shared" si="220"/>
        <v/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V3466" s="110" t="s">
        <v>25</v>
      </c>
      <c r="W3466" s="110" t="s">
        <v>26</v>
      </c>
      <c r="X3466" s="110" t="s">
        <v>27</v>
      </c>
      <c r="Y3466" s="111" t="s">
        <v>28</v>
      </c>
      <c r="Z3466" s="111" t="s">
        <v>29</v>
      </c>
      <c r="AA3466" s="111" t="s">
        <v>25</v>
      </c>
      <c r="AB3466" s="111" t="s">
        <v>30</v>
      </c>
      <c r="AC3466" s="112" t="s">
        <v>31</v>
      </c>
    </row>
    <row r="3467" spans="1:29" ht="25.5" customHeight="1" x14ac:dyDescent="0.35">
      <c r="A3467" s="205"/>
      <c r="B3467" s="207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17"/>
        <v/>
      </c>
      <c r="G3467" s="106"/>
      <c r="H3467" s="96">
        <f t="shared" si="218"/>
        <v>0</v>
      </c>
      <c r="I3467" s="96" t="str">
        <f t="shared" si="219"/>
        <v/>
      </c>
      <c r="J3467" s="96" t="str">
        <f t="shared" si="220"/>
        <v/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V3467" s="110" t="s">
        <v>25</v>
      </c>
      <c r="W3467" s="110" t="s">
        <v>26</v>
      </c>
      <c r="X3467" s="110" t="s">
        <v>27</v>
      </c>
      <c r="Y3467" s="111" t="s">
        <v>28</v>
      </c>
      <c r="Z3467" s="111" t="s">
        <v>29</v>
      </c>
      <c r="AA3467" s="111" t="s">
        <v>25</v>
      </c>
      <c r="AB3467" s="111" t="s">
        <v>30</v>
      </c>
      <c r="AC3467" s="112" t="s">
        <v>31</v>
      </c>
    </row>
    <row r="3468" spans="1:29" ht="25.5" customHeight="1" x14ac:dyDescent="0.35">
      <c r="A3468" s="205"/>
      <c r="B3468" s="207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17"/>
        <v/>
      </c>
      <c r="G3468" s="106"/>
      <c r="H3468" s="96">
        <f t="shared" si="218"/>
        <v>0</v>
      </c>
      <c r="I3468" s="96" t="str">
        <f t="shared" si="219"/>
        <v/>
      </c>
      <c r="J3468" s="96" t="str">
        <f t="shared" si="220"/>
        <v/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V3468" s="110" t="s">
        <v>25</v>
      </c>
      <c r="W3468" s="110" t="s">
        <v>26</v>
      </c>
      <c r="X3468" s="110" t="s">
        <v>27</v>
      </c>
      <c r="Y3468" s="111" t="s">
        <v>28</v>
      </c>
      <c r="Z3468" s="111" t="s">
        <v>29</v>
      </c>
      <c r="AA3468" s="111" t="s">
        <v>25</v>
      </c>
      <c r="AB3468" s="111" t="s">
        <v>30</v>
      </c>
      <c r="AC3468" s="112" t="s">
        <v>31</v>
      </c>
    </row>
    <row r="3469" spans="1:29" ht="25.5" customHeight="1" x14ac:dyDescent="0.35">
      <c r="A3469" s="205"/>
      <c r="B3469" s="207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17"/>
        <v/>
      </c>
      <c r="G3469" s="106"/>
      <c r="H3469" s="96">
        <f t="shared" si="218"/>
        <v>0</v>
      </c>
      <c r="I3469" s="96" t="str">
        <f t="shared" si="219"/>
        <v/>
      </c>
      <c r="J3469" s="96" t="str">
        <f t="shared" si="220"/>
        <v/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V3469" s="110" t="s">
        <v>25</v>
      </c>
      <c r="W3469" s="110" t="s">
        <v>26</v>
      </c>
      <c r="X3469" s="110" t="s">
        <v>27</v>
      </c>
      <c r="Y3469" s="111" t="s">
        <v>28</v>
      </c>
      <c r="Z3469" s="111" t="s">
        <v>29</v>
      </c>
      <c r="AA3469" s="111" t="s">
        <v>25</v>
      </c>
      <c r="AB3469" s="111" t="s">
        <v>30</v>
      </c>
      <c r="AC3469" s="112" t="s">
        <v>31</v>
      </c>
    </row>
    <row r="3470" spans="1:29" ht="25.5" customHeight="1" x14ac:dyDescent="0.35">
      <c r="A3470" s="205"/>
      <c r="B3470" s="207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17"/>
        <v/>
      </c>
      <c r="G3470" s="106"/>
      <c r="H3470" s="96">
        <f t="shared" si="218"/>
        <v>0</v>
      </c>
      <c r="I3470" s="96" t="str">
        <f t="shared" si="219"/>
        <v/>
      </c>
      <c r="J3470" s="96" t="str">
        <f t="shared" si="220"/>
        <v/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V3470" s="110" t="s">
        <v>25</v>
      </c>
      <c r="W3470" s="110" t="s">
        <v>26</v>
      </c>
      <c r="X3470" s="110" t="s">
        <v>27</v>
      </c>
      <c r="Y3470" s="111" t="s">
        <v>28</v>
      </c>
      <c r="Z3470" s="111" t="s">
        <v>29</v>
      </c>
      <c r="AA3470" s="111" t="s">
        <v>25</v>
      </c>
      <c r="AB3470" s="111" t="s">
        <v>30</v>
      </c>
      <c r="AC3470" s="112" t="s">
        <v>31</v>
      </c>
    </row>
    <row r="3471" spans="1:29" ht="25.5" customHeight="1" x14ac:dyDescent="0.35">
      <c r="A3471" s="205"/>
      <c r="B3471" s="207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17"/>
        <v/>
      </c>
      <c r="G3471" s="106"/>
      <c r="H3471" s="96">
        <f t="shared" si="218"/>
        <v>0</v>
      </c>
      <c r="I3471" s="96" t="str">
        <f t="shared" si="219"/>
        <v/>
      </c>
      <c r="J3471" s="96" t="str">
        <f t="shared" si="220"/>
        <v/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V3471" s="110" t="s">
        <v>25</v>
      </c>
      <c r="W3471" s="110" t="s">
        <v>26</v>
      </c>
      <c r="X3471" s="110" t="s">
        <v>27</v>
      </c>
      <c r="Y3471" s="111" t="s">
        <v>28</v>
      </c>
      <c r="Z3471" s="111" t="s">
        <v>29</v>
      </c>
      <c r="AA3471" s="111" t="s">
        <v>25</v>
      </c>
      <c r="AB3471" s="111" t="s">
        <v>30</v>
      </c>
      <c r="AC3471" s="112" t="s">
        <v>31</v>
      </c>
    </row>
    <row r="3472" spans="1:29" ht="25.5" customHeight="1" x14ac:dyDescent="0.35">
      <c r="A3472" s="205"/>
      <c r="B3472" s="207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17"/>
        <v/>
      </c>
      <c r="G3472" s="106"/>
      <c r="H3472" s="96">
        <f t="shared" si="218"/>
        <v>0</v>
      </c>
      <c r="I3472" s="96" t="str">
        <f t="shared" si="219"/>
        <v/>
      </c>
      <c r="J3472" s="96" t="str">
        <f t="shared" si="220"/>
        <v/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V3472" s="110" t="s">
        <v>25</v>
      </c>
      <c r="W3472" s="110" t="s">
        <v>26</v>
      </c>
      <c r="X3472" s="110" t="s">
        <v>27</v>
      </c>
      <c r="Y3472" s="111" t="s">
        <v>28</v>
      </c>
      <c r="Z3472" s="111" t="s">
        <v>29</v>
      </c>
      <c r="AA3472" s="111" t="s">
        <v>25</v>
      </c>
      <c r="AB3472" s="111" t="s">
        <v>30</v>
      </c>
      <c r="AC3472" s="112" t="s">
        <v>31</v>
      </c>
    </row>
    <row r="3473" spans="1:29" ht="25.5" customHeight="1" x14ac:dyDescent="0.35">
      <c r="A3473" s="205"/>
      <c r="B3473" s="207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17"/>
        <v/>
      </c>
      <c r="G3473" s="106"/>
      <c r="H3473" s="96">
        <f t="shared" si="218"/>
        <v>0</v>
      </c>
      <c r="I3473" s="96" t="str">
        <f t="shared" si="219"/>
        <v/>
      </c>
      <c r="J3473" s="96" t="str">
        <f t="shared" si="220"/>
        <v/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V3473" s="110" t="s">
        <v>25</v>
      </c>
      <c r="W3473" s="110" t="s">
        <v>26</v>
      </c>
      <c r="X3473" s="110" t="s">
        <v>27</v>
      </c>
      <c r="Y3473" s="111" t="s">
        <v>28</v>
      </c>
      <c r="Z3473" s="111" t="s">
        <v>29</v>
      </c>
      <c r="AA3473" s="111" t="s">
        <v>25</v>
      </c>
      <c r="AB3473" s="111" t="s">
        <v>30</v>
      </c>
      <c r="AC3473" s="112" t="s">
        <v>31</v>
      </c>
    </row>
    <row r="3474" spans="1:29" ht="25.5" customHeight="1" x14ac:dyDescent="0.35">
      <c r="A3474" s="205"/>
      <c r="B3474" s="207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17"/>
        <v/>
      </c>
      <c r="G3474" s="106"/>
      <c r="H3474" s="96">
        <f t="shared" si="218"/>
        <v>0</v>
      </c>
      <c r="I3474" s="96" t="str">
        <f t="shared" si="219"/>
        <v/>
      </c>
      <c r="J3474" s="96" t="str">
        <f t="shared" si="220"/>
        <v/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V3474" s="110" t="s">
        <v>25</v>
      </c>
      <c r="W3474" s="110" t="s">
        <v>26</v>
      </c>
      <c r="X3474" s="110" t="s">
        <v>27</v>
      </c>
      <c r="Y3474" s="111" t="s">
        <v>28</v>
      </c>
      <c r="Z3474" s="111" t="s">
        <v>29</v>
      </c>
      <c r="AA3474" s="111" t="s">
        <v>25</v>
      </c>
      <c r="AB3474" s="111" t="s">
        <v>30</v>
      </c>
      <c r="AC3474" s="112" t="s">
        <v>31</v>
      </c>
    </row>
    <row r="3475" spans="1:29" ht="25.5" customHeight="1" x14ac:dyDescent="0.35">
      <c r="A3475" s="205"/>
      <c r="B3475" s="207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17"/>
        <v/>
      </c>
      <c r="G3475" s="106"/>
      <c r="H3475" s="96">
        <f t="shared" si="218"/>
        <v>0</v>
      </c>
      <c r="I3475" s="96" t="str">
        <f t="shared" si="219"/>
        <v/>
      </c>
      <c r="J3475" s="96" t="str">
        <f t="shared" si="220"/>
        <v/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V3475" s="110" t="s">
        <v>25</v>
      </c>
      <c r="W3475" s="110" t="s">
        <v>26</v>
      </c>
      <c r="X3475" s="110" t="s">
        <v>27</v>
      </c>
      <c r="Y3475" s="111" t="s">
        <v>28</v>
      </c>
      <c r="Z3475" s="111" t="s">
        <v>29</v>
      </c>
      <c r="AA3475" s="111" t="s">
        <v>25</v>
      </c>
      <c r="AB3475" s="111" t="s">
        <v>30</v>
      </c>
      <c r="AC3475" s="112" t="s">
        <v>31</v>
      </c>
    </row>
    <row r="3476" spans="1:29" ht="25.5" customHeight="1" x14ac:dyDescent="0.35">
      <c r="A3476" s="205"/>
      <c r="B3476" s="207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17"/>
        <v/>
      </c>
      <c r="G3476" s="106"/>
      <c r="H3476" s="96">
        <f t="shared" si="218"/>
        <v>0</v>
      </c>
      <c r="I3476" s="96" t="str">
        <f t="shared" si="219"/>
        <v/>
      </c>
      <c r="J3476" s="96" t="str">
        <f t="shared" si="220"/>
        <v/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V3476" s="110" t="s">
        <v>25</v>
      </c>
      <c r="W3476" s="110" t="s">
        <v>26</v>
      </c>
      <c r="X3476" s="110" t="s">
        <v>27</v>
      </c>
      <c r="Y3476" s="111" t="s">
        <v>28</v>
      </c>
      <c r="Z3476" s="111" t="s">
        <v>29</v>
      </c>
      <c r="AA3476" s="111" t="s">
        <v>25</v>
      </c>
      <c r="AB3476" s="111" t="s">
        <v>30</v>
      </c>
      <c r="AC3476" s="112" t="s">
        <v>31</v>
      </c>
    </row>
    <row r="3477" spans="1:29" ht="25.5" customHeight="1" x14ac:dyDescent="0.35">
      <c r="A3477" s="205"/>
      <c r="B3477" s="207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17"/>
        <v/>
      </c>
      <c r="G3477" s="106"/>
      <c r="H3477" s="96">
        <f t="shared" si="218"/>
        <v>0</v>
      </c>
      <c r="I3477" s="96" t="str">
        <f t="shared" si="219"/>
        <v/>
      </c>
      <c r="J3477" s="96" t="str">
        <f t="shared" si="220"/>
        <v/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V3477" s="110" t="s">
        <v>25</v>
      </c>
      <c r="W3477" s="110" t="s">
        <v>26</v>
      </c>
      <c r="X3477" s="110" t="s">
        <v>27</v>
      </c>
      <c r="Y3477" s="111" t="s">
        <v>28</v>
      </c>
      <c r="Z3477" s="111" t="s">
        <v>29</v>
      </c>
      <c r="AA3477" s="111" t="s">
        <v>25</v>
      </c>
      <c r="AB3477" s="111" t="s">
        <v>30</v>
      </c>
      <c r="AC3477" s="112" t="s">
        <v>31</v>
      </c>
    </row>
    <row r="3478" spans="1:29" ht="25.5" customHeight="1" x14ac:dyDescent="0.35">
      <c r="A3478" s="205"/>
      <c r="B3478" s="207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17"/>
        <v/>
      </c>
      <c r="G3478" s="106"/>
      <c r="H3478" s="96">
        <f t="shared" si="218"/>
        <v>0</v>
      </c>
      <c r="I3478" s="96" t="str">
        <f t="shared" si="219"/>
        <v/>
      </c>
      <c r="J3478" s="96" t="str">
        <f t="shared" si="220"/>
        <v/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V3478" s="110" t="s">
        <v>25</v>
      </c>
      <c r="W3478" s="110" t="s">
        <v>26</v>
      </c>
      <c r="X3478" s="110" t="s">
        <v>27</v>
      </c>
      <c r="Y3478" s="111" t="s">
        <v>28</v>
      </c>
      <c r="Z3478" s="111" t="s">
        <v>29</v>
      </c>
      <c r="AA3478" s="111" t="s">
        <v>25</v>
      </c>
      <c r="AB3478" s="111" t="s">
        <v>30</v>
      </c>
      <c r="AC3478" s="112" t="s">
        <v>31</v>
      </c>
    </row>
    <row r="3479" spans="1:29" ht="25.5" customHeight="1" x14ac:dyDescent="0.35">
      <c r="A3479" s="205"/>
      <c r="B3479" s="207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17"/>
        <v/>
      </c>
      <c r="G3479" s="106"/>
      <c r="H3479" s="96">
        <f t="shared" si="218"/>
        <v>0</v>
      </c>
      <c r="I3479" s="96" t="str">
        <f t="shared" si="219"/>
        <v/>
      </c>
      <c r="J3479" s="96" t="str">
        <f t="shared" si="220"/>
        <v/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V3479" s="110" t="s">
        <v>25</v>
      </c>
      <c r="W3479" s="110" t="s">
        <v>26</v>
      </c>
      <c r="X3479" s="110" t="s">
        <v>27</v>
      </c>
      <c r="Y3479" s="111" t="s">
        <v>28</v>
      </c>
      <c r="Z3479" s="111" t="s">
        <v>29</v>
      </c>
      <c r="AA3479" s="111" t="s">
        <v>25</v>
      </c>
      <c r="AB3479" s="111" t="s">
        <v>30</v>
      </c>
      <c r="AC3479" s="112" t="s">
        <v>31</v>
      </c>
    </row>
    <row r="3480" spans="1:29" ht="25.5" customHeight="1" x14ac:dyDescent="0.35">
      <c r="A3480" s="205"/>
      <c r="B3480" s="207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17"/>
        <v/>
      </c>
      <c r="G3480" s="106"/>
      <c r="H3480" s="96">
        <f t="shared" si="218"/>
        <v>0</v>
      </c>
      <c r="I3480" s="96" t="str">
        <f t="shared" si="219"/>
        <v/>
      </c>
      <c r="J3480" s="96" t="str">
        <f t="shared" si="220"/>
        <v/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V3480" s="110" t="s">
        <v>25</v>
      </c>
      <c r="W3480" s="110" t="s">
        <v>26</v>
      </c>
      <c r="X3480" s="110" t="s">
        <v>27</v>
      </c>
      <c r="Y3480" s="111" t="s">
        <v>28</v>
      </c>
      <c r="Z3480" s="111" t="s">
        <v>29</v>
      </c>
      <c r="AA3480" s="111" t="s">
        <v>25</v>
      </c>
      <c r="AB3480" s="111" t="s">
        <v>30</v>
      </c>
      <c r="AC3480" s="112" t="s">
        <v>31</v>
      </c>
    </row>
    <row r="3481" spans="1:29" ht="25.5" customHeight="1" x14ac:dyDescent="0.35">
      <c r="A3481" s="205"/>
      <c r="B3481" s="207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17"/>
        <v/>
      </c>
      <c r="G3481" s="106"/>
      <c r="H3481" s="96">
        <f t="shared" si="218"/>
        <v>0</v>
      </c>
      <c r="I3481" s="96" t="str">
        <f t="shared" si="219"/>
        <v/>
      </c>
      <c r="J3481" s="96" t="str">
        <f t="shared" si="220"/>
        <v/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V3481" s="110" t="s">
        <v>25</v>
      </c>
      <c r="W3481" s="110" t="s">
        <v>26</v>
      </c>
      <c r="X3481" s="110" t="s">
        <v>27</v>
      </c>
      <c r="Y3481" s="111" t="s">
        <v>28</v>
      </c>
      <c r="Z3481" s="111" t="s">
        <v>29</v>
      </c>
      <c r="AA3481" s="111" t="s">
        <v>25</v>
      </c>
      <c r="AB3481" s="111" t="s">
        <v>30</v>
      </c>
      <c r="AC3481" s="112" t="s">
        <v>31</v>
      </c>
    </row>
    <row r="3482" spans="1:29" ht="25.5" customHeight="1" x14ac:dyDescent="0.35">
      <c r="A3482" s="205"/>
      <c r="B3482" s="207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17"/>
        <v/>
      </c>
      <c r="G3482" s="106"/>
      <c r="H3482" s="96">
        <f t="shared" si="218"/>
        <v>0</v>
      </c>
      <c r="I3482" s="96" t="str">
        <f t="shared" si="219"/>
        <v/>
      </c>
      <c r="J3482" s="96" t="str">
        <f t="shared" si="220"/>
        <v/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V3482" s="110" t="s">
        <v>25</v>
      </c>
      <c r="W3482" s="110" t="s">
        <v>26</v>
      </c>
      <c r="X3482" s="110" t="s">
        <v>27</v>
      </c>
      <c r="Y3482" s="111" t="s">
        <v>28</v>
      </c>
      <c r="Z3482" s="111" t="s">
        <v>29</v>
      </c>
      <c r="AA3482" s="111" t="s">
        <v>25</v>
      </c>
      <c r="AB3482" s="111" t="s">
        <v>30</v>
      </c>
      <c r="AC3482" s="112" t="s">
        <v>31</v>
      </c>
    </row>
    <row r="3483" spans="1:29" ht="25.5" customHeight="1" x14ac:dyDescent="0.35">
      <c r="A3483" s="205"/>
      <c r="B3483" s="207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17"/>
        <v/>
      </c>
      <c r="G3483" s="106"/>
      <c r="H3483" s="96">
        <f t="shared" si="218"/>
        <v>0</v>
      </c>
      <c r="I3483" s="96" t="str">
        <f t="shared" si="219"/>
        <v/>
      </c>
      <c r="J3483" s="96" t="str">
        <f t="shared" si="220"/>
        <v/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V3483" s="110" t="s">
        <v>25</v>
      </c>
      <c r="W3483" s="110" t="s">
        <v>26</v>
      </c>
      <c r="X3483" s="110" t="s">
        <v>27</v>
      </c>
      <c r="Y3483" s="111" t="s">
        <v>28</v>
      </c>
      <c r="Z3483" s="111" t="s">
        <v>29</v>
      </c>
      <c r="AA3483" s="111" t="s">
        <v>25</v>
      </c>
      <c r="AB3483" s="111" t="s">
        <v>30</v>
      </c>
      <c r="AC3483" s="112" t="s">
        <v>31</v>
      </c>
    </row>
    <row r="3484" spans="1:29" ht="25.5" customHeight="1" x14ac:dyDescent="0.35">
      <c r="A3484" s="205"/>
      <c r="B3484" s="207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17"/>
        <v/>
      </c>
      <c r="G3484" s="106"/>
      <c r="H3484" s="96">
        <f t="shared" si="218"/>
        <v>0</v>
      </c>
      <c r="I3484" s="96" t="str">
        <f t="shared" si="219"/>
        <v/>
      </c>
      <c r="J3484" s="96" t="str">
        <f t="shared" si="220"/>
        <v/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V3484" s="110" t="s">
        <v>25</v>
      </c>
      <c r="W3484" s="110" t="s">
        <v>26</v>
      </c>
      <c r="X3484" s="110" t="s">
        <v>27</v>
      </c>
      <c r="Y3484" s="111" t="s">
        <v>28</v>
      </c>
      <c r="Z3484" s="111" t="s">
        <v>29</v>
      </c>
      <c r="AA3484" s="111" t="s">
        <v>25</v>
      </c>
      <c r="AB3484" s="111" t="s">
        <v>30</v>
      </c>
      <c r="AC3484" s="112" t="s">
        <v>31</v>
      </c>
    </row>
    <row r="3485" spans="1:29" ht="25.5" customHeight="1" x14ac:dyDescent="0.35">
      <c r="A3485" s="205"/>
      <c r="B3485" s="207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17"/>
        <v/>
      </c>
      <c r="G3485" s="106"/>
      <c r="H3485" s="96">
        <f t="shared" si="218"/>
        <v>0</v>
      </c>
      <c r="I3485" s="96" t="str">
        <f t="shared" si="219"/>
        <v/>
      </c>
      <c r="J3485" s="96" t="str">
        <f t="shared" si="220"/>
        <v/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V3485" s="110" t="s">
        <v>25</v>
      </c>
      <c r="W3485" s="110" t="s">
        <v>26</v>
      </c>
      <c r="X3485" s="110" t="s">
        <v>27</v>
      </c>
      <c r="Y3485" s="111" t="s">
        <v>28</v>
      </c>
      <c r="Z3485" s="111" t="s">
        <v>29</v>
      </c>
      <c r="AA3485" s="111" t="s">
        <v>25</v>
      </c>
      <c r="AB3485" s="111" t="s">
        <v>30</v>
      </c>
      <c r="AC3485" s="112" t="s">
        <v>31</v>
      </c>
    </row>
    <row r="3486" spans="1:29" ht="25.5" customHeight="1" x14ac:dyDescent="0.35">
      <c r="A3486" s="205"/>
      <c r="B3486" s="207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17"/>
        <v/>
      </c>
      <c r="G3486" s="106"/>
      <c r="H3486" s="96">
        <f t="shared" si="218"/>
        <v>0</v>
      </c>
      <c r="I3486" s="96" t="str">
        <f t="shared" si="219"/>
        <v/>
      </c>
      <c r="J3486" s="96" t="str">
        <f t="shared" si="220"/>
        <v/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V3486" s="110" t="s">
        <v>25</v>
      </c>
      <c r="W3486" s="110" t="s">
        <v>26</v>
      </c>
      <c r="X3486" s="110" t="s">
        <v>27</v>
      </c>
      <c r="Y3486" s="111" t="s">
        <v>28</v>
      </c>
      <c r="Z3486" s="111" t="s">
        <v>29</v>
      </c>
      <c r="AA3486" s="111" t="s">
        <v>25</v>
      </c>
      <c r="AB3486" s="111" t="s">
        <v>30</v>
      </c>
      <c r="AC3486" s="112" t="s">
        <v>31</v>
      </c>
    </row>
    <row r="3487" spans="1:29" ht="25.5" customHeight="1" x14ac:dyDescent="0.35">
      <c r="A3487" s="205"/>
      <c r="B3487" s="207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17"/>
        <v/>
      </c>
      <c r="G3487" s="106"/>
      <c r="H3487" s="96">
        <f t="shared" si="218"/>
        <v>0</v>
      </c>
      <c r="I3487" s="96" t="str">
        <f t="shared" si="219"/>
        <v/>
      </c>
      <c r="J3487" s="96" t="str">
        <f t="shared" si="220"/>
        <v/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V3487" s="110" t="s">
        <v>25</v>
      </c>
      <c r="W3487" s="110" t="s">
        <v>26</v>
      </c>
      <c r="X3487" s="110" t="s">
        <v>27</v>
      </c>
      <c r="Y3487" s="111" t="s">
        <v>28</v>
      </c>
      <c r="Z3487" s="111" t="s">
        <v>29</v>
      </c>
      <c r="AA3487" s="111" t="s">
        <v>25</v>
      </c>
      <c r="AB3487" s="111" t="s">
        <v>30</v>
      </c>
      <c r="AC3487" s="112" t="s">
        <v>31</v>
      </c>
    </row>
    <row r="3488" spans="1:29" ht="25.5" customHeight="1" x14ac:dyDescent="0.35">
      <c r="A3488" s="205"/>
      <c r="B3488" s="207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17"/>
        <v/>
      </c>
      <c r="G3488" s="106"/>
      <c r="H3488" s="96">
        <f t="shared" si="218"/>
        <v>0</v>
      </c>
      <c r="I3488" s="96" t="str">
        <f t="shared" si="219"/>
        <v/>
      </c>
      <c r="J3488" s="96" t="str">
        <f t="shared" si="220"/>
        <v/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V3488" s="110" t="s">
        <v>25</v>
      </c>
      <c r="W3488" s="110" t="s">
        <v>26</v>
      </c>
      <c r="X3488" s="110" t="s">
        <v>27</v>
      </c>
      <c r="Y3488" s="111" t="s">
        <v>28</v>
      </c>
      <c r="Z3488" s="111" t="s">
        <v>29</v>
      </c>
      <c r="AA3488" s="111" t="s">
        <v>25</v>
      </c>
      <c r="AB3488" s="111" t="s">
        <v>30</v>
      </c>
      <c r="AC3488" s="112" t="s">
        <v>31</v>
      </c>
    </row>
    <row r="3489" spans="1:29" ht="25.5" customHeight="1" x14ac:dyDescent="0.35">
      <c r="A3489" s="205"/>
      <c r="B3489" s="207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17"/>
        <v/>
      </c>
      <c r="G3489" s="106"/>
      <c r="H3489" s="96">
        <f t="shared" si="218"/>
        <v>0</v>
      </c>
      <c r="I3489" s="96" t="str">
        <f t="shared" si="219"/>
        <v/>
      </c>
      <c r="J3489" s="96" t="str">
        <f t="shared" si="220"/>
        <v/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V3489" s="110" t="s">
        <v>25</v>
      </c>
      <c r="W3489" s="110" t="s">
        <v>26</v>
      </c>
      <c r="X3489" s="110" t="s">
        <v>27</v>
      </c>
      <c r="Y3489" s="111" t="s">
        <v>28</v>
      </c>
      <c r="Z3489" s="111" t="s">
        <v>29</v>
      </c>
      <c r="AA3489" s="111" t="s">
        <v>25</v>
      </c>
      <c r="AB3489" s="111" t="s">
        <v>30</v>
      </c>
      <c r="AC3489" s="112" t="s">
        <v>31</v>
      </c>
    </row>
    <row r="3490" spans="1:29" ht="25.5" customHeight="1" x14ac:dyDescent="0.35">
      <c r="A3490" s="205"/>
      <c r="B3490" s="207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17"/>
        <v/>
      </c>
      <c r="G3490" s="106"/>
      <c r="H3490" s="96">
        <f t="shared" si="218"/>
        <v>0</v>
      </c>
      <c r="I3490" s="96" t="str">
        <f t="shared" si="219"/>
        <v/>
      </c>
      <c r="J3490" s="96" t="str">
        <f t="shared" si="220"/>
        <v/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V3490" s="110" t="s">
        <v>25</v>
      </c>
      <c r="W3490" s="110" t="s">
        <v>26</v>
      </c>
      <c r="X3490" s="110" t="s">
        <v>27</v>
      </c>
      <c r="Y3490" s="111" t="s">
        <v>28</v>
      </c>
      <c r="Z3490" s="111" t="s">
        <v>29</v>
      </c>
      <c r="AA3490" s="111" t="s">
        <v>25</v>
      </c>
      <c r="AB3490" s="111" t="s">
        <v>30</v>
      </c>
      <c r="AC3490" s="112" t="s">
        <v>31</v>
      </c>
    </row>
    <row r="3491" spans="1:29" ht="25.5" customHeight="1" x14ac:dyDescent="0.35">
      <c r="A3491" s="205"/>
      <c r="B3491" s="207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17"/>
        <v/>
      </c>
      <c r="G3491" s="106"/>
      <c r="H3491" s="96">
        <f t="shared" si="218"/>
        <v>0</v>
      </c>
      <c r="I3491" s="96" t="str">
        <f t="shared" si="219"/>
        <v/>
      </c>
      <c r="J3491" s="96" t="str">
        <f t="shared" si="220"/>
        <v/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V3491" s="110" t="s">
        <v>25</v>
      </c>
      <c r="W3491" s="110" t="s">
        <v>26</v>
      </c>
      <c r="X3491" s="110" t="s">
        <v>27</v>
      </c>
      <c r="Y3491" s="111" t="s">
        <v>28</v>
      </c>
      <c r="Z3491" s="111" t="s">
        <v>29</v>
      </c>
      <c r="AA3491" s="111" t="s">
        <v>25</v>
      </c>
      <c r="AB3491" s="111" t="s">
        <v>30</v>
      </c>
      <c r="AC3491" s="112" t="s">
        <v>31</v>
      </c>
    </row>
    <row r="3492" spans="1:29" ht="25.5" customHeight="1" x14ac:dyDescent="0.35">
      <c r="A3492" s="205"/>
      <c r="B3492" s="207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17"/>
        <v/>
      </c>
      <c r="G3492" s="106"/>
      <c r="H3492" s="96">
        <f t="shared" si="218"/>
        <v>0</v>
      </c>
      <c r="I3492" s="96" t="str">
        <f t="shared" si="219"/>
        <v/>
      </c>
      <c r="J3492" s="96" t="str">
        <f t="shared" si="220"/>
        <v/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V3492" s="110" t="s">
        <v>25</v>
      </c>
      <c r="W3492" s="110" t="s">
        <v>26</v>
      </c>
      <c r="X3492" s="110" t="s">
        <v>27</v>
      </c>
      <c r="Y3492" s="111" t="s">
        <v>28</v>
      </c>
      <c r="Z3492" s="111" t="s">
        <v>29</v>
      </c>
      <c r="AA3492" s="111" t="s">
        <v>25</v>
      </c>
      <c r="AB3492" s="111" t="s">
        <v>30</v>
      </c>
      <c r="AC3492" s="112" t="s">
        <v>31</v>
      </c>
    </row>
    <row r="3493" spans="1:29" ht="25.5" customHeight="1" x14ac:dyDescent="0.35">
      <c r="A3493" s="205"/>
      <c r="B3493" s="207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17"/>
        <v/>
      </c>
      <c r="G3493" s="106"/>
      <c r="H3493" s="96">
        <f t="shared" si="218"/>
        <v>0</v>
      </c>
      <c r="I3493" s="96" t="str">
        <f t="shared" si="219"/>
        <v/>
      </c>
      <c r="J3493" s="96" t="str">
        <f t="shared" si="220"/>
        <v/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V3493" s="110" t="s">
        <v>25</v>
      </c>
      <c r="W3493" s="110" t="s">
        <v>26</v>
      </c>
      <c r="X3493" s="110" t="s">
        <v>27</v>
      </c>
      <c r="Y3493" s="111" t="s">
        <v>28</v>
      </c>
      <c r="Z3493" s="111" t="s">
        <v>29</v>
      </c>
      <c r="AA3493" s="111" t="s">
        <v>25</v>
      </c>
      <c r="AB3493" s="111" t="s">
        <v>30</v>
      </c>
      <c r="AC3493" s="112" t="s">
        <v>31</v>
      </c>
    </row>
    <row r="3494" spans="1:29" ht="25.5" customHeight="1" x14ac:dyDescent="0.35">
      <c r="A3494" s="205"/>
      <c r="B3494" s="207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17"/>
        <v/>
      </c>
      <c r="G3494" s="106"/>
      <c r="H3494" s="96">
        <f t="shared" si="218"/>
        <v>0</v>
      </c>
      <c r="I3494" s="96" t="str">
        <f t="shared" si="219"/>
        <v/>
      </c>
      <c r="J3494" s="96" t="str">
        <f t="shared" si="220"/>
        <v/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V3494" s="110" t="s">
        <v>25</v>
      </c>
      <c r="W3494" s="110" t="s">
        <v>26</v>
      </c>
      <c r="X3494" s="110" t="s">
        <v>27</v>
      </c>
      <c r="Y3494" s="111" t="s">
        <v>28</v>
      </c>
      <c r="Z3494" s="111" t="s">
        <v>29</v>
      </c>
      <c r="AA3494" s="111" t="s">
        <v>25</v>
      </c>
      <c r="AB3494" s="111" t="s">
        <v>30</v>
      </c>
      <c r="AC3494" s="112" t="s">
        <v>31</v>
      </c>
    </row>
    <row r="3495" spans="1:29" ht="25.5" customHeight="1" x14ac:dyDescent="0.35">
      <c r="A3495" s="205"/>
      <c r="B3495" s="207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17"/>
        <v/>
      </c>
      <c r="G3495" s="106"/>
      <c r="H3495" s="96">
        <f t="shared" si="218"/>
        <v>0</v>
      </c>
      <c r="I3495" s="96" t="str">
        <f t="shared" si="219"/>
        <v/>
      </c>
      <c r="J3495" s="96" t="str">
        <f t="shared" si="220"/>
        <v/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V3495" s="110" t="s">
        <v>25</v>
      </c>
      <c r="W3495" s="110" t="s">
        <v>26</v>
      </c>
      <c r="X3495" s="110" t="s">
        <v>27</v>
      </c>
      <c r="Y3495" s="111" t="s">
        <v>28</v>
      </c>
      <c r="Z3495" s="111" t="s">
        <v>29</v>
      </c>
      <c r="AA3495" s="111" t="s">
        <v>25</v>
      </c>
      <c r="AB3495" s="111" t="s">
        <v>30</v>
      </c>
      <c r="AC3495" s="112" t="s">
        <v>31</v>
      </c>
    </row>
    <row r="3496" spans="1:29" ht="25.5" customHeight="1" x14ac:dyDescent="0.35">
      <c r="A3496" s="205"/>
      <c r="B3496" s="207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17"/>
        <v/>
      </c>
      <c r="G3496" s="106"/>
      <c r="H3496" s="96">
        <f t="shared" si="218"/>
        <v>0</v>
      </c>
      <c r="I3496" s="96" t="str">
        <f t="shared" si="219"/>
        <v/>
      </c>
      <c r="J3496" s="96" t="str">
        <f t="shared" si="220"/>
        <v/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V3496" s="110" t="s">
        <v>25</v>
      </c>
      <c r="W3496" s="110" t="s">
        <v>26</v>
      </c>
      <c r="X3496" s="110" t="s">
        <v>27</v>
      </c>
      <c r="Y3496" s="111" t="s">
        <v>28</v>
      </c>
      <c r="Z3496" s="111" t="s">
        <v>29</v>
      </c>
      <c r="AA3496" s="111" t="s">
        <v>25</v>
      </c>
      <c r="AB3496" s="111" t="s">
        <v>30</v>
      </c>
      <c r="AC3496" s="112" t="s">
        <v>31</v>
      </c>
    </row>
    <row r="3497" spans="1:29" ht="25.5" customHeight="1" x14ac:dyDescent="0.35">
      <c r="A3497" s="205"/>
      <c r="B3497" s="207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17"/>
        <v/>
      </c>
      <c r="G3497" s="106"/>
      <c r="H3497" s="96">
        <f t="shared" si="218"/>
        <v>0</v>
      </c>
      <c r="I3497" s="96" t="str">
        <f t="shared" si="219"/>
        <v/>
      </c>
      <c r="J3497" s="96" t="str">
        <f t="shared" si="220"/>
        <v/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V3497" s="110" t="s">
        <v>25</v>
      </c>
      <c r="W3497" s="110" t="s">
        <v>26</v>
      </c>
      <c r="X3497" s="110" t="s">
        <v>27</v>
      </c>
      <c r="Y3497" s="111" t="s">
        <v>28</v>
      </c>
      <c r="Z3497" s="111" t="s">
        <v>29</v>
      </c>
      <c r="AA3497" s="111" t="s">
        <v>25</v>
      </c>
      <c r="AB3497" s="111" t="s">
        <v>30</v>
      </c>
      <c r="AC3497" s="112" t="s">
        <v>31</v>
      </c>
    </row>
    <row r="3498" spans="1:29" ht="25.5" customHeight="1" x14ac:dyDescent="0.35">
      <c r="A3498" s="205"/>
      <c r="B3498" s="207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17"/>
        <v/>
      </c>
      <c r="G3498" s="106"/>
      <c r="H3498" s="96">
        <f t="shared" si="218"/>
        <v>0</v>
      </c>
      <c r="I3498" s="96" t="str">
        <f t="shared" si="219"/>
        <v/>
      </c>
      <c r="J3498" s="96" t="str">
        <f t="shared" si="220"/>
        <v/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V3498" s="110" t="s">
        <v>25</v>
      </c>
      <c r="W3498" s="110" t="s">
        <v>26</v>
      </c>
      <c r="X3498" s="110" t="s">
        <v>27</v>
      </c>
      <c r="Y3498" s="111" t="s">
        <v>28</v>
      </c>
      <c r="Z3498" s="111" t="s">
        <v>29</v>
      </c>
      <c r="AA3498" s="111" t="s">
        <v>25</v>
      </c>
      <c r="AB3498" s="111" t="s">
        <v>30</v>
      </c>
      <c r="AC3498" s="112" t="s">
        <v>31</v>
      </c>
    </row>
    <row r="3499" spans="1:29" ht="25.5" customHeight="1" x14ac:dyDescent="0.35">
      <c r="A3499" s="205"/>
      <c r="B3499" s="207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17"/>
        <v/>
      </c>
      <c r="G3499" s="106"/>
      <c r="H3499" s="96">
        <f t="shared" si="218"/>
        <v>0</v>
      </c>
      <c r="I3499" s="96" t="str">
        <f t="shared" si="219"/>
        <v/>
      </c>
      <c r="J3499" s="96" t="str">
        <f t="shared" si="220"/>
        <v/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V3499" s="110" t="s">
        <v>25</v>
      </c>
      <c r="W3499" s="110" t="s">
        <v>26</v>
      </c>
      <c r="X3499" s="110" t="s">
        <v>27</v>
      </c>
      <c r="Y3499" s="111" t="s">
        <v>28</v>
      </c>
      <c r="Z3499" s="111" t="s">
        <v>29</v>
      </c>
      <c r="AA3499" s="111" t="s">
        <v>25</v>
      </c>
      <c r="AB3499" s="111" t="s">
        <v>30</v>
      </c>
      <c r="AC3499" s="112" t="s">
        <v>31</v>
      </c>
    </row>
    <row r="3500" spans="1:29" ht="25.5" customHeight="1" x14ac:dyDescent="0.35">
      <c r="A3500" s="205"/>
      <c r="B3500" s="207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17"/>
        <v/>
      </c>
      <c r="G3500" s="106"/>
      <c r="H3500" s="96">
        <f t="shared" si="218"/>
        <v>0</v>
      </c>
      <c r="I3500" s="96" t="str">
        <f t="shared" si="219"/>
        <v/>
      </c>
      <c r="J3500" s="96" t="str">
        <f t="shared" si="220"/>
        <v/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V3500" s="110" t="s">
        <v>25</v>
      </c>
      <c r="W3500" s="110" t="s">
        <v>26</v>
      </c>
      <c r="X3500" s="110" t="s">
        <v>27</v>
      </c>
      <c r="Y3500" s="111" t="s">
        <v>28</v>
      </c>
      <c r="Z3500" s="111" t="s">
        <v>29</v>
      </c>
      <c r="AA3500" s="111" t="s">
        <v>25</v>
      </c>
      <c r="AB3500" s="111" t="s">
        <v>30</v>
      </c>
      <c r="AC3500" s="112" t="s">
        <v>31</v>
      </c>
    </row>
    <row r="3501" spans="1:29" ht="25.5" customHeight="1" x14ac:dyDescent="0.35">
      <c r="A3501" s="205"/>
      <c r="B3501" s="207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17"/>
        <v/>
      </c>
      <c r="G3501" s="106"/>
      <c r="H3501" s="96">
        <f t="shared" si="218"/>
        <v>0</v>
      </c>
      <c r="I3501" s="96" t="str">
        <f t="shared" si="219"/>
        <v/>
      </c>
      <c r="J3501" s="96" t="str">
        <f t="shared" si="220"/>
        <v/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V3501" s="110" t="s">
        <v>25</v>
      </c>
      <c r="W3501" s="110" t="s">
        <v>26</v>
      </c>
      <c r="X3501" s="110" t="s">
        <v>27</v>
      </c>
      <c r="Y3501" s="111" t="s">
        <v>28</v>
      </c>
      <c r="Z3501" s="111" t="s">
        <v>29</v>
      </c>
      <c r="AA3501" s="111" t="s">
        <v>25</v>
      </c>
      <c r="AB3501" s="111" t="s">
        <v>30</v>
      </c>
      <c r="AC3501" s="112" t="s">
        <v>31</v>
      </c>
    </row>
    <row r="3502" spans="1:29" ht="25.5" customHeight="1" x14ac:dyDescent="0.35">
      <c r="A3502" s="205"/>
      <c r="B3502" s="207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17"/>
        <v/>
      </c>
      <c r="G3502" s="106"/>
      <c r="H3502" s="96">
        <f t="shared" si="218"/>
        <v>0</v>
      </c>
      <c r="I3502" s="96" t="str">
        <f t="shared" si="219"/>
        <v/>
      </c>
      <c r="J3502" s="96" t="str">
        <f t="shared" si="220"/>
        <v/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V3502" s="110" t="s">
        <v>25</v>
      </c>
      <c r="W3502" s="110" t="s">
        <v>26</v>
      </c>
      <c r="X3502" s="110" t="s">
        <v>27</v>
      </c>
      <c r="Y3502" s="111" t="s">
        <v>28</v>
      </c>
      <c r="Z3502" s="111" t="s">
        <v>29</v>
      </c>
      <c r="AA3502" s="111" t="s">
        <v>25</v>
      </c>
      <c r="AB3502" s="111" t="s">
        <v>30</v>
      </c>
      <c r="AC3502" s="112" t="s">
        <v>31</v>
      </c>
    </row>
    <row r="3503" spans="1:29" ht="25.5" customHeight="1" x14ac:dyDescent="0.35">
      <c r="A3503" s="205"/>
      <c r="B3503" s="207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17"/>
        <v/>
      </c>
      <c r="G3503" s="106"/>
      <c r="H3503" s="96">
        <f t="shared" si="218"/>
        <v>0</v>
      </c>
      <c r="I3503" s="96" t="str">
        <f t="shared" si="219"/>
        <v/>
      </c>
      <c r="J3503" s="96" t="str">
        <f t="shared" si="220"/>
        <v/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V3503" s="110" t="s">
        <v>25</v>
      </c>
      <c r="W3503" s="110" t="s">
        <v>26</v>
      </c>
      <c r="X3503" s="110" t="s">
        <v>27</v>
      </c>
      <c r="Y3503" s="111" t="s">
        <v>28</v>
      </c>
      <c r="Z3503" s="111" t="s">
        <v>29</v>
      </c>
      <c r="AA3503" s="111" t="s">
        <v>25</v>
      </c>
      <c r="AB3503" s="111" t="s">
        <v>30</v>
      </c>
      <c r="AC3503" s="112" t="s">
        <v>31</v>
      </c>
    </row>
    <row r="3504" spans="1:29" ht="25.5" customHeight="1" x14ac:dyDescent="0.35">
      <c r="A3504" s="205"/>
      <c r="B3504" s="207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17"/>
        <v/>
      </c>
      <c r="G3504" s="106"/>
      <c r="H3504" s="96">
        <f t="shared" si="218"/>
        <v>0</v>
      </c>
      <c r="I3504" s="96" t="str">
        <f t="shared" si="219"/>
        <v/>
      </c>
      <c r="J3504" s="96" t="str">
        <f t="shared" si="220"/>
        <v/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V3504" s="110" t="s">
        <v>25</v>
      </c>
      <c r="W3504" s="110" t="s">
        <v>26</v>
      </c>
      <c r="X3504" s="110" t="s">
        <v>27</v>
      </c>
      <c r="Y3504" s="111" t="s">
        <v>28</v>
      </c>
      <c r="Z3504" s="111" t="s">
        <v>29</v>
      </c>
      <c r="AA3504" s="111" t="s">
        <v>25</v>
      </c>
      <c r="AB3504" s="111" t="s">
        <v>30</v>
      </c>
      <c r="AC3504" s="112" t="s">
        <v>31</v>
      </c>
    </row>
    <row r="3505" spans="1:29" ht="25.5" customHeight="1" x14ac:dyDescent="0.35">
      <c r="A3505" s="205"/>
      <c r="B3505" s="207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17"/>
        <v/>
      </c>
      <c r="G3505" s="106"/>
      <c r="H3505" s="96">
        <f t="shared" si="218"/>
        <v>0</v>
      </c>
      <c r="I3505" s="96" t="str">
        <f t="shared" si="219"/>
        <v/>
      </c>
      <c r="J3505" s="96" t="str">
        <f t="shared" si="220"/>
        <v/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V3505" s="110" t="s">
        <v>25</v>
      </c>
      <c r="W3505" s="110" t="s">
        <v>26</v>
      </c>
      <c r="X3505" s="110" t="s">
        <v>27</v>
      </c>
      <c r="Y3505" s="111" t="s">
        <v>28</v>
      </c>
      <c r="Z3505" s="111" t="s">
        <v>29</v>
      </c>
      <c r="AA3505" s="111" t="s">
        <v>25</v>
      </c>
      <c r="AB3505" s="111" t="s">
        <v>30</v>
      </c>
      <c r="AC3505" s="112" t="s">
        <v>31</v>
      </c>
    </row>
    <row r="3506" spans="1:29" ht="25.5" customHeight="1" x14ac:dyDescent="0.35">
      <c r="A3506" s="205"/>
      <c r="B3506" s="207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17"/>
        <v/>
      </c>
      <c r="G3506" s="106"/>
      <c r="H3506" s="96">
        <f t="shared" si="218"/>
        <v>0</v>
      </c>
      <c r="I3506" s="96" t="str">
        <f t="shared" si="219"/>
        <v/>
      </c>
      <c r="J3506" s="96" t="str">
        <f t="shared" si="220"/>
        <v/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V3506" s="110" t="s">
        <v>25</v>
      </c>
      <c r="W3506" s="110" t="s">
        <v>26</v>
      </c>
      <c r="X3506" s="110" t="s">
        <v>27</v>
      </c>
      <c r="Y3506" s="111" t="s">
        <v>28</v>
      </c>
      <c r="Z3506" s="111" t="s">
        <v>29</v>
      </c>
      <c r="AA3506" s="111" t="s">
        <v>25</v>
      </c>
      <c r="AB3506" s="111" t="s">
        <v>30</v>
      </c>
      <c r="AC3506" s="112" t="s">
        <v>31</v>
      </c>
    </row>
    <row r="3507" spans="1:29" ht="25.5" customHeight="1" x14ac:dyDescent="0.35">
      <c r="A3507" s="205"/>
      <c r="B3507" s="207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17"/>
        <v/>
      </c>
      <c r="G3507" s="106"/>
      <c r="H3507" s="96">
        <f t="shared" si="218"/>
        <v>0</v>
      </c>
      <c r="I3507" s="96" t="str">
        <f t="shared" si="219"/>
        <v/>
      </c>
      <c r="J3507" s="96" t="str">
        <f t="shared" si="220"/>
        <v/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V3507" s="110" t="s">
        <v>25</v>
      </c>
      <c r="W3507" s="110" t="s">
        <v>26</v>
      </c>
      <c r="X3507" s="110" t="s">
        <v>27</v>
      </c>
      <c r="Y3507" s="111" t="s">
        <v>28</v>
      </c>
      <c r="Z3507" s="111" t="s">
        <v>29</v>
      </c>
      <c r="AA3507" s="111" t="s">
        <v>25</v>
      </c>
      <c r="AB3507" s="111" t="s">
        <v>30</v>
      </c>
      <c r="AC3507" s="112" t="s">
        <v>31</v>
      </c>
    </row>
    <row r="3508" spans="1:29" ht="25.5" customHeight="1" x14ac:dyDescent="0.35">
      <c r="A3508" s="205"/>
      <c r="B3508" s="207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17"/>
        <v/>
      </c>
      <c r="G3508" s="106"/>
      <c r="H3508" s="96">
        <f t="shared" si="218"/>
        <v>0</v>
      </c>
      <c r="I3508" s="96" t="str">
        <f t="shared" si="219"/>
        <v/>
      </c>
      <c r="J3508" s="96" t="str">
        <f t="shared" si="220"/>
        <v/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V3508" s="110" t="s">
        <v>25</v>
      </c>
      <c r="W3508" s="110" t="s">
        <v>26</v>
      </c>
      <c r="X3508" s="110" t="s">
        <v>27</v>
      </c>
      <c r="Y3508" s="111" t="s">
        <v>28</v>
      </c>
      <c r="Z3508" s="111" t="s">
        <v>29</v>
      </c>
      <c r="AA3508" s="111" t="s">
        <v>25</v>
      </c>
      <c r="AB3508" s="111" t="s">
        <v>30</v>
      </c>
      <c r="AC3508" s="112" t="s">
        <v>31</v>
      </c>
    </row>
    <row r="3509" spans="1:29" ht="25.5" customHeight="1" x14ac:dyDescent="0.35">
      <c r="A3509" s="205"/>
      <c r="B3509" s="207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17"/>
        <v/>
      </c>
      <c r="G3509" s="106"/>
      <c r="H3509" s="96">
        <f t="shared" si="218"/>
        <v>0</v>
      </c>
      <c r="I3509" s="96" t="str">
        <f t="shared" si="219"/>
        <v/>
      </c>
      <c r="J3509" s="96" t="str">
        <f t="shared" si="220"/>
        <v/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V3509" s="110" t="s">
        <v>25</v>
      </c>
      <c r="W3509" s="110" t="s">
        <v>26</v>
      </c>
      <c r="X3509" s="110" t="s">
        <v>27</v>
      </c>
      <c r="Y3509" s="111" t="s">
        <v>28</v>
      </c>
      <c r="Z3509" s="111" t="s">
        <v>29</v>
      </c>
      <c r="AA3509" s="111" t="s">
        <v>25</v>
      </c>
      <c r="AB3509" s="111" t="s">
        <v>30</v>
      </c>
      <c r="AC3509" s="112" t="s">
        <v>31</v>
      </c>
    </row>
    <row r="3510" spans="1:29" ht="25.5" customHeight="1" x14ac:dyDescent="0.35">
      <c r="A3510" s="205"/>
      <c r="B3510" s="207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17"/>
        <v/>
      </c>
      <c r="G3510" s="106"/>
      <c r="H3510" s="96">
        <f t="shared" si="218"/>
        <v>0</v>
      </c>
      <c r="I3510" s="96" t="str">
        <f t="shared" si="219"/>
        <v/>
      </c>
      <c r="J3510" s="96" t="str">
        <f t="shared" si="220"/>
        <v/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V3510" s="110" t="s">
        <v>25</v>
      </c>
      <c r="W3510" s="110" t="s">
        <v>26</v>
      </c>
      <c r="X3510" s="110" t="s">
        <v>27</v>
      </c>
      <c r="Y3510" s="111" t="s">
        <v>28</v>
      </c>
      <c r="Z3510" s="111" t="s">
        <v>29</v>
      </c>
      <c r="AA3510" s="111" t="s">
        <v>25</v>
      </c>
      <c r="AB3510" s="111" t="s">
        <v>30</v>
      </c>
      <c r="AC3510" s="112" t="s">
        <v>31</v>
      </c>
    </row>
    <row r="3511" spans="1:29" ht="25.5" customHeight="1" x14ac:dyDescent="0.35">
      <c r="A3511" s="205"/>
      <c r="B3511" s="207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17"/>
        <v/>
      </c>
      <c r="G3511" s="106"/>
      <c r="H3511" s="96">
        <f t="shared" si="218"/>
        <v>0</v>
      </c>
      <c r="I3511" s="96" t="str">
        <f t="shared" si="219"/>
        <v/>
      </c>
      <c r="J3511" s="96" t="str">
        <f t="shared" si="220"/>
        <v/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V3511" s="110" t="s">
        <v>25</v>
      </c>
      <c r="W3511" s="110" t="s">
        <v>26</v>
      </c>
      <c r="X3511" s="110" t="s">
        <v>27</v>
      </c>
      <c r="Y3511" s="111" t="s">
        <v>28</v>
      </c>
      <c r="Z3511" s="111" t="s">
        <v>29</v>
      </c>
      <c r="AA3511" s="111" t="s">
        <v>25</v>
      </c>
      <c r="AB3511" s="111" t="s">
        <v>30</v>
      </c>
      <c r="AC3511" s="112" t="s">
        <v>31</v>
      </c>
    </row>
    <row r="3512" spans="1:29" ht="25.5" customHeight="1" x14ac:dyDescent="0.35">
      <c r="A3512" s="205"/>
      <c r="B3512" s="207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17"/>
        <v/>
      </c>
      <c r="G3512" s="106"/>
      <c r="H3512" s="96">
        <f t="shared" si="218"/>
        <v>0</v>
      </c>
      <c r="I3512" s="96" t="str">
        <f t="shared" si="219"/>
        <v/>
      </c>
      <c r="J3512" s="96" t="str">
        <f t="shared" si="220"/>
        <v/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V3512" s="110" t="s">
        <v>25</v>
      </c>
      <c r="W3512" s="110" t="s">
        <v>26</v>
      </c>
      <c r="X3512" s="110" t="s">
        <v>27</v>
      </c>
      <c r="Y3512" s="111" t="s">
        <v>28</v>
      </c>
      <c r="Z3512" s="111" t="s">
        <v>29</v>
      </c>
      <c r="AA3512" s="111" t="s">
        <v>25</v>
      </c>
      <c r="AB3512" s="111" t="s">
        <v>30</v>
      </c>
      <c r="AC3512" s="112" t="s">
        <v>31</v>
      </c>
    </row>
    <row r="3513" spans="1:29" ht="25.5" customHeight="1" x14ac:dyDescent="0.35">
      <c r="A3513" s="205"/>
      <c r="B3513" s="207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17"/>
        <v/>
      </c>
      <c r="G3513" s="106"/>
      <c r="H3513" s="96">
        <f t="shared" si="218"/>
        <v>0</v>
      </c>
      <c r="I3513" s="96" t="str">
        <f t="shared" si="219"/>
        <v/>
      </c>
      <c r="J3513" s="96" t="str">
        <f t="shared" si="220"/>
        <v/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V3513" s="110" t="s">
        <v>25</v>
      </c>
      <c r="W3513" s="110" t="s">
        <v>26</v>
      </c>
      <c r="X3513" s="110" t="s">
        <v>27</v>
      </c>
      <c r="Y3513" s="111" t="s">
        <v>28</v>
      </c>
      <c r="Z3513" s="111" t="s">
        <v>29</v>
      </c>
      <c r="AA3513" s="111" t="s">
        <v>25</v>
      </c>
      <c r="AB3513" s="111" t="s">
        <v>30</v>
      </c>
      <c r="AC3513" s="112" t="s">
        <v>31</v>
      </c>
    </row>
    <row r="3514" spans="1:29" ht="25.5" customHeight="1" x14ac:dyDescent="0.35">
      <c r="A3514" s="205"/>
      <c r="B3514" s="207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17"/>
        <v/>
      </c>
      <c r="G3514" s="106"/>
      <c r="H3514" s="96">
        <f t="shared" si="218"/>
        <v>0</v>
      </c>
      <c r="I3514" s="96" t="str">
        <f t="shared" si="219"/>
        <v/>
      </c>
      <c r="J3514" s="96" t="str">
        <f t="shared" si="220"/>
        <v/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V3514" s="110" t="s">
        <v>25</v>
      </c>
      <c r="W3514" s="110" t="s">
        <v>26</v>
      </c>
      <c r="X3514" s="110" t="s">
        <v>27</v>
      </c>
      <c r="Y3514" s="111" t="s">
        <v>28</v>
      </c>
      <c r="Z3514" s="111" t="s">
        <v>29</v>
      </c>
      <c r="AA3514" s="111" t="s">
        <v>25</v>
      </c>
      <c r="AB3514" s="111" t="s">
        <v>30</v>
      </c>
      <c r="AC3514" s="112" t="s">
        <v>31</v>
      </c>
    </row>
    <row r="3515" spans="1:29" ht="25.5" customHeight="1" x14ac:dyDescent="0.35">
      <c r="A3515" s="205"/>
      <c r="B3515" s="207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17"/>
        <v/>
      </c>
      <c r="G3515" s="106"/>
      <c r="H3515" s="96">
        <f t="shared" si="218"/>
        <v>0</v>
      </c>
      <c r="I3515" s="96" t="str">
        <f t="shared" si="219"/>
        <v/>
      </c>
      <c r="J3515" s="96" t="str">
        <f t="shared" si="220"/>
        <v/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V3515" s="110" t="s">
        <v>25</v>
      </c>
      <c r="W3515" s="110" t="s">
        <v>26</v>
      </c>
      <c r="X3515" s="110" t="s">
        <v>27</v>
      </c>
      <c r="Y3515" s="111" t="s">
        <v>28</v>
      </c>
      <c r="Z3515" s="111" t="s">
        <v>29</v>
      </c>
      <c r="AA3515" s="111" t="s">
        <v>25</v>
      </c>
      <c r="AB3515" s="111" t="s">
        <v>30</v>
      </c>
      <c r="AC3515" s="112" t="s">
        <v>31</v>
      </c>
    </row>
    <row r="3516" spans="1:29" ht="25.5" customHeight="1" x14ac:dyDescent="0.35">
      <c r="A3516" s="205"/>
      <c r="B3516" s="207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17"/>
        <v/>
      </c>
      <c r="G3516" s="106"/>
      <c r="H3516" s="96">
        <f t="shared" si="218"/>
        <v>0</v>
      </c>
      <c r="I3516" s="96" t="str">
        <f t="shared" si="219"/>
        <v/>
      </c>
      <c r="J3516" s="96" t="str">
        <f t="shared" si="220"/>
        <v/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V3516" s="110" t="s">
        <v>25</v>
      </c>
      <c r="W3516" s="110" t="s">
        <v>26</v>
      </c>
      <c r="X3516" s="110" t="s">
        <v>27</v>
      </c>
      <c r="Y3516" s="111" t="s">
        <v>28</v>
      </c>
      <c r="Z3516" s="111" t="s">
        <v>29</v>
      </c>
      <c r="AA3516" s="111" t="s">
        <v>25</v>
      </c>
      <c r="AB3516" s="111" t="s">
        <v>30</v>
      </c>
      <c r="AC3516" s="112" t="s">
        <v>31</v>
      </c>
    </row>
    <row r="3517" spans="1:29" ht="25.5" customHeight="1" x14ac:dyDescent="0.35">
      <c r="A3517" s="205"/>
      <c r="B3517" s="207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17"/>
        <v/>
      </c>
      <c r="G3517" s="106"/>
      <c r="H3517" s="96">
        <f t="shared" si="218"/>
        <v>0</v>
      </c>
      <c r="I3517" s="96" t="str">
        <f t="shared" si="219"/>
        <v/>
      </c>
      <c r="J3517" s="96" t="str">
        <f t="shared" si="220"/>
        <v/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V3517" s="110" t="s">
        <v>25</v>
      </c>
      <c r="W3517" s="110" t="s">
        <v>26</v>
      </c>
      <c r="X3517" s="110" t="s">
        <v>27</v>
      </c>
      <c r="Y3517" s="111" t="s">
        <v>28</v>
      </c>
      <c r="Z3517" s="111" t="s">
        <v>29</v>
      </c>
      <c r="AA3517" s="111" t="s">
        <v>25</v>
      </c>
      <c r="AB3517" s="111" t="s">
        <v>30</v>
      </c>
      <c r="AC3517" s="112" t="s">
        <v>31</v>
      </c>
    </row>
    <row r="3518" spans="1:29" ht="25.5" customHeight="1" x14ac:dyDescent="0.35">
      <c r="A3518" s="205"/>
      <c r="B3518" s="207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17"/>
        <v/>
      </c>
      <c r="G3518" s="106"/>
      <c r="H3518" s="96">
        <f t="shared" si="218"/>
        <v>0</v>
      </c>
      <c r="I3518" s="96" t="str">
        <f t="shared" si="219"/>
        <v/>
      </c>
      <c r="J3518" s="96" t="str">
        <f t="shared" si="220"/>
        <v/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V3518" s="110" t="s">
        <v>25</v>
      </c>
      <c r="W3518" s="110" t="s">
        <v>26</v>
      </c>
      <c r="X3518" s="110" t="s">
        <v>27</v>
      </c>
      <c r="Y3518" s="111" t="s">
        <v>28</v>
      </c>
      <c r="Z3518" s="111" t="s">
        <v>29</v>
      </c>
      <c r="AA3518" s="111" t="s">
        <v>25</v>
      </c>
      <c r="AB3518" s="111" t="s">
        <v>30</v>
      </c>
      <c r="AC3518" s="112" t="s">
        <v>31</v>
      </c>
    </row>
    <row r="3519" spans="1:29" ht="25.5" customHeight="1" x14ac:dyDescent="0.35">
      <c r="A3519" s="205"/>
      <c r="B3519" s="207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17"/>
        <v/>
      </c>
      <c r="G3519" s="106"/>
      <c r="H3519" s="96">
        <f t="shared" si="218"/>
        <v>0</v>
      </c>
      <c r="I3519" s="96" t="str">
        <f t="shared" si="219"/>
        <v/>
      </c>
      <c r="J3519" s="96" t="str">
        <f t="shared" si="220"/>
        <v/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V3519" s="110" t="s">
        <v>25</v>
      </c>
      <c r="W3519" s="110" t="s">
        <v>26</v>
      </c>
      <c r="X3519" s="110" t="s">
        <v>27</v>
      </c>
      <c r="Y3519" s="111" t="s">
        <v>28</v>
      </c>
      <c r="Z3519" s="111" t="s">
        <v>29</v>
      </c>
      <c r="AA3519" s="111" t="s">
        <v>25</v>
      </c>
      <c r="AB3519" s="111" t="s">
        <v>30</v>
      </c>
      <c r="AC3519" s="112" t="s">
        <v>31</v>
      </c>
    </row>
    <row r="3520" spans="1:29" ht="25.5" customHeight="1" x14ac:dyDescent="0.35">
      <c r="A3520" s="205"/>
      <c r="B3520" s="207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17"/>
        <v/>
      </c>
      <c r="G3520" s="106"/>
      <c r="H3520" s="96">
        <f t="shared" si="218"/>
        <v>0</v>
      </c>
      <c r="I3520" s="96" t="str">
        <f t="shared" si="219"/>
        <v/>
      </c>
      <c r="J3520" s="96" t="str">
        <f t="shared" si="220"/>
        <v/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V3520" s="110" t="s">
        <v>25</v>
      </c>
      <c r="W3520" s="110" t="s">
        <v>26</v>
      </c>
      <c r="X3520" s="110" t="s">
        <v>27</v>
      </c>
      <c r="Y3520" s="111" t="s">
        <v>28</v>
      </c>
      <c r="Z3520" s="111" t="s">
        <v>29</v>
      </c>
      <c r="AA3520" s="111" t="s">
        <v>25</v>
      </c>
      <c r="AB3520" s="111" t="s">
        <v>30</v>
      </c>
      <c r="AC3520" s="112" t="s">
        <v>31</v>
      </c>
    </row>
    <row r="3521" spans="1:29" ht="25.5" customHeight="1" x14ac:dyDescent="0.35">
      <c r="A3521" s="205"/>
      <c r="B3521" s="207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17"/>
        <v/>
      </c>
      <c r="G3521" s="106"/>
      <c r="H3521" s="96">
        <f t="shared" si="218"/>
        <v>0</v>
      </c>
      <c r="I3521" s="96" t="str">
        <f t="shared" si="219"/>
        <v/>
      </c>
      <c r="J3521" s="96" t="str">
        <f t="shared" si="220"/>
        <v/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V3521" s="110" t="s">
        <v>25</v>
      </c>
      <c r="W3521" s="110" t="s">
        <v>26</v>
      </c>
      <c r="X3521" s="110" t="s">
        <v>27</v>
      </c>
      <c r="Y3521" s="111" t="s">
        <v>28</v>
      </c>
      <c r="Z3521" s="111" t="s">
        <v>29</v>
      </c>
      <c r="AA3521" s="111" t="s">
        <v>25</v>
      </c>
      <c r="AB3521" s="111" t="s">
        <v>30</v>
      </c>
      <c r="AC3521" s="112" t="s">
        <v>31</v>
      </c>
    </row>
    <row r="3522" spans="1:29" ht="25.5" customHeight="1" x14ac:dyDescent="0.35">
      <c r="A3522" s="205"/>
      <c r="B3522" s="207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21">IF(OR(D3522="",E3522=""),"",ROUND(D3522*E3522,2))</f>
        <v/>
      </c>
      <c r="G3522" s="106"/>
      <c r="H3522" s="96">
        <f t="shared" ref="H3522:H3585" si="222">IF(G3522="Sim",IF(OR(F3522="",D3522="",L3522=""),"",IF(L3522="Sim",ROUND(F3522-D3522,2),0)),0)</f>
        <v>0</v>
      </c>
      <c r="I3522" s="96" t="str">
        <f t="shared" ref="I3522:I3585" si="223">IF(G3522="Sim",0,IF(OR(F3522="",L3522=""),"",F3522))</f>
        <v/>
      </c>
      <c r="J3522" s="96" t="str">
        <f t="shared" ref="J3522:J3585" si="224">IF(G3522="Sim",0,IF(OR(F3522="",D3522="",L3522=""),"",IF(L3522="Sim",ROUND(F3522-D3522,2),0)))</f>
        <v/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V3522" s="110" t="s">
        <v>25</v>
      </c>
      <c r="W3522" s="110" t="s">
        <v>26</v>
      </c>
      <c r="X3522" s="110" t="s">
        <v>27</v>
      </c>
      <c r="Y3522" s="111" t="s">
        <v>28</v>
      </c>
      <c r="Z3522" s="111" t="s">
        <v>29</v>
      </c>
      <c r="AA3522" s="111" t="s">
        <v>25</v>
      </c>
      <c r="AB3522" s="111" t="s">
        <v>30</v>
      </c>
      <c r="AC3522" s="112" t="s">
        <v>31</v>
      </c>
    </row>
    <row r="3523" spans="1:29" ht="25.5" customHeight="1" x14ac:dyDescent="0.35">
      <c r="A3523" s="205"/>
      <c r="B3523" s="207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21"/>
        <v/>
      </c>
      <c r="G3523" s="106"/>
      <c r="H3523" s="96">
        <f t="shared" si="222"/>
        <v>0</v>
      </c>
      <c r="I3523" s="96" t="str">
        <f t="shared" si="223"/>
        <v/>
      </c>
      <c r="J3523" s="96" t="str">
        <f t="shared" si="224"/>
        <v/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V3523" s="110" t="s">
        <v>25</v>
      </c>
      <c r="W3523" s="110" t="s">
        <v>26</v>
      </c>
      <c r="X3523" s="110" t="s">
        <v>27</v>
      </c>
      <c r="Y3523" s="111" t="s">
        <v>28</v>
      </c>
      <c r="Z3523" s="111" t="s">
        <v>29</v>
      </c>
      <c r="AA3523" s="111" t="s">
        <v>25</v>
      </c>
      <c r="AB3523" s="111" t="s">
        <v>30</v>
      </c>
      <c r="AC3523" s="112" t="s">
        <v>31</v>
      </c>
    </row>
    <row r="3524" spans="1:29" ht="25.5" customHeight="1" x14ac:dyDescent="0.35">
      <c r="A3524" s="205"/>
      <c r="B3524" s="207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21"/>
        <v/>
      </c>
      <c r="G3524" s="106"/>
      <c r="H3524" s="96">
        <f t="shared" si="222"/>
        <v>0</v>
      </c>
      <c r="I3524" s="96" t="str">
        <f t="shared" si="223"/>
        <v/>
      </c>
      <c r="J3524" s="96" t="str">
        <f t="shared" si="224"/>
        <v/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V3524" s="110" t="s">
        <v>25</v>
      </c>
      <c r="W3524" s="110" t="s">
        <v>26</v>
      </c>
      <c r="X3524" s="110" t="s">
        <v>27</v>
      </c>
      <c r="Y3524" s="111" t="s">
        <v>28</v>
      </c>
      <c r="Z3524" s="111" t="s">
        <v>29</v>
      </c>
      <c r="AA3524" s="111" t="s">
        <v>25</v>
      </c>
      <c r="AB3524" s="111" t="s">
        <v>30</v>
      </c>
      <c r="AC3524" s="112" t="s">
        <v>31</v>
      </c>
    </row>
    <row r="3525" spans="1:29" ht="25.5" customHeight="1" x14ac:dyDescent="0.35">
      <c r="A3525" s="205"/>
      <c r="B3525" s="207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21"/>
        <v/>
      </c>
      <c r="G3525" s="106"/>
      <c r="H3525" s="96">
        <f t="shared" si="222"/>
        <v>0</v>
      </c>
      <c r="I3525" s="96" t="str">
        <f t="shared" si="223"/>
        <v/>
      </c>
      <c r="J3525" s="96" t="str">
        <f t="shared" si="224"/>
        <v/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V3525" s="110" t="s">
        <v>25</v>
      </c>
      <c r="W3525" s="110" t="s">
        <v>26</v>
      </c>
      <c r="X3525" s="110" t="s">
        <v>27</v>
      </c>
      <c r="Y3525" s="111" t="s">
        <v>28</v>
      </c>
      <c r="Z3525" s="111" t="s">
        <v>29</v>
      </c>
      <c r="AA3525" s="111" t="s">
        <v>25</v>
      </c>
      <c r="AB3525" s="111" t="s">
        <v>30</v>
      </c>
      <c r="AC3525" s="112" t="s">
        <v>31</v>
      </c>
    </row>
    <row r="3526" spans="1:29" ht="25.5" customHeight="1" x14ac:dyDescent="0.35">
      <c r="A3526" s="205"/>
      <c r="B3526" s="207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21"/>
        <v/>
      </c>
      <c r="G3526" s="106"/>
      <c r="H3526" s="96">
        <f t="shared" si="222"/>
        <v>0</v>
      </c>
      <c r="I3526" s="96" t="str">
        <f t="shared" si="223"/>
        <v/>
      </c>
      <c r="J3526" s="96" t="str">
        <f t="shared" si="224"/>
        <v/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V3526" s="110" t="s">
        <v>25</v>
      </c>
      <c r="W3526" s="110" t="s">
        <v>26</v>
      </c>
      <c r="X3526" s="110" t="s">
        <v>27</v>
      </c>
      <c r="Y3526" s="111" t="s">
        <v>28</v>
      </c>
      <c r="Z3526" s="111" t="s">
        <v>29</v>
      </c>
      <c r="AA3526" s="111" t="s">
        <v>25</v>
      </c>
      <c r="AB3526" s="111" t="s">
        <v>30</v>
      </c>
      <c r="AC3526" s="112" t="s">
        <v>31</v>
      </c>
    </row>
    <row r="3527" spans="1:29" ht="25.5" customHeight="1" x14ac:dyDescent="0.35">
      <c r="A3527" s="205"/>
      <c r="B3527" s="207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21"/>
        <v/>
      </c>
      <c r="G3527" s="106"/>
      <c r="H3527" s="96">
        <f t="shared" si="222"/>
        <v>0</v>
      </c>
      <c r="I3527" s="96" t="str">
        <f t="shared" si="223"/>
        <v/>
      </c>
      <c r="J3527" s="96" t="str">
        <f t="shared" si="224"/>
        <v/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V3527" s="110" t="s">
        <v>25</v>
      </c>
      <c r="W3527" s="110" t="s">
        <v>26</v>
      </c>
      <c r="X3527" s="110" t="s">
        <v>27</v>
      </c>
      <c r="Y3527" s="111" t="s">
        <v>28</v>
      </c>
      <c r="Z3527" s="111" t="s">
        <v>29</v>
      </c>
      <c r="AA3527" s="111" t="s">
        <v>25</v>
      </c>
      <c r="AB3527" s="111" t="s">
        <v>30</v>
      </c>
      <c r="AC3527" s="112" t="s">
        <v>31</v>
      </c>
    </row>
    <row r="3528" spans="1:29" ht="25.5" customHeight="1" x14ac:dyDescent="0.35">
      <c r="A3528" s="205"/>
      <c r="B3528" s="207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21"/>
        <v/>
      </c>
      <c r="G3528" s="106"/>
      <c r="H3528" s="96">
        <f t="shared" si="222"/>
        <v>0</v>
      </c>
      <c r="I3528" s="96" t="str">
        <f t="shared" si="223"/>
        <v/>
      </c>
      <c r="J3528" s="96" t="str">
        <f t="shared" si="224"/>
        <v/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V3528" s="110" t="s">
        <v>25</v>
      </c>
      <c r="W3528" s="110" t="s">
        <v>26</v>
      </c>
      <c r="X3528" s="110" t="s">
        <v>27</v>
      </c>
      <c r="Y3528" s="111" t="s">
        <v>28</v>
      </c>
      <c r="Z3528" s="111" t="s">
        <v>29</v>
      </c>
      <c r="AA3528" s="111" t="s">
        <v>25</v>
      </c>
      <c r="AB3528" s="111" t="s">
        <v>30</v>
      </c>
      <c r="AC3528" s="112" t="s">
        <v>31</v>
      </c>
    </row>
    <row r="3529" spans="1:29" ht="25.5" customHeight="1" x14ac:dyDescent="0.35">
      <c r="A3529" s="205"/>
      <c r="B3529" s="207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21"/>
        <v/>
      </c>
      <c r="G3529" s="106"/>
      <c r="H3529" s="96">
        <f t="shared" si="222"/>
        <v>0</v>
      </c>
      <c r="I3529" s="96" t="str">
        <f t="shared" si="223"/>
        <v/>
      </c>
      <c r="J3529" s="96" t="str">
        <f t="shared" si="224"/>
        <v/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V3529" s="110" t="s">
        <v>25</v>
      </c>
      <c r="W3529" s="110" t="s">
        <v>26</v>
      </c>
      <c r="X3529" s="110" t="s">
        <v>27</v>
      </c>
      <c r="Y3529" s="111" t="s">
        <v>28</v>
      </c>
      <c r="Z3529" s="111" t="s">
        <v>29</v>
      </c>
      <c r="AA3529" s="111" t="s">
        <v>25</v>
      </c>
      <c r="AB3529" s="111" t="s">
        <v>30</v>
      </c>
      <c r="AC3529" s="112" t="s">
        <v>31</v>
      </c>
    </row>
    <row r="3530" spans="1:29" ht="25.5" customHeight="1" x14ac:dyDescent="0.35">
      <c r="A3530" s="205"/>
      <c r="B3530" s="207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21"/>
        <v/>
      </c>
      <c r="G3530" s="106"/>
      <c r="H3530" s="96">
        <f t="shared" si="222"/>
        <v>0</v>
      </c>
      <c r="I3530" s="96" t="str">
        <f t="shared" si="223"/>
        <v/>
      </c>
      <c r="J3530" s="96" t="str">
        <f t="shared" si="224"/>
        <v/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V3530" s="110" t="s">
        <v>25</v>
      </c>
      <c r="W3530" s="110" t="s">
        <v>26</v>
      </c>
      <c r="X3530" s="110" t="s">
        <v>27</v>
      </c>
      <c r="Y3530" s="111" t="s">
        <v>28</v>
      </c>
      <c r="Z3530" s="111" t="s">
        <v>29</v>
      </c>
      <c r="AA3530" s="111" t="s">
        <v>25</v>
      </c>
      <c r="AB3530" s="111" t="s">
        <v>30</v>
      </c>
      <c r="AC3530" s="112" t="s">
        <v>31</v>
      </c>
    </row>
    <row r="3531" spans="1:29" ht="25.5" customHeight="1" x14ac:dyDescent="0.35">
      <c r="A3531" s="205"/>
      <c r="B3531" s="207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21"/>
        <v/>
      </c>
      <c r="G3531" s="106"/>
      <c r="H3531" s="96">
        <f t="shared" si="222"/>
        <v>0</v>
      </c>
      <c r="I3531" s="96" t="str">
        <f t="shared" si="223"/>
        <v/>
      </c>
      <c r="J3531" s="96" t="str">
        <f t="shared" si="224"/>
        <v/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V3531" s="110" t="s">
        <v>25</v>
      </c>
      <c r="W3531" s="110" t="s">
        <v>26</v>
      </c>
      <c r="X3531" s="110" t="s">
        <v>27</v>
      </c>
      <c r="Y3531" s="111" t="s">
        <v>28</v>
      </c>
      <c r="Z3531" s="111" t="s">
        <v>29</v>
      </c>
      <c r="AA3531" s="111" t="s">
        <v>25</v>
      </c>
      <c r="AB3531" s="111" t="s">
        <v>30</v>
      </c>
      <c r="AC3531" s="112" t="s">
        <v>31</v>
      </c>
    </row>
    <row r="3532" spans="1:29" ht="25.5" customHeight="1" x14ac:dyDescent="0.35">
      <c r="A3532" s="205"/>
      <c r="B3532" s="207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21"/>
        <v/>
      </c>
      <c r="G3532" s="106"/>
      <c r="H3532" s="96">
        <f t="shared" si="222"/>
        <v>0</v>
      </c>
      <c r="I3532" s="96" t="str">
        <f t="shared" si="223"/>
        <v/>
      </c>
      <c r="J3532" s="96" t="str">
        <f t="shared" si="224"/>
        <v/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V3532" s="110" t="s">
        <v>25</v>
      </c>
      <c r="W3532" s="110" t="s">
        <v>26</v>
      </c>
      <c r="X3532" s="110" t="s">
        <v>27</v>
      </c>
      <c r="Y3532" s="111" t="s">
        <v>28</v>
      </c>
      <c r="Z3532" s="111" t="s">
        <v>29</v>
      </c>
      <c r="AA3532" s="111" t="s">
        <v>25</v>
      </c>
      <c r="AB3532" s="111" t="s">
        <v>30</v>
      </c>
      <c r="AC3532" s="112" t="s">
        <v>31</v>
      </c>
    </row>
    <row r="3533" spans="1:29" ht="25.5" customHeight="1" x14ac:dyDescent="0.35">
      <c r="A3533" s="205"/>
      <c r="B3533" s="207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21"/>
        <v/>
      </c>
      <c r="G3533" s="106"/>
      <c r="H3533" s="96">
        <f t="shared" si="222"/>
        <v>0</v>
      </c>
      <c r="I3533" s="96" t="str">
        <f t="shared" si="223"/>
        <v/>
      </c>
      <c r="J3533" s="96" t="str">
        <f t="shared" si="224"/>
        <v/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V3533" s="110" t="s">
        <v>25</v>
      </c>
      <c r="W3533" s="110" t="s">
        <v>26</v>
      </c>
      <c r="X3533" s="110" t="s">
        <v>27</v>
      </c>
      <c r="Y3533" s="111" t="s">
        <v>28</v>
      </c>
      <c r="Z3533" s="111" t="s">
        <v>29</v>
      </c>
      <c r="AA3533" s="111" t="s">
        <v>25</v>
      </c>
      <c r="AB3533" s="111" t="s">
        <v>30</v>
      </c>
      <c r="AC3533" s="112" t="s">
        <v>31</v>
      </c>
    </row>
    <row r="3534" spans="1:29" ht="25.5" customHeight="1" x14ac:dyDescent="0.35">
      <c r="A3534" s="205"/>
      <c r="B3534" s="207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21"/>
        <v/>
      </c>
      <c r="G3534" s="106"/>
      <c r="H3534" s="96">
        <f t="shared" si="222"/>
        <v>0</v>
      </c>
      <c r="I3534" s="96" t="str">
        <f t="shared" si="223"/>
        <v/>
      </c>
      <c r="J3534" s="96" t="str">
        <f t="shared" si="224"/>
        <v/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V3534" s="110" t="s">
        <v>25</v>
      </c>
      <c r="W3534" s="110" t="s">
        <v>26</v>
      </c>
      <c r="X3534" s="110" t="s">
        <v>27</v>
      </c>
      <c r="Y3534" s="111" t="s">
        <v>28</v>
      </c>
      <c r="Z3534" s="111" t="s">
        <v>29</v>
      </c>
      <c r="AA3534" s="111" t="s">
        <v>25</v>
      </c>
      <c r="AB3534" s="111" t="s">
        <v>30</v>
      </c>
      <c r="AC3534" s="112" t="s">
        <v>31</v>
      </c>
    </row>
    <row r="3535" spans="1:29" ht="25.5" customHeight="1" x14ac:dyDescent="0.35">
      <c r="A3535" s="205"/>
      <c r="B3535" s="207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21"/>
        <v/>
      </c>
      <c r="G3535" s="106"/>
      <c r="H3535" s="96">
        <f t="shared" si="222"/>
        <v>0</v>
      </c>
      <c r="I3535" s="96" t="str">
        <f t="shared" si="223"/>
        <v/>
      </c>
      <c r="J3535" s="96" t="str">
        <f t="shared" si="224"/>
        <v/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V3535" s="110" t="s">
        <v>25</v>
      </c>
      <c r="W3535" s="110" t="s">
        <v>26</v>
      </c>
      <c r="X3535" s="110" t="s">
        <v>27</v>
      </c>
      <c r="Y3535" s="111" t="s">
        <v>28</v>
      </c>
      <c r="Z3535" s="111" t="s">
        <v>29</v>
      </c>
      <c r="AA3535" s="111" t="s">
        <v>25</v>
      </c>
      <c r="AB3535" s="111" t="s">
        <v>30</v>
      </c>
      <c r="AC3535" s="112" t="s">
        <v>31</v>
      </c>
    </row>
    <row r="3536" spans="1:29" ht="25.5" customHeight="1" x14ac:dyDescent="0.35">
      <c r="A3536" s="205"/>
      <c r="B3536" s="207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21"/>
        <v/>
      </c>
      <c r="G3536" s="106"/>
      <c r="H3536" s="96">
        <f t="shared" si="222"/>
        <v>0</v>
      </c>
      <c r="I3536" s="96" t="str">
        <f t="shared" si="223"/>
        <v/>
      </c>
      <c r="J3536" s="96" t="str">
        <f t="shared" si="224"/>
        <v/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V3536" s="110" t="s">
        <v>25</v>
      </c>
      <c r="W3536" s="110" t="s">
        <v>26</v>
      </c>
      <c r="X3536" s="110" t="s">
        <v>27</v>
      </c>
      <c r="Y3536" s="111" t="s">
        <v>28</v>
      </c>
      <c r="Z3536" s="111" t="s">
        <v>29</v>
      </c>
      <c r="AA3536" s="111" t="s">
        <v>25</v>
      </c>
      <c r="AB3536" s="111" t="s">
        <v>30</v>
      </c>
      <c r="AC3536" s="112" t="s">
        <v>31</v>
      </c>
    </row>
    <row r="3537" spans="1:29" ht="25.5" customHeight="1" x14ac:dyDescent="0.35">
      <c r="A3537" s="205"/>
      <c r="B3537" s="207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21"/>
        <v/>
      </c>
      <c r="G3537" s="106"/>
      <c r="H3537" s="96">
        <f t="shared" si="222"/>
        <v>0</v>
      </c>
      <c r="I3537" s="96" t="str">
        <f t="shared" si="223"/>
        <v/>
      </c>
      <c r="J3537" s="96" t="str">
        <f t="shared" si="224"/>
        <v/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V3537" s="110" t="s">
        <v>25</v>
      </c>
      <c r="W3537" s="110" t="s">
        <v>26</v>
      </c>
      <c r="X3537" s="110" t="s">
        <v>27</v>
      </c>
      <c r="Y3537" s="111" t="s">
        <v>28</v>
      </c>
      <c r="Z3537" s="111" t="s">
        <v>29</v>
      </c>
      <c r="AA3537" s="111" t="s">
        <v>25</v>
      </c>
      <c r="AB3537" s="111" t="s">
        <v>30</v>
      </c>
      <c r="AC3537" s="112" t="s">
        <v>31</v>
      </c>
    </row>
    <row r="3538" spans="1:29" ht="25.5" customHeight="1" x14ac:dyDescent="0.35">
      <c r="A3538" s="205"/>
      <c r="B3538" s="207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21"/>
        <v/>
      </c>
      <c r="G3538" s="106"/>
      <c r="H3538" s="96">
        <f t="shared" si="222"/>
        <v>0</v>
      </c>
      <c r="I3538" s="96" t="str">
        <f t="shared" si="223"/>
        <v/>
      </c>
      <c r="J3538" s="96" t="str">
        <f t="shared" si="224"/>
        <v/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V3538" s="110" t="s">
        <v>25</v>
      </c>
      <c r="W3538" s="110" t="s">
        <v>26</v>
      </c>
      <c r="X3538" s="110" t="s">
        <v>27</v>
      </c>
      <c r="Y3538" s="111" t="s">
        <v>28</v>
      </c>
      <c r="Z3538" s="111" t="s">
        <v>29</v>
      </c>
      <c r="AA3538" s="111" t="s">
        <v>25</v>
      </c>
      <c r="AB3538" s="111" t="s">
        <v>30</v>
      </c>
      <c r="AC3538" s="112" t="s">
        <v>31</v>
      </c>
    </row>
    <row r="3539" spans="1:29" ht="25.5" customHeight="1" x14ac:dyDescent="0.35">
      <c r="A3539" s="205"/>
      <c r="B3539" s="207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21"/>
        <v/>
      </c>
      <c r="G3539" s="106"/>
      <c r="H3539" s="96">
        <f t="shared" si="222"/>
        <v>0</v>
      </c>
      <c r="I3539" s="96" t="str">
        <f t="shared" si="223"/>
        <v/>
      </c>
      <c r="J3539" s="96" t="str">
        <f t="shared" si="224"/>
        <v/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V3539" s="110" t="s">
        <v>25</v>
      </c>
      <c r="W3539" s="110" t="s">
        <v>26</v>
      </c>
      <c r="X3539" s="110" t="s">
        <v>27</v>
      </c>
      <c r="Y3539" s="111" t="s">
        <v>28</v>
      </c>
      <c r="Z3539" s="111" t="s">
        <v>29</v>
      </c>
      <c r="AA3539" s="111" t="s">
        <v>25</v>
      </c>
      <c r="AB3539" s="111" t="s">
        <v>30</v>
      </c>
      <c r="AC3539" s="112" t="s">
        <v>31</v>
      </c>
    </row>
    <row r="3540" spans="1:29" ht="25.5" customHeight="1" x14ac:dyDescent="0.35">
      <c r="A3540" s="205"/>
      <c r="B3540" s="207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21"/>
        <v/>
      </c>
      <c r="G3540" s="106"/>
      <c r="H3540" s="96">
        <f t="shared" si="222"/>
        <v>0</v>
      </c>
      <c r="I3540" s="96" t="str">
        <f t="shared" si="223"/>
        <v/>
      </c>
      <c r="J3540" s="96" t="str">
        <f t="shared" si="224"/>
        <v/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V3540" s="110" t="s">
        <v>25</v>
      </c>
      <c r="W3540" s="110" t="s">
        <v>26</v>
      </c>
      <c r="X3540" s="110" t="s">
        <v>27</v>
      </c>
      <c r="Y3540" s="111" t="s">
        <v>28</v>
      </c>
      <c r="Z3540" s="111" t="s">
        <v>29</v>
      </c>
      <c r="AA3540" s="111" t="s">
        <v>25</v>
      </c>
      <c r="AB3540" s="111" t="s">
        <v>30</v>
      </c>
      <c r="AC3540" s="112" t="s">
        <v>31</v>
      </c>
    </row>
    <row r="3541" spans="1:29" ht="25.5" customHeight="1" x14ac:dyDescent="0.35">
      <c r="A3541" s="205"/>
      <c r="B3541" s="207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21"/>
        <v/>
      </c>
      <c r="G3541" s="106"/>
      <c r="H3541" s="96">
        <f t="shared" si="222"/>
        <v>0</v>
      </c>
      <c r="I3541" s="96" t="str">
        <f t="shared" si="223"/>
        <v/>
      </c>
      <c r="J3541" s="96" t="str">
        <f t="shared" si="224"/>
        <v/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V3541" s="110" t="s">
        <v>25</v>
      </c>
      <c r="W3541" s="110" t="s">
        <v>26</v>
      </c>
      <c r="X3541" s="110" t="s">
        <v>27</v>
      </c>
      <c r="Y3541" s="111" t="s">
        <v>28</v>
      </c>
      <c r="Z3541" s="111" t="s">
        <v>29</v>
      </c>
      <c r="AA3541" s="111" t="s">
        <v>25</v>
      </c>
      <c r="AB3541" s="111" t="s">
        <v>30</v>
      </c>
      <c r="AC3541" s="112" t="s">
        <v>31</v>
      </c>
    </row>
    <row r="3542" spans="1:29" ht="25.5" customHeight="1" x14ac:dyDescent="0.35">
      <c r="A3542" s="205"/>
      <c r="B3542" s="207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21"/>
        <v/>
      </c>
      <c r="G3542" s="106"/>
      <c r="H3542" s="96">
        <f t="shared" si="222"/>
        <v>0</v>
      </c>
      <c r="I3542" s="96" t="str">
        <f t="shared" si="223"/>
        <v/>
      </c>
      <c r="J3542" s="96" t="str">
        <f t="shared" si="224"/>
        <v/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V3542" s="110" t="s">
        <v>25</v>
      </c>
      <c r="W3542" s="110" t="s">
        <v>26</v>
      </c>
      <c r="X3542" s="110" t="s">
        <v>27</v>
      </c>
      <c r="Y3542" s="111" t="s">
        <v>28</v>
      </c>
      <c r="Z3542" s="111" t="s">
        <v>29</v>
      </c>
      <c r="AA3542" s="111" t="s">
        <v>25</v>
      </c>
      <c r="AB3542" s="111" t="s">
        <v>30</v>
      </c>
      <c r="AC3542" s="112" t="s">
        <v>31</v>
      </c>
    </row>
    <row r="3543" spans="1:29" ht="25.5" customHeight="1" x14ac:dyDescent="0.35">
      <c r="A3543" s="205"/>
      <c r="B3543" s="207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21"/>
        <v/>
      </c>
      <c r="G3543" s="106"/>
      <c r="H3543" s="96">
        <f t="shared" si="222"/>
        <v>0</v>
      </c>
      <c r="I3543" s="96" t="str">
        <f t="shared" si="223"/>
        <v/>
      </c>
      <c r="J3543" s="96" t="str">
        <f t="shared" si="224"/>
        <v/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V3543" s="110" t="s">
        <v>25</v>
      </c>
      <c r="W3543" s="110" t="s">
        <v>26</v>
      </c>
      <c r="X3543" s="110" t="s">
        <v>27</v>
      </c>
      <c r="Y3543" s="111" t="s">
        <v>28</v>
      </c>
      <c r="Z3543" s="111" t="s">
        <v>29</v>
      </c>
      <c r="AA3543" s="111" t="s">
        <v>25</v>
      </c>
      <c r="AB3543" s="111" t="s">
        <v>30</v>
      </c>
      <c r="AC3543" s="112" t="s">
        <v>31</v>
      </c>
    </row>
    <row r="3544" spans="1:29" ht="25.5" customHeight="1" x14ac:dyDescent="0.35">
      <c r="A3544" s="205"/>
      <c r="B3544" s="207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21"/>
        <v/>
      </c>
      <c r="G3544" s="106"/>
      <c r="H3544" s="96">
        <f t="shared" si="222"/>
        <v>0</v>
      </c>
      <c r="I3544" s="96" t="str">
        <f t="shared" si="223"/>
        <v/>
      </c>
      <c r="J3544" s="96" t="str">
        <f t="shared" si="224"/>
        <v/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V3544" s="110" t="s">
        <v>25</v>
      </c>
      <c r="W3544" s="110" t="s">
        <v>26</v>
      </c>
      <c r="X3544" s="110" t="s">
        <v>27</v>
      </c>
      <c r="Y3544" s="111" t="s">
        <v>28</v>
      </c>
      <c r="Z3544" s="111" t="s">
        <v>29</v>
      </c>
      <c r="AA3544" s="111" t="s">
        <v>25</v>
      </c>
      <c r="AB3544" s="111" t="s">
        <v>30</v>
      </c>
      <c r="AC3544" s="112" t="s">
        <v>31</v>
      </c>
    </row>
    <row r="3545" spans="1:29" ht="25.5" customHeight="1" x14ac:dyDescent="0.35">
      <c r="A3545" s="205"/>
      <c r="B3545" s="207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21"/>
        <v/>
      </c>
      <c r="G3545" s="106"/>
      <c r="H3545" s="96">
        <f t="shared" si="222"/>
        <v>0</v>
      </c>
      <c r="I3545" s="96" t="str">
        <f t="shared" si="223"/>
        <v/>
      </c>
      <c r="J3545" s="96" t="str">
        <f t="shared" si="224"/>
        <v/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V3545" s="110" t="s">
        <v>25</v>
      </c>
      <c r="W3545" s="110" t="s">
        <v>26</v>
      </c>
      <c r="X3545" s="110" t="s">
        <v>27</v>
      </c>
      <c r="Y3545" s="111" t="s">
        <v>28</v>
      </c>
      <c r="Z3545" s="111" t="s">
        <v>29</v>
      </c>
      <c r="AA3545" s="111" t="s">
        <v>25</v>
      </c>
      <c r="AB3545" s="111" t="s">
        <v>30</v>
      </c>
      <c r="AC3545" s="112" t="s">
        <v>31</v>
      </c>
    </row>
    <row r="3546" spans="1:29" ht="25.5" customHeight="1" x14ac:dyDescent="0.35">
      <c r="A3546" s="205"/>
      <c r="B3546" s="207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21"/>
        <v/>
      </c>
      <c r="G3546" s="106"/>
      <c r="H3546" s="96">
        <f t="shared" si="222"/>
        <v>0</v>
      </c>
      <c r="I3546" s="96" t="str">
        <f t="shared" si="223"/>
        <v/>
      </c>
      <c r="J3546" s="96" t="str">
        <f t="shared" si="224"/>
        <v/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V3546" s="110" t="s">
        <v>25</v>
      </c>
      <c r="W3546" s="110" t="s">
        <v>26</v>
      </c>
      <c r="X3546" s="110" t="s">
        <v>27</v>
      </c>
      <c r="Y3546" s="111" t="s">
        <v>28</v>
      </c>
      <c r="Z3546" s="111" t="s">
        <v>29</v>
      </c>
      <c r="AA3546" s="111" t="s">
        <v>25</v>
      </c>
      <c r="AB3546" s="111" t="s">
        <v>30</v>
      </c>
      <c r="AC3546" s="112" t="s">
        <v>31</v>
      </c>
    </row>
    <row r="3547" spans="1:29" ht="25.5" customHeight="1" x14ac:dyDescent="0.35">
      <c r="A3547" s="205"/>
      <c r="B3547" s="207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21"/>
        <v/>
      </c>
      <c r="G3547" s="106"/>
      <c r="H3547" s="96">
        <f t="shared" si="222"/>
        <v>0</v>
      </c>
      <c r="I3547" s="96" t="str">
        <f t="shared" si="223"/>
        <v/>
      </c>
      <c r="J3547" s="96" t="str">
        <f t="shared" si="224"/>
        <v/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V3547" s="110" t="s">
        <v>25</v>
      </c>
      <c r="W3547" s="110" t="s">
        <v>26</v>
      </c>
      <c r="X3547" s="110" t="s">
        <v>27</v>
      </c>
      <c r="Y3547" s="111" t="s">
        <v>28</v>
      </c>
      <c r="Z3547" s="111" t="s">
        <v>29</v>
      </c>
      <c r="AA3547" s="111" t="s">
        <v>25</v>
      </c>
      <c r="AB3547" s="111" t="s">
        <v>30</v>
      </c>
      <c r="AC3547" s="112" t="s">
        <v>31</v>
      </c>
    </row>
    <row r="3548" spans="1:29" ht="25.5" customHeight="1" x14ac:dyDescent="0.35">
      <c r="A3548" s="205"/>
      <c r="B3548" s="207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21"/>
        <v/>
      </c>
      <c r="G3548" s="106"/>
      <c r="H3548" s="96">
        <f t="shared" si="222"/>
        <v>0</v>
      </c>
      <c r="I3548" s="96" t="str">
        <f t="shared" si="223"/>
        <v/>
      </c>
      <c r="J3548" s="96" t="str">
        <f t="shared" si="224"/>
        <v/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V3548" s="110" t="s">
        <v>25</v>
      </c>
      <c r="W3548" s="110" t="s">
        <v>26</v>
      </c>
      <c r="X3548" s="110" t="s">
        <v>27</v>
      </c>
      <c r="Y3548" s="111" t="s">
        <v>28</v>
      </c>
      <c r="Z3548" s="111" t="s">
        <v>29</v>
      </c>
      <c r="AA3548" s="111" t="s">
        <v>25</v>
      </c>
      <c r="AB3548" s="111" t="s">
        <v>30</v>
      </c>
      <c r="AC3548" s="112" t="s">
        <v>31</v>
      </c>
    </row>
    <row r="3549" spans="1:29" ht="25.5" customHeight="1" x14ac:dyDescent="0.35">
      <c r="A3549" s="205"/>
      <c r="B3549" s="207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21"/>
        <v/>
      </c>
      <c r="G3549" s="106"/>
      <c r="H3549" s="96">
        <f t="shared" si="222"/>
        <v>0</v>
      </c>
      <c r="I3549" s="96" t="str">
        <f t="shared" si="223"/>
        <v/>
      </c>
      <c r="J3549" s="96" t="str">
        <f t="shared" si="224"/>
        <v/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V3549" s="110" t="s">
        <v>25</v>
      </c>
      <c r="W3549" s="110" t="s">
        <v>26</v>
      </c>
      <c r="X3549" s="110" t="s">
        <v>27</v>
      </c>
      <c r="Y3549" s="111" t="s">
        <v>28</v>
      </c>
      <c r="Z3549" s="111" t="s">
        <v>29</v>
      </c>
      <c r="AA3549" s="111" t="s">
        <v>25</v>
      </c>
      <c r="AB3549" s="111" t="s">
        <v>30</v>
      </c>
      <c r="AC3549" s="112" t="s">
        <v>31</v>
      </c>
    </row>
    <row r="3550" spans="1:29" ht="25.5" customHeight="1" x14ac:dyDescent="0.35">
      <c r="A3550" s="205"/>
      <c r="B3550" s="207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21"/>
        <v/>
      </c>
      <c r="G3550" s="106"/>
      <c r="H3550" s="96">
        <f t="shared" si="222"/>
        <v>0</v>
      </c>
      <c r="I3550" s="96" t="str">
        <f t="shared" si="223"/>
        <v/>
      </c>
      <c r="J3550" s="96" t="str">
        <f t="shared" si="224"/>
        <v/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V3550" s="110" t="s">
        <v>25</v>
      </c>
      <c r="W3550" s="110" t="s">
        <v>26</v>
      </c>
      <c r="X3550" s="110" t="s">
        <v>27</v>
      </c>
      <c r="Y3550" s="111" t="s">
        <v>28</v>
      </c>
      <c r="Z3550" s="111" t="s">
        <v>29</v>
      </c>
      <c r="AA3550" s="111" t="s">
        <v>25</v>
      </c>
      <c r="AB3550" s="111" t="s">
        <v>30</v>
      </c>
      <c r="AC3550" s="112" t="s">
        <v>31</v>
      </c>
    </row>
    <row r="3551" spans="1:29" ht="25.5" customHeight="1" x14ac:dyDescent="0.35">
      <c r="A3551" s="205"/>
      <c r="B3551" s="207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21"/>
        <v/>
      </c>
      <c r="G3551" s="106"/>
      <c r="H3551" s="96">
        <f t="shared" si="222"/>
        <v>0</v>
      </c>
      <c r="I3551" s="96" t="str">
        <f t="shared" si="223"/>
        <v/>
      </c>
      <c r="J3551" s="96" t="str">
        <f t="shared" si="224"/>
        <v/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V3551" s="110" t="s">
        <v>25</v>
      </c>
      <c r="W3551" s="110" t="s">
        <v>26</v>
      </c>
      <c r="X3551" s="110" t="s">
        <v>27</v>
      </c>
      <c r="Y3551" s="111" t="s">
        <v>28</v>
      </c>
      <c r="Z3551" s="111" t="s">
        <v>29</v>
      </c>
      <c r="AA3551" s="111" t="s">
        <v>25</v>
      </c>
      <c r="AB3551" s="111" t="s">
        <v>30</v>
      </c>
      <c r="AC3551" s="112" t="s">
        <v>31</v>
      </c>
    </row>
    <row r="3552" spans="1:29" ht="25.5" customHeight="1" x14ac:dyDescent="0.35">
      <c r="A3552" s="205"/>
      <c r="B3552" s="207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21"/>
        <v/>
      </c>
      <c r="G3552" s="106"/>
      <c r="H3552" s="96">
        <f t="shared" si="222"/>
        <v>0</v>
      </c>
      <c r="I3552" s="96" t="str">
        <f t="shared" si="223"/>
        <v/>
      </c>
      <c r="J3552" s="96" t="str">
        <f t="shared" si="224"/>
        <v/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V3552" s="110" t="s">
        <v>25</v>
      </c>
      <c r="W3552" s="110" t="s">
        <v>26</v>
      </c>
      <c r="X3552" s="110" t="s">
        <v>27</v>
      </c>
      <c r="Y3552" s="111" t="s">
        <v>28</v>
      </c>
      <c r="Z3552" s="111" t="s">
        <v>29</v>
      </c>
      <c r="AA3552" s="111" t="s">
        <v>25</v>
      </c>
      <c r="AB3552" s="111" t="s">
        <v>30</v>
      </c>
      <c r="AC3552" s="112" t="s">
        <v>31</v>
      </c>
    </row>
    <row r="3553" spans="1:29" ht="25.5" customHeight="1" x14ac:dyDescent="0.35">
      <c r="A3553" s="205"/>
      <c r="B3553" s="207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21"/>
        <v/>
      </c>
      <c r="G3553" s="106"/>
      <c r="H3553" s="96">
        <f t="shared" si="222"/>
        <v>0</v>
      </c>
      <c r="I3553" s="96" t="str">
        <f t="shared" si="223"/>
        <v/>
      </c>
      <c r="J3553" s="96" t="str">
        <f t="shared" si="224"/>
        <v/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V3553" s="110" t="s">
        <v>25</v>
      </c>
      <c r="W3553" s="110" t="s">
        <v>26</v>
      </c>
      <c r="X3553" s="110" t="s">
        <v>27</v>
      </c>
      <c r="Y3553" s="111" t="s">
        <v>28</v>
      </c>
      <c r="Z3553" s="111" t="s">
        <v>29</v>
      </c>
      <c r="AA3553" s="111" t="s">
        <v>25</v>
      </c>
      <c r="AB3553" s="111" t="s">
        <v>30</v>
      </c>
      <c r="AC3553" s="112" t="s">
        <v>31</v>
      </c>
    </row>
    <row r="3554" spans="1:29" ht="25.5" customHeight="1" x14ac:dyDescent="0.35">
      <c r="A3554" s="205"/>
      <c r="B3554" s="207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21"/>
        <v/>
      </c>
      <c r="G3554" s="106"/>
      <c r="H3554" s="96">
        <f t="shared" si="222"/>
        <v>0</v>
      </c>
      <c r="I3554" s="96" t="str">
        <f t="shared" si="223"/>
        <v/>
      </c>
      <c r="J3554" s="96" t="str">
        <f t="shared" si="224"/>
        <v/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V3554" s="110" t="s">
        <v>25</v>
      </c>
      <c r="W3554" s="110" t="s">
        <v>26</v>
      </c>
      <c r="X3554" s="110" t="s">
        <v>27</v>
      </c>
      <c r="Y3554" s="111" t="s">
        <v>28</v>
      </c>
      <c r="Z3554" s="111" t="s">
        <v>29</v>
      </c>
      <c r="AA3554" s="111" t="s">
        <v>25</v>
      </c>
      <c r="AB3554" s="111" t="s">
        <v>30</v>
      </c>
      <c r="AC3554" s="112" t="s">
        <v>31</v>
      </c>
    </row>
    <row r="3555" spans="1:29" ht="25.5" customHeight="1" x14ac:dyDescent="0.35">
      <c r="A3555" s="205"/>
      <c r="B3555" s="207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21"/>
        <v/>
      </c>
      <c r="G3555" s="106"/>
      <c r="H3555" s="96">
        <f t="shared" si="222"/>
        <v>0</v>
      </c>
      <c r="I3555" s="96" t="str">
        <f t="shared" si="223"/>
        <v/>
      </c>
      <c r="J3555" s="96" t="str">
        <f t="shared" si="224"/>
        <v/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V3555" s="110" t="s">
        <v>25</v>
      </c>
      <c r="W3555" s="110" t="s">
        <v>26</v>
      </c>
      <c r="X3555" s="110" t="s">
        <v>27</v>
      </c>
      <c r="Y3555" s="111" t="s">
        <v>28</v>
      </c>
      <c r="Z3555" s="111" t="s">
        <v>29</v>
      </c>
      <c r="AA3555" s="111" t="s">
        <v>25</v>
      </c>
      <c r="AB3555" s="111" t="s">
        <v>30</v>
      </c>
      <c r="AC3555" s="112" t="s">
        <v>31</v>
      </c>
    </row>
    <row r="3556" spans="1:29" ht="25.5" customHeight="1" x14ac:dyDescent="0.35">
      <c r="A3556" s="205"/>
      <c r="B3556" s="207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21"/>
        <v/>
      </c>
      <c r="G3556" s="106"/>
      <c r="H3556" s="96">
        <f t="shared" si="222"/>
        <v>0</v>
      </c>
      <c r="I3556" s="96" t="str">
        <f t="shared" si="223"/>
        <v/>
      </c>
      <c r="J3556" s="96" t="str">
        <f t="shared" si="224"/>
        <v/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V3556" s="110" t="s">
        <v>25</v>
      </c>
      <c r="W3556" s="110" t="s">
        <v>26</v>
      </c>
      <c r="X3556" s="110" t="s">
        <v>27</v>
      </c>
      <c r="Y3556" s="111" t="s">
        <v>28</v>
      </c>
      <c r="Z3556" s="111" t="s">
        <v>29</v>
      </c>
      <c r="AA3556" s="111" t="s">
        <v>25</v>
      </c>
      <c r="AB3556" s="111" t="s">
        <v>30</v>
      </c>
      <c r="AC3556" s="112" t="s">
        <v>31</v>
      </c>
    </row>
    <row r="3557" spans="1:29" ht="25.5" customHeight="1" x14ac:dyDescent="0.35">
      <c r="A3557" s="205"/>
      <c r="B3557" s="207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21"/>
        <v/>
      </c>
      <c r="G3557" s="106"/>
      <c r="H3557" s="96">
        <f t="shared" si="222"/>
        <v>0</v>
      </c>
      <c r="I3557" s="96" t="str">
        <f t="shared" si="223"/>
        <v/>
      </c>
      <c r="J3557" s="96" t="str">
        <f t="shared" si="224"/>
        <v/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V3557" s="110" t="s">
        <v>25</v>
      </c>
      <c r="W3557" s="110" t="s">
        <v>26</v>
      </c>
      <c r="X3557" s="110" t="s">
        <v>27</v>
      </c>
      <c r="Y3557" s="111" t="s">
        <v>28</v>
      </c>
      <c r="Z3557" s="111" t="s">
        <v>29</v>
      </c>
      <c r="AA3557" s="111" t="s">
        <v>25</v>
      </c>
      <c r="AB3557" s="111" t="s">
        <v>30</v>
      </c>
      <c r="AC3557" s="112" t="s">
        <v>31</v>
      </c>
    </row>
    <row r="3558" spans="1:29" ht="25.5" customHeight="1" x14ac:dyDescent="0.35">
      <c r="A3558" s="205"/>
      <c r="B3558" s="207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21"/>
        <v/>
      </c>
      <c r="G3558" s="106"/>
      <c r="H3558" s="96">
        <f t="shared" si="222"/>
        <v>0</v>
      </c>
      <c r="I3558" s="96" t="str">
        <f t="shared" si="223"/>
        <v/>
      </c>
      <c r="J3558" s="96" t="str">
        <f t="shared" si="224"/>
        <v/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V3558" s="110" t="s">
        <v>25</v>
      </c>
      <c r="W3558" s="110" t="s">
        <v>26</v>
      </c>
      <c r="X3558" s="110" t="s">
        <v>27</v>
      </c>
      <c r="Y3558" s="111" t="s">
        <v>28</v>
      </c>
      <c r="Z3558" s="111" t="s">
        <v>29</v>
      </c>
      <c r="AA3558" s="111" t="s">
        <v>25</v>
      </c>
      <c r="AB3558" s="111" t="s">
        <v>30</v>
      </c>
      <c r="AC3558" s="112" t="s">
        <v>31</v>
      </c>
    </row>
    <row r="3559" spans="1:29" ht="25.5" customHeight="1" x14ac:dyDescent="0.35">
      <c r="A3559" s="205"/>
      <c r="B3559" s="207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21"/>
        <v/>
      </c>
      <c r="G3559" s="106"/>
      <c r="H3559" s="96">
        <f t="shared" si="222"/>
        <v>0</v>
      </c>
      <c r="I3559" s="96" t="str">
        <f t="shared" si="223"/>
        <v/>
      </c>
      <c r="J3559" s="96" t="str">
        <f t="shared" si="224"/>
        <v/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V3559" s="110" t="s">
        <v>25</v>
      </c>
      <c r="W3559" s="110" t="s">
        <v>26</v>
      </c>
      <c r="X3559" s="110" t="s">
        <v>27</v>
      </c>
      <c r="Y3559" s="111" t="s">
        <v>28</v>
      </c>
      <c r="Z3559" s="111" t="s">
        <v>29</v>
      </c>
      <c r="AA3559" s="111" t="s">
        <v>25</v>
      </c>
      <c r="AB3559" s="111" t="s">
        <v>30</v>
      </c>
      <c r="AC3559" s="112" t="s">
        <v>31</v>
      </c>
    </row>
    <row r="3560" spans="1:29" ht="25.5" customHeight="1" x14ac:dyDescent="0.35">
      <c r="A3560" s="205"/>
      <c r="B3560" s="207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21"/>
        <v/>
      </c>
      <c r="G3560" s="106"/>
      <c r="H3560" s="96">
        <f t="shared" si="222"/>
        <v>0</v>
      </c>
      <c r="I3560" s="96" t="str">
        <f t="shared" si="223"/>
        <v/>
      </c>
      <c r="J3560" s="96" t="str">
        <f t="shared" si="224"/>
        <v/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V3560" s="110" t="s">
        <v>25</v>
      </c>
      <c r="W3560" s="110" t="s">
        <v>26</v>
      </c>
      <c r="X3560" s="110" t="s">
        <v>27</v>
      </c>
      <c r="Y3560" s="111" t="s">
        <v>28</v>
      </c>
      <c r="Z3560" s="111" t="s">
        <v>29</v>
      </c>
      <c r="AA3560" s="111" t="s">
        <v>25</v>
      </c>
      <c r="AB3560" s="111" t="s">
        <v>30</v>
      </c>
      <c r="AC3560" s="112" t="s">
        <v>31</v>
      </c>
    </row>
    <row r="3561" spans="1:29" ht="25.5" customHeight="1" x14ac:dyDescent="0.35">
      <c r="A3561" s="205"/>
      <c r="B3561" s="207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21"/>
        <v/>
      </c>
      <c r="G3561" s="106"/>
      <c r="H3561" s="96">
        <f t="shared" si="222"/>
        <v>0</v>
      </c>
      <c r="I3561" s="96" t="str">
        <f t="shared" si="223"/>
        <v/>
      </c>
      <c r="J3561" s="96" t="str">
        <f t="shared" si="224"/>
        <v/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V3561" s="110" t="s">
        <v>25</v>
      </c>
      <c r="W3561" s="110" t="s">
        <v>26</v>
      </c>
      <c r="X3561" s="110" t="s">
        <v>27</v>
      </c>
      <c r="Y3561" s="111" t="s">
        <v>28</v>
      </c>
      <c r="Z3561" s="111" t="s">
        <v>29</v>
      </c>
      <c r="AA3561" s="111" t="s">
        <v>25</v>
      </c>
      <c r="AB3561" s="111" t="s">
        <v>30</v>
      </c>
      <c r="AC3561" s="112" t="s">
        <v>31</v>
      </c>
    </row>
    <row r="3562" spans="1:29" ht="25.5" customHeight="1" x14ac:dyDescent="0.35">
      <c r="A3562" s="205"/>
      <c r="B3562" s="207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21"/>
        <v/>
      </c>
      <c r="G3562" s="106"/>
      <c r="H3562" s="96">
        <f t="shared" si="222"/>
        <v>0</v>
      </c>
      <c r="I3562" s="96" t="str">
        <f t="shared" si="223"/>
        <v/>
      </c>
      <c r="J3562" s="96" t="str">
        <f t="shared" si="224"/>
        <v/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V3562" s="110" t="s">
        <v>25</v>
      </c>
      <c r="W3562" s="110" t="s">
        <v>26</v>
      </c>
      <c r="X3562" s="110" t="s">
        <v>27</v>
      </c>
      <c r="Y3562" s="111" t="s">
        <v>28</v>
      </c>
      <c r="Z3562" s="111" t="s">
        <v>29</v>
      </c>
      <c r="AA3562" s="111" t="s">
        <v>25</v>
      </c>
      <c r="AB3562" s="111" t="s">
        <v>30</v>
      </c>
      <c r="AC3562" s="112" t="s">
        <v>31</v>
      </c>
    </row>
    <row r="3563" spans="1:29" ht="25.5" customHeight="1" x14ac:dyDescent="0.35">
      <c r="A3563" s="205"/>
      <c r="B3563" s="207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21"/>
        <v/>
      </c>
      <c r="G3563" s="106"/>
      <c r="H3563" s="96">
        <f t="shared" si="222"/>
        <v>0</v>
      </c>
      <c r="I3563" s="96" t="str">
        <f t="shared" si="223"/>
        <v/>
      </c>
      <c r="J3563" s="96" t="str">
        <f t="shared" si="224"/>
        <v/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V3563" s="110" t="s">
        <v>25</v>
      </c>
      <c r="W3563" s="110" t="s">
        <v>26</v>
      </c>
      <c r="X3563" s="110" t="s">
        <v>27</v>
      </c>
      <c r="Y3563" s="111" t="s">
        <v>28</v>
      </c>
      <c r="Z3563" s="111" t="s">
        <v>29</v>
      </c>
      <c r="AA3563" s="111" t="s">
        <v>25</v>
      </c>
      <c r="AB3563" s="111" t="s">
        <v>30</v>
      </c>
      <c r="AC3563" s="112" t="s">
        <v>31</v>
      </c>
    </row>
    <row r="3564" spans="1:29" ht="25.5" customHeight="1" x14ac:dyDescent="0.35">
      <c r="A3564" s="205"/>
      <c r="B3564" s="207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21"/>
        <v/>
      </c>
      <c r="G3564" s="106"/>
      <c r="H3564" s="96">
        <f t="shared" si="222"/>
        <v>0</v>
      </c>
      <c r="I3564" s="96" t="str">
        <f t="shared" si="223"/>
        <v/>
      </c>
      <c r="J3564" s="96" t="str">
        <f t="shared" si="224"/>
        <v/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V3564" s="110" t="s">
        <v>25</v>
      </c>
      <c r="W3564" s="110" t="s">
        <v>26</v>
      </c>
      <c r="X3564" s="110" t="s">
        <v>27</v>
      </c>
      <c r="Y3564" s="111" t="s">
        <v>28</v>
      </c>
      <c r="Z3564" s="111" t="s">
        <v>29</v>
      </c>
      <c r="AA3564" s="111" t="s">
        <v>25</v>
      </c>
      <c r="AB3564" s="111" t="s">
        <v>30</v>
      </c>
      <c r="AC3564" s="112" t="s">
        <v>31</v>
      </c>
    </row>
    <row r="3565" spans="1:29" ht="25.5" customHeight="1" x14ac:dyDescent="0.35">
      <c r="A3565" s="205"/>
      <c r="B3565" s="207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21"/>
        <v/>
      </c>
      <c r="G3565" s="106"/>
      <c r="H3565" s="96">
        <f t="shared" si="222"/>
        <v>0</v>
      </c>
      <c r="I3565" s="96" t="str">
        <f t="shared" si="223"/>
        <v/>
      </c>
      <c r="J3565" s="96" t="str">
        <f t="shared" si="224"/>
        <v/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V3565" s="110" t="s">
        <v>25</v>
      </c>
      <c r="W3565" s="110" t="s">
        <v>26</v>
      </c>
      <c r="X3565" s="110" t="s">
        <v>27</v>
      </c>
      <c r="Y3565" s="111" t="s">
        <v>28</v>
      </c>
      <c r="Z3565" s="111" t="s">
        <v>29</v>
      </c>
      <c r="AA3565" s="111" t="s">
        <v>25</v>
      </c>
      <c r="AB3565" s="111" t="s">
        <v>30</v>
      </c>
      <c r="AC3565" s="112" t="s">
        <v>31</v>
      </c>
    </row>
    <row r="3566" spans="1:29" ht="25.5" customHeight="1" x14ac:dyDescent="0.35">
      <c r="A3566" s="205"/>
      <c r="B3566" s="207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21"/>
        <v/>
      </c>
      <c r="G3566" s="106"/>
      <c r="H3566" s="96">
        <f t="shared" si="222"/>
        <v>0</v>
      </c>
      <c r="I3566" s="96" t="str">
        <f t="shared" si="223"/>
        <v/>
      </c>
      <c r="J3566" s="96" t="str">
        <f t="shared" si="224"/>
        <v/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V3566" s="110" t="s">
        <v>25</v>
      </c>
      <c r="W3566" s="110" t="s">
        <v>26</v>
      </c>
      <c r="X3566" s="110" t="s">
        <v>27</v>
      </c>
      <c r="Y3566" s="111" t="s">
        <v>28</v>
      </c>
      <c r="Z3566" s="111" t="s">
        <v>29</v>
      </c>
      <c r="AA3566" s="111" t="s">
        <v>25</v>
      </c>
      <c r="AB3566" s="111" t="s">
        <v>30</v>
      </c>
      <c r="AC3566" s="112" t="s">
        <v>31</v>
      </c>
    </row>
    <row r="3567" spans="1:29" ht="25.5" customHeight="1" x14ac:dyDescent="0.35">
      <c r="A3567" s="205"/>
      <c r="B3567" s="207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21"/>
        <v/>
      </c>
      <c r="G3567" s="106"/>
      <c r="H3567" s="96">
        <f t="shared" si="222"/>
        <v>0</v>
      </c>
      <c r="I3567" s="96" t="str">
        <f t="shared" si="223"/>
        <v/>
      </c>
      <c r="J3567" s="96" t="str">
        <f t="shared" si="224"/>
        <v/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V3567" s="110" t="s">
        <v>25</v>
      </c>
      <c r="W3567" s="110" t="s">
        <v>26</v>
      </c>
      <c r="X3567" s="110" t="s">
        <v>27</v>
      </c>
      <c r="Y3567" s="111" t="s">
        <v>28</v>
      </c>
      <c r="Z3567" s="111" t="s">
        <v>29</v>
      </c>
      <c r="AA3567" s="111" t="s">
        <v>25</v>
      </c>
      <c r="AB3567" s="111" t="s">
        <v>30</v>
      </c>
      <c r="AC3567" s="112" t="s">
        <v>31</v>
      </c>
    </row>
    <row r="3568" spans="1:29" ht="25.5" customHeight="1" x14ac:dyDescent="0.35">
      <c r="A3568" s="205"/>
      <c r="B3568" s="207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21"/>
        <v/>
      </c>
      <c r="G3568" s="106"/>
      <c r="H3568" s="96">
        <f t="shared" si="222"/>
        <v>0</v>
      </c>
      <c r="I3568" s="96" t="str">
        <f t="shared" si="223"/>
        <v/>
      </c>
      <c r="J3568" s="96" t="str">
        <f t="shared" si="224"/>
        <v/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V3568" s="110" t="s">
        <v>25</v>
      </c>
      <c r="W3568" s="110" t="s">
        <v>26</v>
      </c>
      <c r="X3568" s="110" t="s">
        <v>27</v>
      </c>
      <c r="Y3568" s="111" t="s">
        <v>28</v>
      </c>
      <c r="Z3568" s="111" t="s">
        <v>29</v>
      </c>
      <c r="AA3568" s="111" t="s">
        <v>25</v>
      </c>
      <c r="AB3568" s="111" t="s">
        <v>30</v>
      </c>
      <c r="AC3568" s="112" t="s">
        <v>31</v>
      </c>
    </row>
    <row r="3569" spans="1:29" ht="25.5" customHeight="1" x14ac:dyDescent="0.35">
      <c r="A3569" s="205"/>
      <c r="B3569" s="207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21"/>
        <v/>
      </c>
      <c r="G3569" s="106"/>
      <c r="H3569" s="96">
        <f t="shared" si="222"/>
        <v>0</v>
      </c>
      <c r="I3569" s="96" t="str">
        <f t="shared" si="223"/>
        <v/>
      </c>
      <c r="J3569" s="96" t="str">
        <f t="shared" si="224"/>
        <v/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V3569" s="110" t="s">
        <v>25</v>
      </c>
      <c r="W3569" s="110" t="s">
        <v>26</v>
      </c>
      <c r="X3569" s="110" t="s">
        <v>27</v>
      </c>
      <c r="Y3569" s="111" t="s">
        <v>28</v>
      </c>
      <c r="Z3569" s="111" t="s">
        <v>29</v>
      </c>
      <c r="AA3569" s="111" t="s">
        <v>25</v>
      </c>
      <c r="AB3569" s="111" t="s">
        <v>30</v>
      </c>
      <c r="AC3569" s="112" t="s">
        <v>31</v>
      </c>
    </row>
    <row r="3570" spans="1:29" ht="25.5" customHeight="1" x14ac:dyDescent="0.35">
      <c r="A3570" s="205"/>
      <c r="B3570" s="207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21"/>
        <v/>
      </c>
      <c r="G3570" s="106"/>
      <c r="H3570" s="96">
        <f t="shared" si="222"/>
        <v>0</v>
      </c>
      <c r="I3570" s="96" t="str">
        <f t="shared" si="223"/>
        <v/>
      </c>
      <c r="J3570" s="96" t="str">
        <f t="shared" si="224"/>
        <v/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V3570" s="110" t="s">
        <v>25</v>
      </c>
      <c r="W3570" s="110" t="s">
        <v>26</v>
      </c>
      <c r="X3570" s="110" t="s">
        <v>27</v>
      </c>
      <c r="Y3570" s="111" t="s">
        <v>28</v>
      </c>
      <c r="Z3570" s="111" t="s">
        <v>29</v>
      </c>
      <c r="AA3570" s="111" t="s">
        <v>25</v>
      </c>
      <c r="AB3570" s="111" t="s">
        <v>30</v>
      </c>
      <c r="AC3570" s="112" t="s">
        <v>31</v>
      </c>
    </row>
    <row r="3571" spans="1:29" ht="25.5" customHeight="1" x14ac:dyDescent="0.35">
      <c r="A3571" s="205"/>
      <c r="B3571" s="207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21"/>
        <v/>
      </c>
      <c r="G3571" s="106"/>
      <c r="H3571" s="96">
        <f t="shared" si="222"/>
        <v>0</v>
      </c>
      <c r="I3571" s="96" t="str">
        <f t="shared" si="223"/>
        <v/>
      </c>
      <c r="J3571" s="96" t="str">
        <f t="shared" si="224"/>
        <v/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V3571" s="110" t="s">
        <v>25</v>
      </c>
      <c r="W3571" s="110" t="s">
        <v>26</v>
      </c>
      <c r="X3571" s="110" t="s">
        <v>27</v>
      </c>
      <c r="Y3571" s="111" t="s">
        <v>28</v>
      </c>
      <c r="Z3571" s="111" t="s">
        <v>29</v>
      </c>
      <c r="AA3571" s="111" t="s">
        <v>25</v>
      </c>
      <c r="AB3571" s="111" t="s">
        <v>30</v>
      </c>
      <c r="AC3571" s="112" t="s">
        <v>31</v>
      </c>
    </row>
    <row r="3572" spans="1:29" ht="25.5" customHeight="1" x14ac:dyDescent="0.35">
      <c r="A3572" s="205"/>
      <c r="B3572" s="207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21"/>
        <v/>
      </c>
      <c r="G3572" s="106"/>
      <c r="H3572" s="96">
        <f t="shared" si="222"/>
        <v>0</v>
      </c>
      <c r="I3572" s="96" t="str">
        <f t="shared" si="223"/>
        <v/>
      </c>
      <c r="J3572" s="96" t="str">
        <f t="shared" si="224"/>
        <v/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V3572" s="110" t="s">
        <v>25</v>
      </c>
      <c r="W3572" s="110" t="s">
        <v>26</v>
      </c>
      <c r="X3572" s="110" t="s">
        <v>27</v>
      </c>
      <c r="Y3572" s="111" t="s">
        <v>28</v>
      </c>
      <c r="Z3572" s="111" t="s">
        <v>29</v>
      </c>
      <c r="AA3572" s="111" t="s">
        <v>25</v>
      </c>
      <c r="AB3572" s="111" t="s">
        <v>30</v>
      </c>
      <c r="AC3572" s="112" t="s">
        <v>31</v>
      </c>
    </row>
    <row r="3573" spans="1:29" ht="25.5" customHeight="1" x14ac:dyDescent="0.35">
      <c r="A3573" s="205"/>
      <c r="B3573" s="207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21"/>
        <v/>
      </c>
      <c r="G3573" s="106"/>
      <c r="H3573" s="96">
        <f t="shared" si="222"/>
        <v>0</v>
      </c>
      <c r="I3573" s="96" t="str">
        <f t="shared" si="223"/>
        <v/>
      </c>
      <c r="J3573" s="96" t="str">
        <f t="shared" si="224"/>
        <v/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V3573" s="110" t="s">
        <v>25</v>
      </c>
      <c r="W3573" s="110" t="s">
        <v>26</v>
      </c>
      <c r="X3573" s="110" t="s">
        <v>27</v>
      </c>
      <c r="Y3573" s="111" t="s">
        <v>28</v>
      </c>
      <c r="Z3573" s="111" t="s">
        <v>29</v>
      </c>
      <c r="AA3573" s="111" t="s">
        <v>25</v>
      </c>
      <c r="AB3573" s="111" t="s">
        <v>30</v>
      </c>
      <c r="AC3573" s="112" t="s">
        <v>31</v>
      </c>
    </row>
    <row r="3574" spans="1:29" ht="25.5" customHeight="1" x14ac:dyDescent="0.35">
      <c r="A3574" s="205"/>
      <c r="B3574" s="207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21"/>
        <v/>
      </c>
      <c r="G3574" s="106"/>
      <c r="H3574" s="96">
        <f t="shared" si="222"/>
        <v>0</v>
      </c>
      <c r="I3574" s="96" t="str">
        <f t="shared" si="223"/>
        <v/>
      </c>
      <c r="J3574" s="96" t="str">
        <f t="shared" si="224"/>
        <v/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V3574" s="110" t="s">
        <v>25</v>
      </c>
      <c r="W3574" s="110" t="s">
        <v>26</v>
      </c>
      <c r="X3574" s="110" t="s">
        <v>27</v>
      </c>
      <c r="Y3574" s="111" t="s">
        <v>28</v>
      </c>
      <c r="Z3574" s="111" t="s">
        <v>29</v>
      </c>
      <c r="AA3574" s="111" t="s">
        <v>25</v>
      </c>
      <c r="AB3574" s="111" t="s">
        <v>30</v>
      </c>
      <c r="AC3574" s="112" t="s">
        <v>31</v>
      </c>
    </row>
    <row r="3575" spans="1:29" ht="25.5" customHeight="1" x14ac:dyDescent="0.35">
      <c r="A3575" s="205"/>
      <c r="B3575" s="207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21"/>
        <v/>
      </c>
      <c r="G3575" s="106"/>
      <c r="H3575" s="96">
        <f t="shared" si="222"/>
        <v>0</v>
      </c>
      <c r="I3575" s="96" t="str">
        <f t="shared" si="223"/>
        <v/>
      </c>
      <c r="J3575" s="96" t="str">
        <f t="shared" si="224"/>
        <v/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V3575" s="110" t="s">
        <v>25</v>
      </c>
      <c r="W3575" s="110" t="s">
        <v>26</v>
      </c>
      <c r="X3575" s="110" t="s">
        <v>27</v>
      </c>
      <c r="Y3575" s="111" t="s">
        <v>28</v>
      </c>
      <c r="Z3575" s="111" t="s">
        <v>29</v>
      </c>
      <c r="AA3575" s="111" t="s">
        <v>25</v>
      </c>
      <c r="AB3575" s="111" t="s">
        <v>30</v>
      </c>
      <c r="AC3575" s="112" t="s">
        <v>31</v>
      </c>
    </row>
    <row r="3576" spans="1:29" ht="25.5" customHeight="1" x14ac:dyDescent="0.35">
      <c r="A3576" s="205"/>
      <c r="B3576" s="207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21"/>
        <v/>
      </c>
      <c r="G3576" s="106"/>
      <c r="H3576" s="96">
        <f t="shared" si="222"/>
        <v>0</v>
      </c>
      <c r="I3576" s="96" t="str">
        <f t="shared" si="223"/>
        <v/>
      </c>
      <c r="J3576" s="96" t="str">
        <f t="shared" si="224"/>
        <v/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V3576" s="110" t="s">
        <v>25</v>
      </c>
      <c r="W3576" s="110" t="s">
        <v>26</v>
      </c>
      <c r="X3576" s="110" t="s">
        <v>27</v>
      </c>
      <c r="Y3576" s="111" t="s">
        <v>28</v>
      </c>
      <c r="Z3576" s="111" t="s">
        <v>29</v>
      </c>
      <c r="AA3576" s="111" t="s">
        <v>25</v>
      </c>
      <c r="AB3576" s="111" t="s">
        <v>30</v>
      </c>
      <c r="AC3576" s="112" t="s">
        <v>31</v>
      </c>
    </row>
    <row r="3577" spans="1:29" ht="25.5" customHeight="1" x14ac:dyDescent="0.35">
      <c r="A3577" s="205"/>
      <c r="B3577" s="207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21"/>
        <v/>
      </c>
      <c r="G3577" s="106"/>
      <c r="H3577" s="96">
        <f t="shared" si="222"/>
        <v>0</v>
      </c>
      <c r="I3577" s="96" t="str">
        <f t="shared" si="223"/>
        <v/>
      </c>
      <c r="J3577" s="96" t="str">
        <f t="shared" si="224"/>
        <v/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V3577" s="110" t="s">
        <v>25</v>
      </c>
      <c r="W3577" s="110" t="s">
        <v>26</v>
      </c>
      <c r="X3577" s="110" t="s">
        <v>27</v>
      </c>
      <c r="Y3577" s="111" t="s">
        <v>28</v>
      </c>
      <c r="Z3577" s="111" t="s">
        <v>29</v>
      </c>
      <c r="AA3577" s="111" t="s">
        <v>25</v>
      </c>
      <c r="AB3577" s="111" t="s">
        <v>30</v>
      </c>
      <c r="AC3577" s="112" t="s">
        <v>31</v>
      </c>
    </row>
    <row r="3578" spans="1:29" ht="25.5" customHeight="1" x14ac:dyDescent="0.35">
      <c r="A3578" s="205"/>
      <c r="B3578" s="207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21"/>
        <v/>
      </c>
      <c r="G3578" s="106"/>
      <c r="H3578" s="96">
        <f t="shared" si="222"/>
        <v>0</v>
      </c>
      <c r="I3578" s="96" t="str">
        <f t="shared" si="223"/>
        <v/>
      </c>
      <c r="J3578" s="96" t="str">
        <f t="shared" si="224"/>
        <v/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V3578" s="110" t="s">
        <v>25</v>
      </c>
      <c r="W3578" s="110" t="s">
        <v>26</v>
      </c>
      <c r="X3578" s="110" t="s">
        <v>27</v>
      </c>
      <c r="Y3578" s="111" t="s">
        <v>28</v>
      </c>
      <c r="Z3578" s="111" t="s">
        <v>29</v>
      </c>
      <c r="AA3578" s="111" t="s">
        <v>25</v>
      </c>
      <c r="AB3578" s="111" t="s">
        <v>30</v>
      </c>
      <c r="AC3578" s="112" t="s">
        <v>31</v>
      </c>
    </row>
    <row r="3579" spans="1:29" ht="25.5" customHeight="1" x14ac:dyDescent="0.35">
      <c r="A3579" s="205"/>
      <c r="B3579" s="207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21"/>
        <v/>
      </c>
      <c r="G3579" s="106"/>
      <c r="H3579" s="96">
        <f t="shared" si="222"/>
        <v>0</v>
      </c>
      <c r="I3579" s="96" t="str">
        <f t="shared" si="223"/>
        <v/>
      </c>
      <c r="J3579" s="96" t="str">
        <f t="shared" si="224"/>
        <v/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V3579" s="110" t="s">
        <v>25</v>
      </c>
      <c r="W3579" s="110" t="s">
        <v>26</v>
      </c>
      <c r="X3579" s="110" t="s">
        <v>27</v>
      </c>
      <c r="Y3579" s="111" t="s">
        <v>28</v>
      </c>
      <c r="Z3579" s="111" t="s">
        <v>29</v>
      </c>
      <c r="AA3579" s="111" t="s">
        <v>25</v>
      </c>
      <c r="AB3579" s="111" t="s">
        <v>30</v>
      </c>
      <c r="AC3579" s="112" t="s">
        <v>31</v>
      </c>
    </row>
    <row r="3580" spans="1:29" ht="25.5" customHeight="1" x14ac:dyDescent="0.35">
      <c r="A3580" s="205"/>
      <c r="B3580" s="207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21"/>
        <v/>
      </c>
      <c r="G3580" s="106"/>
      <c r="H3580" s="96">
        <f t="shared" si="222"/>
        <v>0</v>
      </c>
      <c r="I3580" s="96" t="str">
        <f t="shared" si="223"/>
        <v/>
      </c>
      <c r="J3580" s="96" t="str">
        <f t="shared" si="224"/>
        <v/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V3580" s="110" t="s">
        <v>25</v>
      </c>
      <c r="W3580" s="110" t="s">
        <v>26</v>
      </c>
      <c r="X3580" s="110" t="s">
        <v>27</v>
      </c>
      <c r="Y3580" s="111" t="s">
        <v>28</v>
      </c>
      <c r="Z3580" s="111" t="s">
        <v>29</v>
      </c>
      <c r="AA3580" s="111" t="s">
        <v>25</v>
      </c>
      <c r="AB3580" s="111" t="s">
        <v>30</v>
      </c>
      <c r="AC3580" s="112" t="s">
        <v>31</v>
      </c>
    </row>
    <row r="3581" spans="1:29" ht="25.5" customHeight="1" x14ac:dyDescent="0.35">
      <c r="A3581" s="205"/>
      <c r="B3581" s="207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21"/>
        <v/>
      </c>
      <c r="G3581" s="106"/>
      <c r="H3581" s="96">
        <f t="shared" si="222"/>
        <v>0</v>
      </c>
      <c r="I3581" s="96" t="str">
        <f t="shared" si="223"/>
        <v/>
      </c>
      <c r="J3581" s="96" t="str">
        <f t="shared" si="224"/>
        <v/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V3581" s="110" t="s">
        <v>25</v>
      </c>
      <c r="W3581" s="110" t="s">
        <v>26</v>
      </c>
      <c r="X3581" s="110" t="s">
        <v>27</v>
      </c>
      <c r="Y3581" s="111" t="s">
        <v>28</v>
      </c>
      <c r="Z3581" s="111" t="s">
        <v>29</v>
      </c>
      <c r="AA3581" s="111" t="s">
        <v>25</v>
      </c>
      <c r="AB3581" s="111" t="s">
        <v>30</v>
      </c>
      <c r="AC3581" s="112" t="s">
        <v>31</v>
      </c>
    </row>
    <row r="3582" spans="1:29" ht="25.5" customHeight="1" x14ac:dyDescent="0.35">
      <c r="A3582" s="205"/>
      <c r="B3582" s="207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21"/>
        <v/>
      </c>
      <c r="G3582" s="106"/>
      <c r="H3582" s="96">
        <f t="shared" si="222"/>
        <v>0</v>
      </c>
      <c r="I3582" s="96" t="str">
        <f t="shared" si="223"/>
        <v/>
      </c>
      <c r="J3582" s="96" t="str">
        <f t="shared" si="224"/>
        <v/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V3582" s="110" t="s">
        <v>25</v>
      </c>
      <c r="W3582" s="110" t="s">
        <v>26</v>
      </c>
      <c r="X3582" s="110" t="s">
        <v>27</v>
      </c>
      <c r="Y3582" s="111" t="s">
        <v>28</v>
      </c>
      <c r="Z3582" s="111" t="s">
        <v>29</v>
      </c>
      <c r="AA3582" s="111" t="s">
        <v>25</v>
      </c>
      <c r="AB3582" s="111" t="s">
        <v>30</v>
      </c>
      <c r="AC3582" s="112" t="s">
        <v>31</v>
      </c>
    </row>
    <row r="3583" spans="1:29" ht="25.5" customHeight="1" x14ac:dyDescent="0.35">
      <c r="A3583" s="205"/>
      <c r="B3583" s="207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21"/>
        <v/>
      </c>
      <c r="G3583" s="106"/>
      <c r="H3583" s="96">
        <f t="shared" si="222"/>
        <v>0</v>
      </c>
      <c r="I3583" s="96" t="str">
        <f t="shared" si="223"/>
        <v/>
      </c>
      <c r="J3583" s="96" t="str">
        <f t="shared" si="224"/>
        <v/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V3583" s="110" t="s">
        <v>25</v>
      </c>
      <c r="W3583" s="110" t="s">
        <v>26</v>
      </c>
      <c r="X3583" s="110" t="s">
        <v>27</v>
      </c>
      <c r="Y3583" s="111" t="s">
        <v>28</v>
      </c>
      <c r="Z3583" s="111" t="s">
        <v>29</v>
      </c>
      <c r="AA3583" s="111" t="s">
        <v>25</v>
      </c>
      <c r="AB3583" s="111" t="s">
        <v>30</v>
      </c>
      <c r="AC3583" s="112" t="s">
        <v>31</v>
      </c>
    </row>
    <row r="3584" spans="1:29" ht="25.5" customHeight="1" x14ac:dyDescent="0.35">
      <c r="A3584" s="205"/>
      <c r="B3584" s="207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21"/>
        <v/>
      </c>
      <c r="G3584" s="106"/>
      <c r="H3584" s="96">
        <f t="shared" si="222"/>
        <v>0</v>
      </c>
      <c r="I3584" s="96" t="str">
        <f t="shared" si="223"/>
        <v/>
      </c>
      <c r="J3584" s="96" t="str">
        <f t="shared" si="224"/>
        <v/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V3584" s="110" t="s">
        <v>25</v>
      </c>
      <c r="W3584" s="110" t="s">
        <v>26</v>
      </c>
      <c r="X3584" s="110" t="s">
        <v>27</v>
      </c>
      <c r="Y3584" s="111" t="s">
        <v>28</v>
      </c>
      <c r="Z3584" s="111" t="s">
        <v>29</v>
      </c>
      <c r="AA3584" s="111" t="s">
        <v>25</v>
      </c>
      <c r="AB3584" s="111" t="s">
        <v>30</v>
      </c>
      <c r="AC3584" s="112" t="s">
        <v>31</v>
      </c>
    </row>
    <row r="3585" spans="1:29" ht="25.5" customHeight="1" x14ac:dyDescent="0.35">
      <c r="A3585" s="205"/>
      <c r="B3585" s="207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21"/>
        <v/>
      </c>
      <c r="G3585" s="106"/>
      <c r="H3585" s="96">
        <f t="shared" si="222"/>
        <v>0</v>
      </c>
      <c r="I3585" s="96" t="str">
        <f t="shared" si="223"/>
        <v/>
      </c>
      <c r="J3585" s="96" t="str">
        <f t="shared" si="224"/>
        <v/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V3585" s="110" t="s">
        <v>25</v>
      </c>
      <c r="W3585" s="110" t="s">
        <v>26</v>
      </c>
      <c r="X3585" s="110" t="s">
        <v>27</v>
      </c>
      <c r="Y3585" s="111" t="s">
        <v>28</v>
      </c>
      <c r="Z3585" s="111" t="s">
        <v>29</v>
      </c>
      <c r="AA3585" s="111" t="s">
        <v>25</v>
      </c>
      <c r="AB3585" s="111" t="s">
        <v>30</v>
      </c>
      <c r="AC3585" s="112" t="s">
        <v>31</v>
      </c>
    </row>
    <row r="3586" spans="1:29" ht="25.5" customHeight="1" x14ac:dyDescent="0.35">
      <c r="A3586" s="205"/>
      <c r="B3586" s="207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25">IF(OR(D3586="",E3586=""),"",ROUND(D3586*E3586,2))</f>
        <v/>
      </c>
      <c r="G3586" s="106"/>
      <c r="H3586" s="96">
        <f t="shared" ref="H3586:H3649" si="226">IF(G3586="Sim",IF(OR(F3586="",D3586="",L3586=""),"",IF(L3586="Sim",ROUND(F3586-D3586,2),0)),0)</f>
        <v>0</v>
      </c>
      <c r="I3586" s="96" t="str">
        <f t="shared" ref="I3586:I3649" si="227">IF(G3586="Sim",0,IF(OR(F3586="",L3586=""),"",F3586))</f>
        <v/>
      </c>
      <c r="J3586" s="96" t="str">
        <f t="shared" ref="J3586:J3649" si="228">IF(G3586="Sim",0,IF(OR(F3586="",D3586="",L3586=""),"",IF(L3586="Sim",ROUND(F3586-D3586,2),0)))</f>
        <v/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V3586" s="110" t="s">
        <v>25</v>
      </c>
      <c r="W3586" s="110" t="s">
        <v>26</v>
      </c>
      <c r="X3586" s="110" t="s">
        <v>27</v>
      </c>
      <c r="Y3586" s="111" t="s">
        <v>28</v>
      </c>
      <c r="Z3586" s="111" t="s">
        <v>29</v>
      </c>
      <c r="AA3586" s="111" t="s">
        <v>25</v>
      </c>
      <c r="AB3586" s="111" t="s">
        <v>30</v>
      </c>
      <c r="AC3586" s="112" t="s">
        <v>31</v>
      </c>
    </row>
    <row r="3587" spans="1:29" ht="25.5" customHeight="1" x14ac:dyDescent="0.35">
      <c r="A3587" s="205"/>
      <c r="B3587" s="207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25"/>
        <v/>
      </c>
      <c r="G3587" s="106"/>
      <c r="H3587" s="96">
        <f t="shared" si="226"/>
        <v>0</v>
      </c>
      <c r="I3587" s="96" t="str">
        <f t="shared" si="227"/>
        <v/>
      </c>
      <c r="J3587" s="96" t="str">
        <f t="shared" si="228"/>
        <v/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V3587" s="110" t="s">
        <v>25</v>
      </c>
      <c r="W3587" s="110" t="s">
        <v>26</v>
      </c>
      <c r="X3587" s="110" t="s">
        <v>27</v>
      </c>
      <c r="Y3587" s="111" t="s">
        <v>28</v>
      </c>
      <c r="Z3587" s="111" t="s">
        <v>29</v>
      </c>
      <c r="AA3587" s="111" t="s">
        <v>25</v>
      </c>
      <c r="AB3587" s="111" t="s">
        <v>30</v>
      </c>
      <c r="AC3587" s="112" t="s">
        <v>31</v>
      </c>
    </row>
    <row r="3588" spans="1:29" ht="25.5" customHeight="1" x14ac:dyDescent="0.35">
      <c r="A3588" s="205"/>
      <c r="B3588" s="207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25"/>
        <v/>
      </c>
      <c r="G3588" s="106"/>
      <c r="H3588" s="96">
        <f t="shared" si="226"/>
        <v>0</v>
      </c>
      <c r="I3588" s="96" t="str">
        <f t="shared" si="227"/>
        <v/>
      </c>
      <c r="J3588" s="96" t="str">
        <f t="shared" si="228"/>
        <v/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V3588" s="110" t="s">
        <v>25</v>
      </c>
      <c r="W3588" s="110" t="s">
        <v>26</v>
      </c>
      <c r="X3588" s="110" t="s">
        <v>27</v>
      </c>
      <c r="Y3588" s="111" t="s">
        <v>28</v>
      </c>
      <c r="Z3588" s="111" t="s">
        <v>29</v>
      </c>
      <c r="AA3588" s="111" t="s">
        <v>25</v>
      </c>
      <c r="AB3588" s="111" t="s">
        <v>30</v>
      </c>
      <c r="AC3588" s="112" t="s">
        <v>31</v>
      </c>
    </row>
    <row r="3589" spans="1:29" ht="25.5" customHeight="1" x14ac:dyDescent="0.35">
      <c r="A3589" s="205"/>
      <c r="B3589" s="207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25"/>
        <v/>
      </c>
      <c r="G3589" s="106"/>
      <c r="H3589" s="96">
        <f t="shared" si="226"/>
        <v>0</v>
      </c>
      <c r="I3589" s="96" t="str">
        <f t="shared" si="227"/>
        <v/>
      </c>
      <c r="J3589" s="96" t="str">
        <f t="shared" si="228"/>
        <v/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V3589" s="110" t="s">
        <v>25</v>
      </c>
      <c r="W3589" s="110" t="s">
        <v>26</v>
      </c>
      <c r="X3589" s="110" t="s">
        <v>27</v>
      </c>
      <c r="Y3589" s="111" t="s">
        <v>28</v>
      </c>
      <c r="Z3589" s="111" t="s">
        <v>29</v>
      </c>
      <c r="AA3589" s="111" t="s">
        <v>25</v>
      </c>
      <c r="AB3589" s="111" t="s">
        <v>30</v>
      </c>
      <c r="AC3589" s="112" t="s">
        <v>31</v>
      </c>
    </row>
    <row r="3590" spans="1:29" ht="25.5" customHeight="1" x14ac:dyDescent="0.35">
      <c r="A3590" s="205"/>
      <c r="B3590" s="207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25"/>
        <v/>
      </c>
      <c r="G3590" s="106"/>
      <c r="H3590" s="96">
        <f t="shared" si="226"/>
        <v>0</v>
      </c>
      <c r="I3590" s="96" t="str">
        <f t="shared" si="227"/>
        <v/>
      </c>
      <c r="J3590" s="96" t="str">
        <f t="shared" si="228"/>
        <v/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V3590" s="110" t="s">
        <v>25</v>
      </c>
      <c r="W3590" s="110" t="s">
        <v>26</v>
      </c>
      <c r="X3590" s="110" t="s">
        <v>27</v>
      </c>
      <c r="Y3590" s="111" t="s">
        <v>28</v>
      </c>
      <c r="Z3590" s="111" t="s">
        <v>29</v>
      </c>
      <c r="AA3590" s="111" t="s">
        <v>25</v>
      </c>
      <c r="AB3590" s="111" t="s">
        <v>30</v>
      </c>
      <c r="AC3590" s="112" t="s">
        <v>31</v>
      </c>
    </row>
    <row r="3591" spans="1:29" ht="25.5" customHeight="1" x14ac:dyDescent="0.35">
      <c r="A3591" s="205"/>
      <c r="B3591" s="207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25"/>
        <v/>
      </c>
      <c r="G3591" s="106"/>
      <c r="H3591" s="96">
        <f t="shared" si="226"/>
        <v>0</v>
      </c>
      <c r="I3591" s="96" t="str">
        <f t="shared" si="227"/>
        <v/>
      </c>
      <c r="J3591" s="96" t="str">
        <f t="shared" si="228"/>
        <v/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V3591" s="110" t="s">
        <v>25</v>
      </c>
      <c r="W3591" s="110" t="s">
        <v>26</v>
      </c>
      <c r="X3591" s="110" t="s">
        <v>27</v>
      </c>
      <c r="Y3591" s="111" t="s">
        <v>28</v>
      </c>
      <c r="Z3591" s="111" t="s">
        <v>29</v>
      </c>
      <c r="AA3591" s="111" t="s">
        <v>25</v>
      </c>
      <c r="AB3591" s="111" t="s">
        <v>30</v>
      </c>
      <c r="AC3591" s="112" t="s">
        <v>31</v>
      </c>
    </row>
    <row r="3592" spans="1:29" ht="25.5" customHeight="1" x14ac:dyDescent="0.35">
      <c r="A3592" s="205"/>
      <c r="B3592" s="207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25"/>
        <v/>
      </c>
      <c r="G3592" s="106"/>
      <c r="H3592" s="96">
        <f t="shared" si="226"/>
        <v>0</v>
      </c>
      <c r="I3592" s="96" t="str">
        <f t="shared" si="227"/>
        <v/>
      </c>
      <c r="J3592" s="96" t="str">
        <f t="shared" si="228"/>
        <v/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V3592" s="110" t="s">
        <v>25</v>
      </c>
      <c r="W3592" s="110" t="s">
        <v>26</v>
      </c>
      <c r="X3592" s="110" t="s">
        <v>27</v>
      </c>
      <c r="Y3592" s="111" t="s">
        <v>28</v>
      </c>
      <c r="Z3592" s="111" t="s">
        <v>29</v>
      </c>
      <c r="AA3592" s="111" t="s">
        <v>25</v>
      </c>
      <c r="AB3592" s="111" t="s">
        <v>30</v>
      </c>
      <c r="AC3592" s="112" t="s">
        <v>31</v>
      </c>
    </row>
    <row r="3593" spans="1:29" ht="25.5" customHeight="1" x14ac:dyDescent="0.35">
      <c r="A3593" s="205"/>
      <c r="B3593" s="207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25"/>
        <v/>
      </c>
      <c r="G3593" s="106"/>
      <c r="H3593" s="96">
        <f t="shared" si="226"/>
        <v>0</v>
      </c>
      <c r="I3593" s="96" t="str">
        <f t="shared" si="227"/>
        <v/>
      </c>
      <c r="J3593" s="96" t="str">
        <f t="shared" si="228"/>
        <v/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V3593" s="110" t="s">
        <v>25</v>
      </c>
      <c r="W3593" s="110" t="s">
        <v>26</v>
      </c>
      <c r="X3593" s="110" t="s">
        <v>27</v>
      </c>
      <c r="Y3593" s="111" t="s">
        <v>28</v>
      </c>
      <c r="Z3593" s="111" t="s">
        <v>29</v>
      </c>
      <c r="AA3593" s="111" t="s">
        <v>25</v>
      </c>
      <c r="AB3593" s="111" t="s">
        <v>30</v>
      </c>
      <c r="AC3593" s="112" t="s">
        <v>31</v>
      </c>
    </row>
    <row r="3594" spans="1:29" ht="25.5" customHeight="1" x14ac:dyDescent="0.35">
      <c r="A3594" s="205"/>
      <c r="B3594" s="207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25"/>
        <v/>
      </c>
      <c r="G3594" s="106"/>
      <c r="H3594" s="96">
        <f t="shared" si="226"/>
        <v>0</v>
      </c>
      <c r="I3594" s="96" t="str">
        <f t="shared" si="227"/>
        <v/>
      </c>
      <c r="J3594" s="96" t="str">
        <f t="shared" si="228"/>
        <v/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V3594" s="110" t="s">
        <v>25</v>
      </c>
      <c r="W3594" s="110" t="s">
        <v>26</v>
      </c>
      <c r="X3594" s="110" t="s">
        <v>27</v>
      </c>
      <c r="Y3594" s="111" t="s">
        <v>28</v>
      </c>
      <c r="Z3594" s="111" t="s">
        <v>29</v>
      </c>
      <c r="AA3594" s="111" t="s">
        <v>25</v>
      </c>
      <c r="AB3594" s="111" t="s">
        <v>30</v>
      </c>
      <c r="AC3594" s="112" t="s">
        <v>31</v>
      </c>
    </row>
    <row r="3595" spans="1:29" ht="25.5" customHeight="1" x14ac:dyDescent="0.35">
      <c r="A3595" s="205"/>
      <c r="B3595" s="207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25"/>
        <v/>
      </c>
      <c r="G3595" s="106"/>
      <c r="H3595" s="96">
        <f t="shared" si="226"/>
        <v>0</v>
      </c>
      <c r="I3595" s="96" t="str">
        <f t="shared" si="227"/>
        <v/>
      </c>
      <c r="J3595" s="96" t="str">
        <f t="shared" si="228"/>
        <v/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V3595" s="110" t="s">
        <v>25</v>
      </c>
      <c r="W3595" s="110" t="s">
        <v>26</v>
      </c>
      <c r="X3595" s="110" t="s">
        <v>27</v>
      </c>
      <c r="Y3595" s="111" t="s">
        <v>28</v>
      </c>
      <c r="Z3595" s="111" t="s">
        <v>29</v>
      </c>
      <c r="AA3595" s="111" t="s">
        <v>25</v>
      </c>
      <c r="AB3595" s="111" t="s">
        <v>30</v>
      </c>
      <c r="AC3595" s="112" t="s">
        <v>31</v>
      </c>
    </row>
    <row r="3596" spans="1:29" ht="25.5" customHeight="1" x14ac:dyDescent="0.35">
      <c r="A3596" s="205"/>
      <c r="B3596" s="207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25"/>
        <v/>
      </c>
      <c r="G3596" s="106"/>
      <c r="H3596" s="96">
        <f t="shared" si="226"/>
        <v>0</v>
      </c>
      <c r="I3596" s="96" t="str">
        <f t="shared" si="227"/>
        <v/>
      </c>
      <c r="J3596" s="96" t="str">
        <f t="shared" si="228"/>
        <v/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V3596" s="110" t="s">
        <v>25</v>
      </c>
      <c r="W3596" s="110" t="s">
        <v>26</v>
      </c>
      <c r="X3596" s="110" t="s">
        <v>27</v>
      </c>
      <c r="Y3596" s="111" t="s">
        <v>28</v>
      </c>
      <c r="Z3596" s="111" t="s">
        <v>29</v>
      </c>
      <c r="AA3596" s="111" t="s">
        <v>25</v>
      </c>
      <c r="AB3596" s="111" t="s">
        <v>30</v>
      </c>
      <c r="AC3596" s="112" t="s">
        <v>31</v>
      </c>
    </row>
    <row r="3597" spans="1:29" ht="25.5" customHeight="1" x14ac:dyDescent="0.35">
      <c r="A3597" s="205"/>
      <c r="B3597" s="207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25"/>
        <v/>
      </c>
      <c r="G3597" s="106"/>
      <c r="H3597" s="96">
        <f t="shared" si="226"/>
        <v>0</v>
      </c>
      <c r="I3597" s="96" t="str">
        <f t="shared" si="227"/>
        <v/>
      </c>
      <c r="J3597" s="96" t="str">
        <f t="shared" si="228"/>
        <v/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V3597" s="110" t="s">
        <v>25</v>
      </c>
      <c r="W3597" s="110" t="s">
        <v>26</v>
      </c>
      <c r="X3597" s="110" t="s">
        <v>27</v>
      </c>
      <c r="Y3597" s="111" t="s">
        <v>28</v>
      </c>
      <c r="Z3597" s="111" t="s">
        <v>29</v>
      </c>
      <c r="AA3597" s="111" t="s">
        <v>25</v>
      </c>
      <c r="AB3597" s="111" t="s">
        <v>30</v>
      </c>
      <c r="AC3597" s="112" t="s">
        <v>31</v>
      </c>
    </row>
    <row r="3598" spans="1:29" ht="25.5" customHeight="1" x14ac:dyDescent="0.35">
      <c r="A3598" s="205"/>
      <c r="B3598" s="207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25"/>
        <v/>
      </c>
      <c r="G3598" s="106"/>
      <c r="H3598" s="96">
        <f t="shared" si="226"/>
        <v>0</v>
      </c>
      <c r="I3598" s="96" t="str">
        <f t="shared" si="227"/>
        <v/>
      </c>
      <c r="J3598" s="96" t="str">
        <f t="shared" si="228"/>
        <v/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V3598" s="110" t="s">
        <v>25</v>
      </c>
      <c r="W3598" s="110" t="s">
        <v>26</v>
      </c>
      <c r="X3598" s="110" t="s">
        <v>27</v>
      </c>
      <c r="Y3598" s="111" t="s">
        <v>28</v>
      </c>
      <c r="Z3598" s="111" t="s">
        <v>29</v>
      </c>
      <c r="AA3598" s="111" t="s">
        <v>25</v>
      </c>
      <c r="AB3598" s="111" t="s">
        <v>30</v>
      </c>
      <c r="AC3598" s="112" t="s">
        <v>31</v>
      </c>
    </row>
    <row r="3599" spans="1:29" ht="25.5" customHeight="1" x14ac:dyDescent="0.35">
      <c r="A3599" s="205"/>
      <c r="B3599" s="207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25"/>
        <v/>
      </c>
      <c r="G3599" s="106"/>
      <c r="H3599" s="96">
        <f t="shared" si="226"/>
        <v>0</v>
      </c>
      <c r="I3599" s="96" t="str">
        <f t="shared" si="227"/>
        <v/>
      </c>
      <c r="J3599" s="96" t="str">
        <f t="shared" si="228"/>
        <v/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V3599" s="110" t="s">
        <v>25</v>
      </c>
      <c r="W3599" s="110" t="s">
        <v>26</v>
      </c>
      <c r="X3599" s="110" t="s">
        <v>27</v>
      </c>
      <c r="Y3599" s="111" t="s">
        <v>28</v>
      </c>
      <c r="Z3599" s="111" t="s">
        <v>29</v>
      </c>
      <c r="AA3599" s="111" t="s">
        <v>25</v>
      </c>
      <c r="AB3599" s="111" t="s">
        <v>30</v>
      </c>
      <c r="AC3599" s="112" t="s">
        <v>31</v>
      </c>
    </row>
    <row r="3600" spans="1:29" ht="25.5" customHeight="1" x14ac:dyDescent="0.35">
      <c r="A3600" s="205"/>
      <c r="B3600" s="207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25"/>
        <v/>
      </c>
      <c r="G3600" s="106"/>
      <c r="H3600" s="96">
        <f t="shared" si="226"/>
        <v>0</v>
      </c>
      <c r="I3600" s="96" t="str">
        <f t="shared" si="227"/>
        <v/>
      </c>
      <c r="J3600" s="96" t="str">
        <f t="shared" si="228"/>
        <v/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V3600" s="110" t="s">
        <v>25</v>
      </c>
      <c r="W3600" s="110" t="s">
        <v>26</v>
      </c>
      <c r="X3600" s="110" t="s">
        <v>27</v>
      </c>
      <c r="Y3600" s="111" t="s">
        <v>28</v>
      </c>
      <c r="Z3600" s="111" t="s">
        <v>29</v>
      </c>
      <c r="AA3600" s="111" t="s">
        <v>25</v>
      </c>
      <c r="AB3600" s="111" t="s">
        <v>30</v>
      </c>
      <c r="AC3600" s="112" t="s">
        <v>31</v>
      </c>
    </row>
    <row r="3601" spans="1:29" ht="25.5" customHeight="1" x14ac:dyDescent="0.35">
      <c r="A3601" s="205"/>
      <c r="B3601" s="207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25"/>
        <v/>
      </c>
      <c r="G3601" s="106"/>
      <c r="H3601" s="96">
        <f t="shared" si="226"/>
        <v>0</v>
      </c>
      <c r="I3601" s="96" t="str">
        <f t="shared" si="227"/>
        <v/>
      </c>
      <c r="J3601" s="96" t="str">
        <f t="shared" si="228"/>
        <v/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V3601" s="110" t="s">
        <v>25</v>
      </c>
      <c r="W3601" s="110" t="s">
        <v>26</v>
      </c>
      <c r="X3601" s="110" t="s">
        <v>27</v>
      </c>
      <c r="Y3601" s="111" t="s">
        <v>28</v>
      </c>
      <c r="Z3601" s="111" t="s">
        <v>29</v>
      </c>
      <c r="AA3601" s="111" t="s">
        <v>25</v>
      </c>
      <c r="AB3601" s="111" t="s">
        <v>30</v>
      </c>
      <c r="AC3601" s="112" t="s">
        <v>31</v>
      </c>
    </row>
    <row r="3602" spans="1:29" ht="25.5" customHeight="1" x14ac:dyDescent="0.35">
      <c r="A3602" s="205"/>
      <c r="B3602" s="207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25"/>
        <v/>
      </c>
      <c r="G3602" s="106"/>
      <c r="H3602" s="96">
        <f t="shared" si="226"/>
        <v>0</v>
      </c>
      <c r="I3602" s="96" t="str">
        <f t="shared" si="227"/>
        <v/>
      </c>
      <c r="J3602" s="96" t="str">
        <f t="shared" si="228"/>
        <v/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V3602" s="110" t="s">
        <v>25</v>
      </c>
      <c r="W3602" s="110" t="s">
        <v>26</v>
      </c>
      <c r="X3602" s="110" t="s">
        <v>27</v>
      </c>
      <c r="Y3602" s="111" t="s">
        <v>28</v>
      </c>
      <c r="Z3602" s="111" t="s">
        <v>29</v>
      </c>
      <c r="AA3602" s="111" t="s">
        <v>25</v>
      </c>
      <c r="AB3602" s="111" t="s">
        <v>30</v>
      </c>
      <c r="AC3602" s="112" t="s">
        <v>31</v>
      </c>
    </row>
    <row r="3603" spans="1:29" ht="25.5" customHeight="1" x14ac:dyDescent="0.35">
      <c r="A3603" s="205"/>
      <c r="B3603" s="207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25"/>
        <v/>
      </c>
      <c r="G3603" s="106"/>
      <c r="H3603" s="96">
        <f t="shared" si="226"/>
        <v>0</v>
      </c>
      <c r="I3603" s="96" t="str">
        <f t="shared" si="227"/>
        <v/>
      </c>
      <c r="J3603" s="96" t="str">
        <f t="shared" si="228"/>
        <v/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V3603" s="110" t="s">
        <v>25</v>
      </c>
      <c r="W3603" s="110" t="s">
        <v>26</v>
      </c>
      <c r="X3603" s="110" t="s">
        <v>27</v>
      </c>
      <c r="Y3603" s="111" t="s">
        <v>28</v>
      </c>
      <c r="Z3603" s="111" t="s">
        <v>29</v>
      </c>
      <c r="AA3603" s="111" t="s">
        <v>25</v>
      </c>
      <c r="AB3603" s="111" t="s">
        <v>30</v>
      </c>
      <c r="AC3603" s="112" t="s">
        <v>31</v>
      </c>
    </row>
    <row r="3604" spans="1:29" ht="25.5" customHeight="1" x14ac:dyDescent="0.35">
      <c r="A3604" s="205"/>
      <c r="B3604" s="207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25"/>
        <v/>
      </c>
      <c r="G3604" s="106"/>
      <c r="H3604" s="96">
        <f t="shared" si="226"/>
        <v>0</v>
      </c>
      <c r="I3604" s="96" t="str">
        <f t="shared" si="227"/>
        <v/>
      </c>
      <c r="J3604" s="96" t="str">
        <f t="shared" si="228"/>
        <v/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V3604" s="110" t="s">
        <v>25</v>
      </c>
      <c r="W3604" s="110" t="s">
        <v>26</v>
      </c>
      <c r="X3604" s="110" t="s">
        <v>27</v>
      </c>
      <c r="Y3604" s="111" t="s">
        <v>28</v>
      </c>
      <c r="Z3604" s="111" t="s">
        <v>29</v>
      </c>
      <c r="AA3604" s="111" t="s">
        <v>25</v>
      </c>
      <c r="AB3604" s="111" t="s">
        <v>30</v>
      </c>
      <c r="AC3604" s="112" t="s">
        <v>31</v>
      </c>
    </row>
    <row r="3605" spans="1:29" ht="25.5" customHeight="1" x14ac:dyDescent="0.35">
      <c r="A3605" s="205"/>
      <c r="B3605" s="207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25"/>
        <v/>
      </c>
      <c r="G3605" s="106"/>
      <c r="H3605" s="96">
        <f t="shared" si="226"/>
        <v>0</v>
      </c>
      <c r="I3605" s="96" t="str">
        <f t="shared" si="227"/>
        <v/>
      </c>
      <c r="J3605" s="96" t="str">
        <f t="shared" si="228"/>
        <v/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V3605" s="110" t="s">
        <v>25</v>
      </c>
      <c r="W3605" s="110" t="s">
        <v>26</v>
      </c>
      <c r="X3605" s="110" t="s">
        <v>27</v>
      </c>
      <c r="Y3605" s="111" t="s">
        <v>28</v>
      </c>
      <c r="Z3605" s="111" t="s">
        <v>29</v>
      </c>
      <c r="AA3605" s="111" t="s">
        <v>25</v>
      </c>
      <c r="AB3605" s="111" t="s">
        <v>30</v>
      </c>
      <c r="AC3605" s="112" t="s">
        <v>31</v>
      </c>
    </row>
    <row r="3606" spans="1:29" ht="25.5" customHeight="1" x14ac:dyDescent="0.35">
      <c r="A3606" s="205"/>
      <c r="B3606" s="207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25"/>
        <v/>
      </c>
      <c r="G3606" s="106"/>
      <c r="H3606" s="96">
        <f t="shared" si="226"/>
        <v>0</v>
      </c>
      <c r="I3606" s="96" t="str">
        <f t="shared" si="227"/>
        <v/>
      </c>
      <c r="J3606" s="96" t="str">
        <f t="shared" si="228"/>
        <v/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V3606" s="110" t="s">
        <v>25</v>
      </c>
      <c r="W3606" s="110" t="s">
        <v>26</v>
      </c>
      <c r="X3606" s="110" t="s">
        <v>27</v>
      </c>
      <c r="Y3606" s="111" t="s">
        <v>28</v>
      </c>
      <c r="Z3606" s="111" t="s">
        <v>29</v>
      </c>
      <c r="AA3606" s="111" t="s">
        <v>25</v>
      </c>
      <c r="AB3606" s="111" t="s">
        <v>30</v>
      </c>
      <c r="AC3606" s="112" t="s">
        <v>31</v>
      </c>
    </row>
    <row r="3607" spans="1:29" ht="25.5" customHeight="1" x14ac:dyDescent="0.35">
      <c r="A3607" s="205"/>
      <c r="B3607" s="207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25"/>
        <v/>
      </c>
      <c r="G3607" s="106"/>
      <c r="H3607" s="96">
        <f t="shared" si="226"/>
        <v>0</v>
      </c>
      <c r="I3607" s="96" t="str">
        <f t="shared" si="227"/>
        <v/>
      </c>
      <c r="J3607" s="96" t="str">
        <f t="shared" si="228"/>
        <v/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V3607" s="110" t="s">
        <v>25</v>
      </c>
      <c r="W3607" s="110" t="s">
        <v>26</v>
      </c>
      <c r="X3607" s="110" t="s">
        <v>27</v>
      </c>
      <c r="Y3607" s="111" t="s">
        <v>28</v>
      </c>
      <c r="Z3607" s="111" t="s">
        <v>29</v>
      </c>
      <c r="AA3607" s="111" t="s">
        <v>25</v>
      </c>
      <c r="AB3607" s="111" t="s">
        <v>30</v>
      </c>
      <c r="AC3607" s="112" t="s">
        <v>31</v>
      </c>
    </row>
    <row r="3608" spans="1:29" ht="25.5" customHeight="1" x14ac:dyDescent="0.35">
      <c r="A3608" s="205"/>
      <c r="B3608" s="207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25"/>
        <v/>
      </c>
      <c r="G3608" s="106"/>
      <c r="H3608" s="96">
        <f t="shared" si="226"/>
        <v>0</v>
      </c>
      <c r="I3608" s="96" t="str">
        <f t="shared" si="227"/>
        <v/>
      </c>
      <c r="J3608" s="96" t="str">
        <f t="shared" si="228"/>
        <v/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V3608" s="110" t="s">
        <v>25</v>
      </c>
      <c r="W3608" s="110" t="s">
        <v>26</v>
      </c>
      <c r="X3608" s="110" t="s">
        <v>27</v>
      </c>
      <c r="Y3608" s="111" t="s">
        <v>28</v>
      </c>
      <c r="Z3608" s="111" t="s">
        <v>29</v>
      </c>
      <c r="AA3608" s="111" t="s">
        <v>25</v>
      </c>
      <c r="AB3608" s="111" t="s">
        <v>30</v>
      </c>
      <c r="AC3608" s="112" t="s">
        <v>31</v>
      </c>
    </row>
    <row r="3609" spans="1:29" ht="25.5" customHeight="1" x14ac:dyDescent="0.35">
      <c r="A3609" s="205"/>
      <c r="B3609" s="207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25"/>
        <v/>
      </c>
      <c r="G3609" s="106"/>
      <c r="H3609" s="96">
        <f t="shared" si="226"/>
        <v>0</v>
      </c>
      <c r="I3609" s="96" t="str">
        <f t="shared" si="227"/>
        <v/>
      </c>
      <c r="J3609" s="96" t="str">
        <f t="shared" si="228"/>
        <v/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V3609" s="110" t="s">
        <v>25</v>
      </c>
      <c r="W3609" s="110" t="s">
        <v>26</v>
      </c>
      <c r="X3609" s="110" t="s">
        <v>27</v>
      </c>
      <c r="Y3609" s="111" t="s">
        <v>28</v>
      </c>
      <c r="Z3609" s="111" t="s">
        <v>29</v>
      </c>
      <c r="AA3609" s="111" t="s">
        <v>25</v>
      </c>
      <c r="AB3609" s="111" t="s">
        <v>30</v>
      </c>
      <c r="AC3609" s="112" t="s">
        <v>31</v>
      </c>
    </row>
    <row r="3610" spans="1:29" ht="25.5" customHeight="1" x14ac:dyDescent="0.35">
      <c r="A3610" s="205"/>
      <c r="B3610" s="207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25"/>
        <v/>
      </c>
      <c r="G3610" s="106"/>
      <c r="H3610" s="96">
        <f t="shared" si="226"/>
        <v>0</v>
      </c>
      <c r="I3610" s="96" t="str">
        <f t="shared" si="227"/>
        <v/>
      </c>
      <c r="J3610" s="96" t="str">
        <f t="shared" si="228"/>
        <v/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V3610" s="110" t="s">
        <v>25</v>
      </c>
      <c r="W3610" s="110" t="s">
        <v>26</v>
      </c>
      <c r="X3610" s="110" t="s">
        <v>27</v>
      </c>
      <c r="Y3610" s="111" t="s">
        <v>28</v>
      </c>
      <c r="Z3610" s="111" t="s">
        <v>29</v>
      </c>
      <c r="AA3610" s="111" t="s">
        <v>25</v>
      </c>
      <c r="AB3610" s="111" t="s">
        <v>30</v>
      </c>
      <c r="AC3610" s="112" t="s">
        <v>31</v>
      </c>
    </row>
    <row r="3611" spans="1:29" ht="25.5" customHeight="1" x14ac:dyDescent="0.35">
      <c r="A3611" s="205"/>
      <c r="B3611" s="207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25"/>
        <v/>
      </c>
      <c r="G3611" s="106"/>
      <c r="H3611" s="96">
        <f t="shared" si="226"/>
        <v>0</v>
      </c>
      <c r="I3611" s="96" t="str">
        <f t="shared" si="227"/>
        <v/>
      </c>
      <c r="J3611" s="96" t="str">
        <f t="shared" si="228"/>
        <v/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V3611" s="110" t="s">
        <v>25</v>
      </c>
      <c r="W3611" s="110" t="s">
        <v>26</v>
      </c>
      <c r="X3611" s="110" t="s">
        <v>27</v>
      </c>
      <c r="Y3611" s="111" t="s">
        <v>28</v>
      </c>
      <c r="Z3611" s="111" t="s">
        <v>29</v>
      </c>
      <c r="AA3611" s="111" t="s">
        <v>25</v>
      </c>
      <c r="AB3611" s="111" t="s">
        <v>30</v>
      </c>
      <c r="AC3611" s="112" t="s">
        <v>31</v>
      </c>
    </row>
    <row r="3612" spans="1:29" ht="25.5" customHeight="1" x14ac:dyDescent="0.35">
      <c r="A3612" s="205"/>
      <c r="B3612" s="207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25"/>
        <v/>
      </c>
      <c r="G3612" s="106"/>
      <c r="H3612" s="96">
        <f t="shared" si="226"/>
        <v>0</v>
      </c>
      <c r="I3612" s="96" t="str">
        <f t="shared" si="227"/>
        <v/>
      </c>
      <c r="J3612" s="96" t="str">
        <f t="shared" si="228"/>
        <v/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V3612" s="110" t="s">
        <v>25</v>
      </c>
      <c r="W3612" s="110" t="s">
        <v>26</v>
      </c>
      <c r="X3612" s="110" t="s">
        <v>27</v>
      </c>
      <c r="Y3612" s="111" t="s">
        <v>28</v>
      </c>
      <c r="Z3612" s="111" t="s">
        <v>29</v>
      </c>
      <c r="AA3612" s="111" t="s">
        <v>25</v>
      </c>
      <c r="AB3612" s="111" t="s">
        <v>30</v>
      </c>
      <c r="AC3612" s="112" t="s">
        <v>31</v>
      </c>
    </row>
    <row r="3613" spans="1:29" ht="25.5" customHeight="1" x14ac:dyDescent="0.35">
      <c r="A3613" s="205"/>
      <c r="B3613" s="207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25"/>
        <v/>
      </c>
      <c r="G3613" s="106"/>
      <c r="H3613" s="96">
        <f t="shared" si="226"/>
        <v>0</v>
      </c>
      <c r="I3613" s="96" t="str">
        <f t="shared" si="227"/>
        <v/>
      </c>
      <c r="J3613" s="96" t="str">
        <f t="shared" si="228"/>
        <v/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V3613" s="110" t="s">
        <v>25</v>
      </c>
      <c r="W3613" s="110" t="s">
        <v>26</v>
      </c>
      <c r="X3613" s="110" t="s">
        <v>27</v>
      </c>
      <c r="Y3613" s="111" t="s">
        <v>28</v>
      </c>
      <c r="Z3613" s="111" t="s">
        <v>29</v>
      </c>
      <c r="AA3613" s="111" t="s">
        <v>25</v>
      </c>
      <c r="AB3613" s="111" t="s">
        <v>30</v>
      </c>
      <c r="AC3613" s="112" t="s">
        <v>31</v>
      </c>
    </row>
    <row r="3614" spans="1:29" ht="25.5" customHeight="1" x14ac:dyDescent="0.35">
      <c r="A3614" s="205"/>
      <c r="B3614" s="207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25"/>
        <v/>
      </c>
      <c r="G3614" s="106"/>
      <c r="H3614" s="96">
        <f t="shared" si="226"/>
        <v>0</v>
      </c>
      <c r="I3614" s="96" t="str">
        <f t="shared" si="227"/>
        <v/>
      </c>
      <c r="J3614" s="96" t="str">
        <f t="shared" si="228"/>
        <v/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V3614" s="110" t="s">
        <v>25</v>
      </c>
      <c r="W3614" s="110" t="s">
        <v>26</v>
      </c>
      <c r="X3614" s="110" t="s">
        <v>27</v>
      </c>
      <c r="Y3614" s="111" t="s">
        <v>28</v>
      </c>
      <c r="Z3614" s="111" t="s">
        <v>29</v>
      </c>
      <c r="AA3614" s="111" t="s">
        <v>25</v>
      </c>
      <c r="AB3614" s="111" t="s">
        <v>30</v>
      </c>
      <c r="AC3614" s="112" t="s">
        <v>31</v>
      </c>
    </row>
    <row r="3615" spans="1:29" ht="25.5" customHeight="1" x14ac:dyDescent="0.35">
      <c r="A3615" s="205"/>
      <c r="B3615" s="207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25"/>
        <v/>
      </c>
      <c r="G3615" s="106"/>
      <c r="H3615" s="96">
        <f t="shared" si="226"/>
        <v>0</v>
      </c>
      <c r="I3615" s="96" t="str">
        <f t="shared" si="227"/>
        <v/>
      </c>
      <c r="J3615" s="96" t="str">
        <f t="shared" si="228"/>
        <v/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V3615" s="110" t="s">
        <v>25</v>
      </c>
      <c r="W3615" s="110" t="s">
        <v>26</v>
      </c>
      <c r="X3615" s="110" t="s">
        <v>27</v>
      </c>
      <c r="Y3615" s="111" t="s">
        <v>28</v>
      </c>
      <c r="Z3615" s="111" t="s">
        <v>29</v>
      </c>
      <c r="AA3615" s="111" t="s">
        <v>25</v>
      </c>
      <c r="AB3615" s="111" t="s">
        <v>30</v>
      </c>
      <c r="AC3615" s="112" t="s">
        <v>31</v>
      </c>
    </row>
    <row r="3616" spans="1:29" ht="25.5" customHeight="1" x14ac:dyDescent="0.35">
      <c r="A3616" s="205"/>
      <c r="B3616" s="207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25"/>
        <v/>
      </c>
      <c r="G3616" s="106"/>
      <c r="H3616" s="96">
        <f t="shared" si="226"/>
        <v>0</v>
      </c>
      <c r="I3616" s="96" t="str">
        <f t="shared" si="227"/>
        <v/>
      </c>
      <c r="J3616" s="96" t="str">
        <f t="shared" si="228"/>
        <v/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V3616" s="110" t="s">
        <v>25</v>
      </c>
      <c r="W3616" s="110" t="s">
        <v>26</v>
      </c>
      <c r="X3616" s="110" t="s">
        <v>27</v>
      </c>
      <c r="Y3616" s="111" t="s">
        <v>28</v>
      </c>
      <c r="Z3616" s="111" t="s">
        <v>29</v>
      </c>
      <c r="AA3616" s="111" t="s">
        <v>25</v>
      </c>
      <c r="AB3616" s="111" t="s">
        <v>30</v>
      </c>
      <c r="AC3616" s="112" t="s">
        <v>31</v>
      </c>
    </row>
    <row r="3617" spans="1:29" ht="25.5" customHeight="1" x14ac:dyDescent="0.35">
      <c r="A3617" s="205"/>
      <c r="B3617" s="207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25"/>
        <v/>
      </c>
      <c r="G3617" s="106"/>
      <c r="H3617" s="96">
        <f t="shared" si="226"/>
        <v>0</v>
      </c>
      <c r="I3617" s="96" t="str">
        <f t="shared" si="227"/>
        <v/>
      </c>
      <c r="J3617" s="96" t="str">
        <f t="shared" si="228"/>
        <v/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V3617" s="110" t="s">
        <v>25</v>
      </c>
      <c r="W3617" s="110" t="s">
        <v>26</v>
      </c>
      <c r="X3617" s="110" t="s">
        <v>27</v>
      </c>
      <c r="Y3617" s="111" t="s">
        <v>28</v>
      </c>
      <c r="Z3617" s="111" t="s">
        <v>29</v>
      </c>
      <c r="AA3617" s="111" t="s">
        <v>25</v>
      </c>
      <c r="AB3617" s="111" t="s">
        <v>30</v>
      </c>
      <c r="AC3617" s="112" t="s">
        <v>31</v>
      </c>
    </row>
    <row r="3618" spans="1:29" ht="25.5" customHeight="1" x14ac:dyDescent="0.35">
      <c r="A3618" s="205"/>
      <c r="B3618" s="207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25"/>
        <v/>
      </c>
      <c r="G3618" s="106"/>
      <c r="H3618" s="96">
        <f t="shared" si="226"/>
        <v>0</v>
      </c>
      <c r="I3618" s="96" t="str">
        <f t="shared" si="227"/>
        <v/>
      </c>
      <c r="J3618" s="96" t="str">
        <f t="shared" si="228"/>
        <v/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V3618" s="110" t="s">
        <v>25</v>
      </c>
      <c r="W3618" s="110" t="s">
        <v>26</v>
      </c>
      <c r="X3618" s="110" t="s">
        <v>27</v>
      </c>
      <c r="Y3618" s="111" t="s">
        <v>28</v>
      </c>
      <c r="Z3618" s="111" t="s">
        <v>29</v>
      </c>
      <c r="AA3618" s="111" t="s">
        <v>25</v>
      </c>
      <c r="AB3618" s="111" t="s">
        <v>30</v>
      </c>
      <c r="AC3618" s="112" t="s">
        <v>31</v>
      </c>
    </row>
    <row r="3619" spans="1:29" ht="25.5" customHeight="1" x14ac:dyDescent="0.35">
      <c r="A3619" s="205"/>
      <c r="B3619" s="207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25"/>
        <v/>
      </c>
      <c r="G3619" s="106"/>
      <c r="H3619" s="96">
        <f t="shared" si="226"/>
        <v>0</v>
      </c>
      <c r="I3619" s="96" t="str">
        <f t="shared" si="227"/>
        <v/>
      </c>
      <c r="J3619" s="96" t="str">
        <f t="shared" si="228"/>
        <v/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V3619" s="110" t="s">
        <v>25</v>
      </c>
      <c r="W3619" s="110" t="s">
        <v>26</v>
      </c>
      <c r="X3619" s="110" t="s">
        <v>27</v>
      </c>
      <c r="Y3619" s="111" t="s">
        <v>28</v>
      </c>
      <c r="Z3619" s="111" t="s">
        <v>29</v>
      </c>
      <c r="AA3619" s="111" t="s">
        <v>25</v>
      </c>
      <c r="AB3619" s="111" t="s">
        <v>30</v>
      </c>
      <c r="AC3619" s="112" t="s">
        <v>31</v>
      </c>
    </row>
    <row r="3620" spans="1:29" ht="25.5" customHeight="1" x14ac:dyDescent="0.35">
      <c r="A3620" s="205"/>
      <c r="B3620" s="207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25"/>
        <v/>
      </c>
      <c r="G3620" s="106"/>
      <c r="H3620" s="96">
        <f t="shared" si="226"/>
        <v>0</v>
      </c>
      <c r="I3620" s="96" t="str">
        <f t="shared" si="227"/>
        <v/>
      </c>
      <c r="J3620" s="96" t="str">
        <f t="shared" si="228"/>
        <v/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V3620" s="110" t="s">
        <v>25</v>
      </c>
      <c r="W3620" s="110" t="s">
        <v>26</v>
      </c>
      <c r="X3620" s="110" t="s">
        <v>27</v>
      </c>
      <c r="Y3620" s="111" t="s">
        <v>28</v>
      </c>
      <c r="Z3620" s="111" t="s">
        <v>29</v>
      </c>
      <c r="AA3620" s="111" t="s">
        <v>25</v>
      </c>
      <c r="AB3620" s="111" t="s">
        <v>30</v>
      </c>
      <c r="AC3620" s="112" t="s">
        <v>31</v>
      </c>
    </row>
    <row r="3621" spans="1:29" ht="25.5" customHeight="1" x14ac:dyDescent="0.35">
      <c r="A3621" s="205"/>
      <c r="B3621" s="207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25"/>
        <v/>
      </c>
      <c r="G3621" s="106"/>
      <c r="H3621" s="96">
        <f t="shared" si="226"/>
        <v>0</v>
      </c>
      <c r="I3621" s="96" t="str">
        <f t="shared" si="227"/>
        <v/>
      </c>
      <c r="J3621" s="96" t="str">
        <f t="shared" si="228"/>
        <v/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V3621" s="110" t="s">
        <v>25</v>
      </c>
      <c r="W3621" s="110" t="s">
        <v>26</v>
      </c>
      <c r="X3621" s="110" t="s">
        <v>27</v>
      </c>
      <c r="Y3621" s="111" t="s">
        <v>28</v>
      </c>
      <c r="Z3621" s="111" t="s">
        <v>29</v>
      </c>
      <c r="AA3621" s="111" t="s">
        <v>25</v>
      </c>
      <c r="AB3621" s="111" t="s">
        <v>30</v>
      </c>
      <c r="AC3621" s="112" t="s">
        <v>31</v>
      </c>
    </row>
    <row r="3622" spans="1:29" ht="25.5" customHeight="1" x14ac:dyDescent="0.35">
      <c r="A3622" s="205"/>
      <c r="B3622" s="207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25"/>
        <v/>
      </c>
      <c r="G3622" s="106"/>
      <c r="H3622" s="96">
        <f t="shared" si="226"/>
        <v>0</v>
      </c>
      <c r="I3622" s="96" t="str">
        <f t="shared" si="227"/>
        <v/>
      </c>
      <c r="J3622" s="96" t="str">
        <f t="shared" si="228"/>
        <v/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V3622" s="110" t="s">
        <v>25</v>
      </c>
      <c r="W3622" s="110" t="s">
        <v>26</v>
      </c>
      <c r="X3622" s="110" t="s">
        <v>27</v>
      </c>
      <c r="Y3622" s="111" t="s">
        <v>28</v>
      </c>
      <c r="Z3622" s="111" t="s">
        <v>29</v>
      </c>
      <c r="AA3622" s="111" t="s">
        <v>25</v>
      </c>
      <c r="AB3622" s="111" t="s">
        <v>30</v>
      </c>
      <c r="AC3622" s="112" t="s">
        <v>31</v>
      </c>
    </row>
    <row r="3623" spans="1:29" ht="25.5" customHeight="1" x14ac:dyDescent="0.35">
      <c r="A3623" s="205"/>
      <c r="B3623" s="207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25"/>
        <v/>
      </c>
      <c r="G3623" s="106"/>
      <c r="H3623" s="96">
        <f t="shared" si="226"/>
        <v>0</v>
      </c>
      <c r="I3623" s="96" t="str">
        <f t="shared" si="227"/>
        <v/>
      </c>
      <c r="J3623" s="96" t="str">
        <f t="shared" si="228"/>
        <v/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V3623" s="110" t="s">
        <v>25</v>
      </c>
      <c r="W3623" s="110" t="s">
        <v>26</v>
      </c>
      <c r="X3623" s="110" t="s">
        <v>27</v>
      </c>
      <c r="Y3623" s="111" t="s">
        <v>28</v>
      </c>
      <c r="Z3623" s="111" t="s">
        <v>29</v>
      </c>
      <c r="AA3623" s="111" t="s">
        <v>25</v>
      </c>
      <c r="AB3623" s="111" t="s">
        <v>30</v>
      </c>
      <c r="AC3623" s="112" t="s">
        <v>31</v>
      </c>
    </row>
    <row r="3624" spans="1:29" ht="25.5" customHeight="1" x14ac:dyDescent="0.35">
      <c r="A3624" s="205"/>
      <c r="B3624" s="207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25"/>
        <v/>
      </c>
      <c r="G3624" s="106"/>
      <c r="H3624" s="96">
        <f t="shared" si="226"/>
        <v>0</v>
      </c>
      <c r="I3624" s="96" t="str">
        <f t="shared" si="227"/>
        <v/>
      </c>
      <c r="J3624" s="96" t="str">
        <f t="shared" si="228"/>
        <v/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V3624" s="110" t="s">
        <v>25</v>
      </c>
      <c r="W3624" s="110" t="s">
        <v>26</v>
      </c>
      <c r="X3624" s="110" t="s">
        <v>27</v>
      </c>
      <c r="Y3624" s="111" t="s">
        <v>28</v>
      </c>
      <c r="Z3624" s="111" t="s">
        <v>29</v>
      </c>
      <c r="AA3624" s="111" t="s">
        <v>25</v>
      </c>
      <c r="AB3624" s="111" t="s">
        <v>30</v>
      </c>
      <c r="AC3624" s="112" t="s">
        <v>31</v>
      </c>
    </row>
    <row r="3625" spans="1:29" ht="25.5" customHeight="1" x14ac:dyDescent="0.35">
      <c r="A3625" s="205"/>
      <c r="B3625" s="207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25"/>
        <v/>
      </c>
      <c r="G3625" s="106"/>
      <c r="H3625" s="96">
        <f t="shared" si="226"/>
        <v>0</v>
      </c>
      <c r="I3625" s="96" t="str">
        <f t="shared" si="227"/>
        <v/>
      </c>
      <c r="J3625" s="96" t="str">
        <f t="shared" si="228"/>
        <v/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V3625" s="110" t="s">
        <v>25</v>
      </c>
      <c r="W3625" s="110" t="s">
        <v>26</v>
      </c>
      <c r="X3625" s="110" t="s">
        <v>27</v>
      </c>
      <c r="Y3625" s="111" t="s">
        <v>28</v>
      </c>
      <c r="Z3625" s="111" t="s">
        <v>29</v>
      </c>
      <c r="AA3625" s="111" t="s">
        <v>25</v>
      </c>
      <c r="AB3625" s="111" t="s">
        <v>30</v>
      </c>
      <c r="AC3625" s="112" t="s">
        <v>31</v>
      </c>
    </row>
    <row r="3626" spans="1:29" ht="25.5" customHeight="1" x14ac:dyDescent="0.35">
      <c r="A3626" s="205"/>
      <c r="B3626" s="207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25"/>
        <v/>
      </c>
      <c r="G3626" s="106"/>
      <c r="H3626" s="96">
        <f t="shared" si="226"/>
        <v>0</v>
      </c>
      <c r="I3626" s="96" t="str">
        <f t="shared" si="227"/>
        <v/>
      </c>
      <c r="J3626" s="96" t="str">
        <f t="shared" si="228"/>
        <v/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V3626" s="110" t="s">
        <v>25</v>
      </c>
      <c r="W3626" s="110" t="s">
        <v>26</v>
      </c>
      <c r="X3626" s="110" t="s">
        <v>27</v>
      </c>
      <c r="Y3626" s="111" t="s">
        <v>28</v>
      </c>
      <c r="Z3626" s="111" t="s">
        <v>29</v>
      </c>
      <c r="AA3626" s="111" t="s">
        <v>25</v>
      </c>
      <c r="AB3626" s="111" t="s">
        <v>30</v>
      </c>
      <c r="AC3626" s="112" t="s">
        <v>31</v>
      </c>
    </row>
    <row r="3627" spans="1:29" ht="25.5" customHeight="1" x14ac:dyDescent="0.35">
      <c r="A3627" s="205"/>
      <c r="B3627" s="207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25"/>
        <v/>
      </c>
      <c r="G3627" s="106"/>
      <c r="H3627" s="96">
        <f t="shared" si="226"/>
        <v>0</v>
      </c>
      <c r="I3627" s="96" t="str">
        <f t="shared" si="227"/>
        <v/>
      </c>
      <c r="J3627" s="96" t="str">
        <f t="shared" si="228"/>
        <v/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V3627" s="110" t="s">
        <v>25</v>
      </c>
      <c r="W3627" s="110" t="s">
        <v>26</v>
      </c>
      <c r="X3627" s="110" t="s">
        <v>27</v>
      </c>
      <c r="Y3627" s="111" t="s">
        <v>28</v>
      </c>
      <c r="Z3627" s="111" t="s">
        <v>29</v>
      </c>
      <c r="AA3627" s="111" t="s">
        <v>25</v>
      </c>
      <c r="AB3627" s="111" t="s">
        <v>30</v>
      </c>
      <c r="AC3627" s="112" t="s">
        <v>31</v>
      </c>
    </row>
    <row r="3628" spans="1:29" ht="25.5" customHeight="1" x14ac:dyDescent="0.35">
      <c r="A3628" s="205"/>
      <c r="B3628" s="207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25"/>
        <v/>
      </c>
      <c r="G3628" s="106"/>
      <c r="H3628" s="96">
        <f t="shared" si="226"/>
        <v>0</v>
      </c>
      <c r="I3628" s="96" t="str">
        <f t="shared" si="227"/>
        <v/>
      </c>
      <c r="J3628" s="96" t="str">
        <f t="shared" si="228"/>
        <v/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V3628" s="110" t="s">
        <v>25</v>
      </c>
      <c r="W3628" s="110" t="s">
        <v>26</v>
      </c>
      <c r="X3628" s="110" t="s">
        <v>27</v>
      </c>
      <c r="Y3628" s="111" t="s">
        <v>28</v>
      </c>
      <c r="Z3628" s="111" t="s">
        <v>29</v>
      </c>
      <c r="AA3628" s="111" t="s">
        <v>25</v>
      </c>
      <c r="AB3628" s="111" t="s">
        <v>30</v>
      </c>
      <c r="AC3628" s="112" t="s">
        <v>31</v>
      </c>
    </row>
    <row r="3629" spans="1:29" ht="25.5" customHeight="1" x14ac:dyDescent="0.35">
      <c r="A3629" s="205"/>
      <c r="B3629" s="207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25"/>
        <v/>
      </c>
      <c r="G3629" s="106"/>
      <c r="H3629" s="96">
        <f t="shared" si="226"/>
        <v>0</v>
      </c>
      <c r="I3629" s="96" t="str">
        <f t="shared" si="227"/>
        <v/>
      </c>
      <c r="J3629" s="96" t="str">
        <f t="shared" si="228"/>
        <v/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V3629" s="110" t="s">
        <v>25</v>
      </c>
      <c r="W3629" s="110" t="s">
        <v>26</v>
      </c>
      <c r="X3629" s="110" t="s">
        <v>27</v>
      </c>
      <c r="Y3629" s="111" t="s">
        <v>28</v>
      </c>
      <c r="Z3629" s="111" t="s">
        <v>29</v>
      </c>
      <c r="AA3629" s="111" t="s">
        <v>25</v>
      </c>
      <c r="AB3629" s="111" t="s">
        <v>30</v>
      </c>
      <c r="AC3629" s="112" t="s">
        <v>31</v>
      </c>
    </row>
    <row r="3630" spans="1:29" ht="25.5" customHeight="1" x14ac:dyDescent="0.35">
      <c r="A3630" s="205"/>
      <c r="B3630" s="207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25"/>
        <v/>
      </c>
      <c r="G3630" s="106"/>
      <c r="H3630" s="96">
        <f t="shared" si="226"/>
        <v>0</v>
      </c>
      <c r="I3630" s="96" t="str">
        <f t="shared" si="227"/>
        <v/>
      </c>
      <c r="J3630" s="96" t="str">
        <f t="shared" si="228"/>
        <v/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V3630" s="110" t="s">
        <v>25</v>
      </c>
      <c r="W3630" s="110" t="s">
        <v>26</v>
      </c>
      <c r="X3630" s="110" t="s">
        <v>27</v>
      </c>
      <c r="Y3630" s="111" t="s">
        <v>28</v>
      </c>
      <c r="Z3630" s="111" t="s">
        <v>29</v>
      </c>
      <c r="AA3630" s="111" t="s">
        <v>25</v>
      </c>
      <c r="AB3630" s="111" t="s">
        <v>30</v>
      </c>
      <c r="AC3630" s="112" t="s">
        <v>31</v>
      </c>
    </row>
    <row r="3631" spans="1:29" ht="25.5" customHeight="1" x14ac:dyDescent="0.35">
      <c r="A3631" s="205"/>
      <c r="B3631" s="207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25"/>
        <v/>
      </c>
      <c r="G3631" s="106"/>
      <c r="H3631" s="96">
        <f t="shared" si="226"/>
        <v>0</v>
      </c>
      <c r="I3631" s="96" t="str">
        <f t="shared" si="227"/>
        <v/>
      </c>
      <c r="J3631" s="96" t="str">
        <f t="shared" si="228"/>
        <v/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V3631" s="110" t="s">
        <v>25</v>
      </c>
      <c r="W3631" s="110" t="s">
        <v>26</v>
      </c>
      <c r="X3631" s="110" t="s">
        <v>27</v>
      </c>
      <c r="Y3631" s="111" t="s">
        <v>28</v>
      </c>
      <c r="Z3631" s="111" t="s">
        <v>29</v>
      </c>
      <c r="AA3631" s="111" t="s">
        <v>25</v>
      </c>
      <c r="AB3631" s="111" t="s">
        <v>30</v>
      </c>
      <c r="AC3631" s="112" t="s">
        <v>31</v>
      </c>
    </row>
    <row r="3632" spans="1:29" ht="25.5" customHeight="1" x14ac:dyDescent="0.35">
      <c r="A3632" s="205"/>
      <c r="B3632" s="207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25"/>
        <v/>
      </c>
      <c r="G3632" s="106"/>
      <c r="H3632" s="96">
        <f t="shared" si="226"/>
        <v>0</v>
      </c>
      <c r="I3632" s="96" t="str">
        <f t="shared" si="227"/>
        <v/>
      </c>
      <c r="J3632" s="96" t="str">
        <f t="shared" si="228"/>
        <v/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V3632" s="110" t="s">
        <v>25</v>
      </c>
      <c r="W3632" s="110" t="s">
        <v>26</v>
      </c>
      <c r="X3632" s="110" t="s">
        <v>27</v>
      </c>
      <c r="Y3632" s="111" t="s">
        <v>28</v>
      </c>
      <c r="Z3632" s="111" t="s">
        <v>29</v>
      </c>
      <c r="AA3632" s="111" t="s">
        <v>25</v>
      </c>
      <c r="AB3632" s="111" t="s">
        <v>30</v>
      </c>
      <c r="AC3632" s="112" t="s">
        <v>31</v>
      </c>
    </row>
    <row r="3633" spans="1:29" ht="25.5" customHeight="1" x14ac:dyDescent="0.35">
      <c r="A3633" s="205"/>
      <c r="B3633" s="207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25"/>
        <v/>
      </c>
      <c r="G3633" s="106"/>
      <c r="H3633" s="96">
        <f t="shared" si="226"/>
        <v>0</v>
      </c>
      <c r="I3633" s="96" t="str">
        <f t="shared" si="227"/>
        <v/>
      </c>
      <c r="J3633" s="96" t="str">
        <f t="shared" si="228"/>
        <v/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V3633" s="110" t="s">
        <v>25</v>
      </c>
      <c r="W3633" s="110" t="s">
        <v>26</v>
      </c>
      <c r="X3633" s="110" t="s">
        <v>27</v>
      </c>
      <c r="Y3633" s="111" t="s">
        <v>28</v>
      </c>
      <c r="Z3633" s="111" t="s">
        <v>29</v>
      </c>
      <c r="AA3633" s="111" t="s">
        <v>25</v>
      </c>
      <c r="AB3633" s="111" t="s">
        <v>30</v>
      </c>
      <c r="AC3633" s="112" t="s">
        <v>31</v>
      </c>
    </row>
    <row r="3634" spans="1:29" ht="25.5" customHeight="1" x14ac:dyDescent="0.35">
      <c r="A3634" s="205"/>
      <c r="B3634" s="207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25"/>
        <v/>
      </c>
      <c r="G3634" s="106"/>
      <c r="H3634" s="96">
        <f t="shared" si="226"/>
        <v>0</v>
      </c>
      <c r="I3634" s="96" t="str">
        <f t="shared" si="227"/>
        <v/>
      </c>
      <c r="J3634" s="96" t="str">
        <f t="shared" si="228"/>
        <v/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V3634" s="110" t="s">
        <v>25</v>
      </c>
      <c r="W3634" s="110" t="s">
        <v>26</v>
      </c>
      <c r="X3634" s="110" t="s">
        <v>27</v>
      </c>
      <c r="Y3634" s="111" t="s">
        <v>28</v>
      </c>
      <c r="Z3634" s="111" t="s">
        <v>29</v>
      </c>
      <c r="AA3634" s="111" t="s">
        <v>25</v>
      </c>
      <c r="AB3634" s="111" t="s">
        <v>30</v>
      </c>
      <c r="AC3634" s="112" t="s">
        <v>31</v>
      </c>
    </row>
    <row r="3635" spans="1:29" ht="25.5" customHeight="1" x14ac:dyDescent="0.35">
      <c r="A3635" s="205"/>
      <c r="B3635" s="207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25"/>
        <v/>
      </c>
      <c r="G3635" s="106"/>
      <c r="H3635" s="96">
        <f t="shared" si="226"/>
        <v>0</v>
      </c>
      <c r="I3635" s="96" t="str">
        <f t="shared" si="227"/>
        <v/>
      </c>
      <c r="J3635" s="96" t="str">
        <f t="shared" si="228"/>
        <v/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V3635" s="110" t="s">
        <v>25</v>
      </c>
      <c r="W3635" s="110" t="s">
        <v>26</v>
      </c>
      <c r="X3635" s="110" t="s">
        <v>27</v>
      </c>
      <c r="Y3635" s="111" t="s">
        <v>28</v>
      </c>
      <c r="Z3635" s="111" t="s">
        <v>29</v>
      </c>
      <c r="AA3635" s="111" t="s">
        <v>25</v>
      </c>
      <c r="AB3635" s="111" t="s">
        <v>30</v>
      </c>
      <c r="AC3635" s="112" t="s">
        <v>31</v>
      </c>
    </row>
    <row r="3636" spans="1:29" ht="25.5" customHeight="1" x14ac:dyDescent="0.35">
      <c r="A3636" s="205"/>
      <c r="B3636" s="207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25"/>
        <v/>
      </c>
      <c r="G3636" s="106"/>
      <c r="H3636" s="96">
        <f t="shared" si="226"/>
        <v>0</v>
      </c>
      <c r="I3636" s="96" t="str">
        <f t="shared" si="227"/>
        <v/>
      </c>
      <c r="J3636" s="96" t="str">
        <f t="shared" si="228"/>
        <v/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V3636" s="110" t="s">
        <v>25</v>
      </c>
      <c r="W3636" s="110" t="s">
        <v>26</v>
      </c>
      <c r="X3636" s="110" t="s">
        <v>27</v>
      </c>
      <c r="Y3636" s="111" t="s">
        <v>28</v>
      </c>
      <c r="Z3636" s="111" t="s">
        <v>29</v>
      </c>
      <c r="AA3636" s="111" t="s">
        <v>25</v>
      </c>
      <c r="AB3636" s="111" t="s">
        <v>30</v>
      </c>
      <c r="AC3636" s="112" t="s">
        <v>31</v>
      </c>
    </row>
    <row r="3637" spans="1:29" ht="25.5" customHeight="1" x14ac:dyDescent="0.35">
      <c r="A3637" s="205"/>
      <c r="B3637" s="207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25"/>
        <v/>
      </c>
      <c r="G3637" s="106"/>
      <c r="H3637" s="96">
        <f t="shared" si="226"/>
        <v>0</v>
      </c>
      <c r="I3637" s="96" t="str">
        <f t="shared" si="227"/>
        <v/>
      </c>
      <c r="J3637" s="96" t="str">
        <f t="shared" si="228"/>
        <v/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V3637" s="110" t="s">
        <v>25</v>
      </c>
      <c r="W3637" s="110" t="s">
        <v>26</v>
      </c>
      <c r="X3637" s="110" t="s">
        <v>27</v>
      </c>
      <c r="Y3637" s="111" t="s">
        <v>28</v>
      </c>
      <c r="Z3637" s="111" t="s">
        <v>29</v>
      </c>
      <c r="AA3637" s="111" t="s">
        <v>25</v>
      </c>
      <c r="AB3637" s="111" t="s">
        <v>30</v>
      </c>
      <c r="AC3637" s="112" t="s">
        <v>31</v>
      </c>
    </row>
    <row r="3638" spans="1:29" ht="25.5" customHeight="1" x14ac:dyDescent="0.35">
      <c r="A3638" s="205"/>
      <c r="B3638" s="207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25"/>
        <v/>
      </c>
      <c r="G3638" s="106"/>
      <c r="H3638" s="96">
        <f t="shared" si="226"/>
        <v>0</v>
      </c>
      <c r="I3638" s="96" t="str">
        <f t="shared" si="227"/>
        <v/>
      </c>
      <c r="J3638" s="96" t="str">
        <f t="shared" si="228"/>
        <v/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V3638" s="110" t="s">
        <v>25</v>
      </c>
      <c r="W3638" s="110" t="s">
        <v>26</v>
      </c>
      <c r="X3638" s="110" t="s">
        <v>27</v>
      </c>
      <c r="Y3638" s="111" t="s">
        <v>28</v>
      </c>
      <c r="Z3638" s="111" t="s">
        <v>29</v>
      </c>
      <c r="AA3638" s="111" t="s">
        <v>25</v>
      </c>
      <c r="AB3638" s="111" t="s">
        <v>30</v>
      </c>
      <c r="AC3638" s="112" t="s">
        <v>31</v>
      </c>
    </row>
    <row r="3639" spans="1:29" ht="25.5" customHeight="1" x14ac:dyDescent="0.35">
      <c r="A3639" s="205"/>
      <c r="B3639" s="207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25"/>
        <v/>
      </c>
      <c r="G3639" s="106"/>
      <c r="H3639" s="96">
        <f t="shared" si="226"/>
        <v>0</v>
      </c>
      <c r="I3639" s="96" t="str">
        <f t="shared" si="227"/>
        <v/>
      </c>
      <c r="J3639" s="96" t="str">
        <f t="shared" si="228"/>
        <v/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V3639" s="110" t="s">
        <v>25</v>
      </c>
      <c r="W3639" s="110" t="s">
        <v>26</v>
      </c>
      <c r="X3639" s="110" t="s">
        <v>27</v>
      </c>
      <c r="Y3639" s="111" t="s">
        <v>28</v>
      </c>
      <c r="Z3639" s="111" t="s">
        <v>29</v>
      </c>
      <c r="AA3639" s="111" t="s">
        <v>25</v>
      </c>
      <c r="AB3639" s="111" t="s">
        <v>30</v>
      </c>
      <c r="AC3639" s="112" t="s">
        <v>31</v>
      </c>
    </row>
    <row r="3640" spans="1:29" ht="25.5" customHeight="1" x14ac:dyDescent="0.35">
      <c r="A3640" s="205"/>
      <c r="B3640" s="207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25"/>
        <v/>
      </c>
      <c r="G3640" s="106"/>
      <c r="H3640" s="96">
        <f t="shared" si="226"/>
        <v>0</v>
      </c>
      <c r="I3640" s="96" t="str">
        <f t="shared" si="227"/>
        <v/>
      </c>
      <c r="J3640" s="96" t="str">
        <f t="shared" si="228"/>
        <v/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V3640" s="110" t="s">
        <v>25</v>
      </c>
      <c r="W3640" s="110" t="s">
        <v>26</v>
      </c>
      <c r="X3640" s="110" t="s">
        <v>27</v>
      </c>
      <c r="Y3640" s="111" t="s">
        <v>28</v>
      </c>
      <c r="Z3640" s="111" t="s">
        <v>29</v>
      </c>
      <c r="AA3640" s="111" t="s">
        <v>25</v>
      </c>
      <c r="AB3640" s="111" t="s">
        <v>30</v>
      </c>
      <c r="AC3640" s="112" t="s">
        <v>31</v>
      </c>
    </row>
    <row r="3641" spans="1:29" ht="25.5" customHeight="1" x14ac:dyDescent="0.35">
      <c r="A3641" s="205"/>
      <c r="B3641" s="207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25"/>
        <v/>
      </c>
      <c r="G3641" s="106"/>
      <c r="H3641" s="96">
        <f t="shared" si="226"/>
        <v>0</v>
      </c>
      <c r="I3641" s="96" t="str">
        <f t="shared" si="227"/>
        <v/>
      </c>
      <c r="J3641" s="96" t="str">
        <f t="shared" si="228"/>
        <v/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V3641" s="110" t="s">
        <v>25</v>
      </c>
      <c r="W3641" s="110" t="s">
        <v>26</v>
      </c>
      <c r="X3641" s="110" t="s">
        <v>27</v>
      </c>
      <c r="Y3641" s="111" t="s">
        <v>28</v>
      </c>
      <c r="Z3641" s="111" t="s">
        <v>29</v>
      </c>
      <c r="AA3641" s="111" t="s">
        <v>25</v>
      </c>
      <c r="AB3641" s="111" t="s">
        <v>30</v>
      </c>
      <c r="AC3641" s="112" t="s">
        <v>31</v>
      </c>
    </row>
    <row r="3642" spans="1:29" ht="25.5" customHeight="1" x14ac:dyDescent="0.35">
      <c r="A3642" s="205"/>
      <c r="B3642" s="207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25"/>
        <v/>
      </c>
      <c r="G3642" s="106"/>
      <c r="H3642" s="96">
        <f t="shared" si="226"/>
        <v>0</v>
      </c>
      <c r="I3642" s="96" t="str">
        <f t="shared" si="227"/>
        <v/>
      </c>
      <c r="J3642" s="96" t="str">
        <f t="shared" si="228"/>
        <v/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V3642" s="110" t="s">
        <v>25</v>
      </c>
      <c r="W3642" s="110" t="s">
        <v>26</v>
      </c>
      <c r="X3642" s="110" t="s">
        <v>27</v>
      </c>
      <c r="Y3642" s="111" t="s">
        <v>28</v>
      </c>
      <c r="Z3642" s="111" t="s">
        <v>29</v>
      </c>
      <c r="AA3642" s="111" t="s">
        <v>25</v>
      </c>
      <c r="AB3642" s="111" t="s">
        <v>30</v>
      </c>
      <c r="AC3642" s="112" t="s">
        <v>31</v>
      </c>
    </row>
    <row r="3643" spans="1:29" ht="25.5" customHeight="1" x14ac:dyDescent="0.35">
      <c r="A3643" s="205"/>
      <c r="B3643" s="207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25"/>
        <v/>
      </c>
      <c r="G3643" s="106"/>
      <c r="H3643" s="96">
        <f t="shared" si="226"/>
        <v>0</v>
      </c>
      <c r="I3643" s="96" t="str">
        <f t="shared" si="227"/>
        <v/>
      </c>
      <c r="J3643" s="96" t="str">
        <f t="shared" si="228"/>
        <v/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V3643" s="110" t="s">
        <v>25</v>
      </c>
      <c r="W3643" s="110" t="s">
        <v>26</v>
      </c>
      <c r="X3643" s="110" t="s">
        <v>27</v>
      </c>
      <c r="Y3643" s="111" t="s">
        <v>28</v>
      </c>
      <c r="Z3643" s="111" t="s">
        <v>29</v>
      </c>
      <c r="AA3643" s="111" t="s">
        <v>25</v>
      </c>
      <c r="AB3643" s="111" t="s">
        <v>30</v>
      </c>
      <c r="AC3643" s="112" t="s">
        <v>31</v>
      </c>
    </row>
    <row r="3644" spans="1:29" ht="25.5" customHeight="1" x14ac:dyDescent="0.35">
      <c r="A3644" s="205"/>
      <c r="B3644" s="207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25"/>
        <v/>
      </c>
      <c r="G3644" s="106"/>
      <c r="H3644" s="96">
        <f t="shared" si="226"/>
        <v>0</v>
      </c>
      <c r="I3644" s="96" t="str">
        <f t="shared" si="227"/>
        <v/>
      </c>
      <c r="J3644" s="96" t="str">
        <f t="shared" si="228"/>
        <v/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V3644" s="110" t="s">
        <v>25</v>
      </c>
      <c r="W3644" s="110" t="s">
        <v>26</v>
      </c>
      <c r="X3644" s="110" t="s">
        <v>27</v>
      </c>
      <c r="Y3644" s="111" t="s">
        <v>28</v>
      </c>
      <c r="Z3644" s="111" t="s">
        <v>29</v>
      </c>
      <c r="AA3644" s="111" t="s">
        <v>25</v>
      </c>
      <c r="AB3644" s="111" t="s">
        <v>30</v>
      </c>
      <c r="AC3644" s="112" t="s">
        <v>31</v>
      </c>
    </row>
    <row r="3645" spans="1:29" ht="25.5" customHeight="1" x14ac:dyDescent="0.35">
      <c r="A3645" s="205"/>
      <c r="B3645" s="207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25"/>
        <v/>
      </c>
      <c r="G3645" s="106"/>
      <c r="H3645" s="96">
        <f t="shared" si="226"/>
        <v>0</v>
      </c>
      <c r="I3645" s="96" t="str">
        <f t="shared" si="227"/>
        <v/>
      </c>
      <c r="J3645" s="96" t="str">
        <f t="shared" si="228"/>
        <v/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V3645" s="110" t="s">
        <v>25</v>
      </c>
      <c r="W3645" s="110" t="s">
        <v>26</v>
      </c>
      <c r="X3645" s="110" t="s">
        <v>27</v>
      </c>
      <c r="Y3645" s="111" t="s">
        <v>28</v>
      </c>
      <c r="Z3645" s="111" t="s">
        <v>29</v>
      </c>
      <c r="AA3645" s="111" t="s">
        <v>25</v>
      </c>
      <c r="AB3645" s="111" t="s">
        <v>30</v>
      </c>
      <c r="AC3645" s="112" t="s">
        <v>31</v>
      </c>
    </row>
    <row r="3646" spans="1:29" ht="25.5" customHeight="1" x14ac:dyDescent="0.35">
      <c r="A3646" s="205"/>
      <c r="B3646" s="207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25"/>
        <v/>
      </c>
      <c r="G3646" s="106"/>
      <c r="H3646" s="96">
        <f t="shared" si="226"/>
        <v>0</v>
      </c>
      <c r="I3646" s="96" t="str">
        <f t="shared" si="227"/>
        <v/>
      </c>
      <c r="J3646" s="96" t="str">
        <f t="shared" si="228"/>
        <v/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V3646" s="110" t="s">
        <v>25</v>
      </c>
      <c r="W3646" s="110" t="s">
        <v>26</v>
      </c>
      <c r="X3646" s="110" t="s">
        <v>27</v>
      </c>
      <c r="Y3646" s="111" t="s">
        <v>28</v>
      </c>
      <c r="Z3646" s="111" t="s">
        <v>29</v>
      </c>
      <c r="AA3646" s="111" t="s">
        <v>25</v>
      </c>
      <c r="AB3646" s="111" t="s">
        <v>30</v>
      </c>
      <c r="AC3646" s="112" t="s">
        <v>31</v>
      </c>
    </row>
    <row r="3647" spans="1:29" ht="25.5" customHeight="1" x14ac:dyDescent="0.35">
      <c r="A3647" s="205"/>
      <c r="B3647" s="207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25"/>
        <v/>
      </c>
      <c r="G3647" s="106"/>
      <c r="H3647" s="96">
        <f t="shared" si="226"/>
        <v>0</v>
      </c>
      <c r="I3647" s="96" t="str">
        <f t="shared" si="227"/>
        <v/>
      </c>
      <c r="J3647" s="96" t="str">
        <f t="shared" si="228"/>
        <v/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V3647" s="110" t="s">
        <v>25</v>
      </c>
      <c r="W3647" s="110" t="s">
        <v>26</v>
      </c>
      <c r="X3647" s="110" t="s">
        <v>27</v>
      </c>
      <c r="Y3647" s="111" t="s">
        <v>28</v>
      </c>
      <c r="Z3647" s="111" t="s">
        <v>29</v>
      </c>
      <c r="AA3647" s="111" t="s">
        <v>25</v>
      </c>
      <c r="AB3647" s="111" t="s">
        <v>30</v>
      </c>
      <c r="AC3647" s="112" t="s">
        <v>31</v>
      </c>
    </row>
    <row r="3648" spans="1:29" ht="25.5" customHeight="1" x14ac:dyDescent="0.35">
      <c r="A3648" s="205"/>
      <c r="B3648" s="207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25"/>
        <v/>
      </c>
      <c r="G3648" s="106"/>
      <c r="H3648" s="96">
        <f t="shared" si="226"/>
        <v>0</v>
      </c>
      <c r="I3648" s="96" t="str">
        <f t="shared" si="227"/>
        <v/>
      </c>
      <c r="J3648" s="96" t="str">
        <f t="shared" si="228"/>
        <v/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V3648" s="110" t="s">
        <v>25</v>
      </c>
      <c r="W3648" s="110" t="s">
        <v>26</v>
      </c>
      <c r="X3648" s="110" t="s">
        <v>27</v>
      </c>
      <c r="Y3648" s="111" t="s">
        <v>28</v>
      </c>
      <c r="Z3648" s="111" t="s">
        <v>29</v>
      </c>
      <c r="AA3648" s="111" t="s">
        <v>25</v>
      </c>
      <c r="AB3648" s="111" t="s">
        <v>30</v>
      </c>
      <c r="AC3648" s="112" t="s">
        <v>31</v>
      </c>
    </row>
    <row r="3649" spans="1:29" ht="25.5" customHeight="1" x14ac:dyDescent="0.35">
      <c r="A3649" s="205"/>
      <c r="B3649" s="207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25"/>
        <v/>
      </c>
      <c r="G3649" s="106"/>
      <c r="H3649" s="96">
        <f t="shared" si="226"/>
        <v>0</v>
      </c>
      <c r="I3649" s="96" t="str">
        <f t="shared" si="227"/>
        <v/>
      </c>
      <c r="J3649" s="96" t="str">
        <f t="shared" si="228"/>
        <v/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V3649" s="110" t="s">
        <v>25</v>
      </c>
      <c r="W3649" s="110" t="s">
        <v>26</v>
      </c>
      <c r="X3649" s="110" t="s">
        <v>27</v>
      </c>
      <c r="Y3649" s="111" t="s">
        <v>28</v>
      </c>
      <c r="Z3649" s="111" t="s">
        <v>29</v>
      </c>
      <c r="AA3649" s="111" t="s">
        <v>25</v>
      </c>
      <c r="AB3649" s="111" t="s">
        <v>30</v>
      </c>
      <c r="AC3649" s="112" t="s">
        <v>31</v>
      </c>
    </row>
    <row r="3650" spans="1:29" ht="25.5" customHeight="1" x14ac:dyDescent="0.35">
      <c r="A3650" s="205"/>
      <c r="B3650" s="207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29">IF(OR(D3650="",E3650=""),"",ROUND(D3650*E3650,2))</f>
        <v/>
      </c>
      <c r="G3650" s="106"/>
      <c r="H3650" s="96">
        <f t="shared" ref="H3650:H3713" si="230">IF(G3650="Sim",IF(OR(F3650="",D3650="",L3650=""),"",IF(L3650="Sim",ROUND(F3650-D3650,2),0)),0)</f>
        <v>0</v>
      </c>
      <c r="I3650" s="96" t="str">
        <f t="shared" ref="I3650:I3713" si="231">IF(G3650="Sim",0,IF(OR(F3650="",L3650=""),"",F3650))</f>
        <v/>
      </c>
      <c r="J3650" s="96" t="str">
        <f t="shared" ref="J3650:J3713" si="232">IF(G3650="Sim",0,IF(OR(F3650="",D3650="",L3650=""),"",IF(L3650="Sim",ROUND(F3650-D3650,2),0)))</f>
        <v/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V3650" s="110" t="s">
        <v>25</v>
      </c>
      <c r="W3650" s="110" t="s">
        <v>26</v>
      </c>
      <c r="X3650" s="110" t="s">
        <v>27</v>
      </c>
      <c r="Y3650" s="111" t="s">
        <v>28</v>
      </c>
      <c r="Z3650" s="111" t="s">
        <v>29</v>
      </c>
      <c r="AA3650" s="111" t="s">
        <v>25</v>
      </c>
      <c r="AB3650" s="111" t="s">
        <v>30</v>
      </c>
      <c r="AC3650" s="112" t="s">
        <v>31</v>
      </c>
    </row>
    <row r="3651" spans="1:29" ht="25.5" customHeight="1" x14ac:dyDescent="0.35">
      <c r="A3651" s="205"/>
      <c r="B3651" s="207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29"/>
        <v/>
      </c>
      <c r="G3651" s="106"/>
      <c r="H3651" s="96">
        <f t="shared" si="230"/>
        <v>0</v>
      </c>
      <c r="I3651" s="96" t="str">
        <f t="shared" si="231"/>
        <v/>
      </c>
      <c r="J3651" s="96" t="str">
        <f t="shared" si="232"/>
        <v/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V3651" s="110" t="s">
        <v>25</v>
      </c>
      <c r="W3651" s="110" t="s">
        <v>26</v>
      </c>
      <c r="X3651" s="110" t="s">
        <v>27</v>
      </c>
      <c r="Y3651" s="111" t="s">
        <v>28</v>
      </c>
      <c r="Z3651" s="111" t="s">
        <v>29</v>
      </c>
      <c r="AA3651" s="111" t="s">
        <v>25</v>
      </c>
      <c r="AB3651" s="111" t="s">
        <v>30</v>
      </c>
      <c r="AC3651" s="112" t="s">
        <v>31</v>
      </c>
    </row>
    <row r="3652" spans="1:29" ht="25.5" customHeight="1" x14ac:dyDescent="0.35">
      <c r="A3652" s="205"/>
      <c r="B3652" s="207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29"/>
        <v/>
      </c>
      <c r="G3652" s="106"/>
      <c r="H3652" s="96">
        <f t="shared" si="230"/>
        <v>0</v>
      </c>
      <c r="I3652" s="96" t="str">
        <f t="shared" si="231"/>
        <v/>
      </c>
      <c r="J3652" s="96" t="str">
        <f t="shared" si="232"/>
        <v/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V3652" s="110" t="s">
        <v>25</v>
      </c>
      <c r="W3652" s="110" t="s">
        <v>26</v>
      </c>
      <c r="X3652" s="110" t="s">
        <v>27</v>
      </c>
      <c r="Y3652" s="111" t="s">
        <v>28</v>
      </c>
      <c r="Z3652" s="111" t="s">
        <v>29</v>
      </c>
      <c r="AA3652" s="111" t="s">
        <v>25</v>
      </c>
      <c r="AB3652" s="111" t="s">
        <v>30</v>
      </c>
      <c r="AC3652" s="112" t="s">
        <v>31</v>
      </c>
    </row>
    <row r="3653" spans="1:29" ht="25.5" customHeight="1" x14ac:dyDescent="0.35">
      <c r="A3653" s="205"/>
      <c r="B3653" s="207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29"/>
        <v/>
      </c>
      <c r="G3653" s="106"/>
      <c r="H3653" s="96">
        <f t="shared" si="230"/>
        <v>0</v>
      </c>
      <c r="I3653" s="96" t="str">
        <f t="shared" si="231"/>
        <v/>
      </c>
      <c r="J3653" s="96" t="str">
        <f t="shared" si="232"/>
        <v/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V3653" s="110" t="s">
        <v>25</v>
      </c>
      <c r="W3653" s="110" t="s">
        <v>26</v>
      </c>
      <c r="X3653" s="110" t="s">
        <v>27</v>
      </c>
      <c r="Y3653" s="111" t="s">
        <v>28</v>
      </c>
      <c r="Z3653" s="111" t="s">
        <v>29</v>
      </c>
      <c r="AA3653" s="111" t="s">
        <v>25</v>
      </c>
      <c r="AB3653" s="111" t="s">
        <v>30</v>
      </c>
      <c r="AC3653" s="112" t="s">
        <v>31</v>
      </c>
    </row>
    <row r="3654" spans="1:29" ht="25.5" customHeight="1" x14ac:dyDescent="0.35">
      <c r="A3654" s="205"/>
      <c r="B3654" s="207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29"/>
        <v/>
      </c>
      <c r="G3654" s="106"/>
      <c r="H3654" s="96">
        <f t="shared" si="230"/>
        <v>0</v>
      </c>
      <c r="I3654" s="96" t="str">
        <f t="shared" si="231"/>
        <v/>
      </c>
      <c r="J3654" s="96" t="str">
        <f t="shared" si="232"/>
        <v/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V3654" s="110" t="s">
        <v>25</v>
      </c>
      <c r="W3654" s="110" t="s">
        <v>26</v>
      </c>
      <c r="X3654" s="110" t="s">
        <v>27</v>
      </c>
      <c r="Y3654" s="111" t="s">
        <v>28</v>
      </c>
      <c r="Z3654" s="111" t="s">
        <v>29</v>
      </c>
      <c r="AA3654" s="111" t="s">
        <v>25</v>
      </c>
      <c r="AB3654" s="111" t="s">
        <v>30</v>
      </c>
      <c r="AC3654" s="112" t="s">
        <v>31</v>
      </c>
    </row>
    <row r="3655" spans="1:29" ht="25.5" customHeight="1" x14ac:dyDescent="0.35">
      <c r="A3655" s="205"/>
      <c r="B3655" s="207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29"/>
        <v/>
      </c>
      <c r="G3655" s="106"/>
      <c r="H3655" s="96">
        <f t="shared" si="230"/>
        <v>0</v>
      </c>
      <c r="I3655" s="96" t="str">
        <f t="shared" si="231"/>
        <v/>
      </c>
      <c r="J3655" s="96" t="str">
        <f t="shared" si="232"/>
        <v/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V3655" s="110" t="s">
        <v>25</v>
      </c>
      <c r="W3655" s="110" t="s">
        <v>26</v>
      </c>
      <c r="X3655" s="110" t="s">
        <v>27</v>
      </c>
      <c r="Y3655" s="111" t="s">
        <v>28</v>
      </c>
      <c r="Z3655" s="111" t="s">
        <v>29</v>
      </c>
      <c r="AA3655" s="111" t="s">
        <v>25</v>
      </c>
      <c r="AB3655" s="111" t="s">
        <v>30</v>
      </c>
      <c r="AC3655" s="112" t="s">
        <v>31</v>
      </c>
    </row>
    <row r="3656" spans="1:29" ht="25.5" customHeight="1" x14ac:dyDescent="0.35">
      <c r="A3656" s="205"/>
      <c r="B3656" s="207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29"/>
        <v/>
      </c>
      <c r="G3656" s="106"/>
      <c r="H3656" s="96">
        <f t="shared" si="230"/>
        <v>0</v>
      </c>
      <c r="I3656" s="96" t="str">
        <f t="shared" si="231"/>
        <v/>
      </c>
      <c r="J3656" s="96" t="str">
        <f t="shared" si="232"/>
        <v/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V3656" s="110" t="s">
        <v>25</v>
      </c>
      <c r="W3656" s="110" t="s">
        <v>26</v>
      </c>
      <c r="X3656" s="110" t="s">
        <v>27</v>
      </c>
      <c r="Y3656" s="111" t="s">
        <v>28</v>
      </c>
      <c r="Z3656" s="111" t="s">
        <v>29</v>
      </c>
      <c r="AA3656" s="111" t="s">
        <v>25</v>
      </c>
      <c r="AB3656" s="111" t="s">
        <v>30</v>
      </c>
      <c r="AC3656" s="112" t="s">
        <v>31</v>
      </c>
    </row>
    <row r="3657" spans="1:29" ht="25.5" customHeight="1" x14ac:dyDescent="0.35">
      <c r="A3657" s="205"/>
      <c r="B3657" s="207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29"/>
        <v/>
      </c>
      <c r="G3657" s="106"/>
      <c r="H3657" s="96">
        <f t="shared" si="230"/>
        <v>0</v>
      </c>
      <c r="I3657" s="96" t="str">
        <f t="shared" si="231"/>
        <v/>
      </c>
      <c r="J3657" s="96" t="str">
        <f t="shared" si="232"/>
        <v/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V3657" s="110" t="s">
        <v>25</v>
      </c>
      <c r="W3657" s="110" t="s">
        <v>26</v>
      </c>
      <c r="X3657" s="110" t="s">
        <v>27</v>
      </c>
      <c r="Y3657" s="111" t="s">
        <v>28</v>
      </c>
      <c r="Z3657" s="111" t="s">
        <v>29</v>
      </c>
      <c r="AA3657" s="111" t="s">
        <v>25</v>
      </c>
      <c r="AB3657" s="111" t="s">
        <v>30</v>
      </c>
      <c r="AC3657" s="112" t="s">
        <v>31</v>
      </c>
    </row>
    <row r="3658" spans="1:29" ht="25.5" customHeight="1" x14ac:dyDescent="0.35">
      <c r="A3658" s="205"/>
      <c r="B3658" s="207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29"/>
        <v/>
      </c>
      <c r="G3658" s="106"/>
      <c r="H3658" s="96">
        <f t="shared" si="230"/>
        <v>0</v>
      </c>
      <c r="I3658" s="96" t="str">
        <f t="shared" si="231"/>
        <v/>
      </c>
      <c r="J3658" s="96" t="str">
        <f t="shared" si="232"/>
        <v/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V3658" s="110" t="s">
        <v>25</v>
      </c>
      <c r="W3658" s="110" t="s">
        <v>26</v>
      </c>
      <c r="X3658" s="110" t="s">
        <v>27</v>
      </c>
      <c r="Y3658" s="111" t="s">
        <v>28</v>
      </c>
      <c r="Z3658" s="111" t="s">
        <v>29</v>
      </c>
      <c r="AA3658" s="111" t="s">
        <v>25</v>
      </c>
      <c r="AB3658" s="111" t="s">
        <v>30</v>
      </c>
      <c r="AC3658" s="112" t="s">
        <v>31</v>
      </c>
    </row>
    <row r="3659" spans="1:29" ht="25.5" customHeight="1" x14ac:dyDescent="0.35">
      <c r="A3659" s="205"/>
      <c r="B3659" s="207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29"/>
        <v/>
      </c>
      <c r="G3659" s="106"/>
      <c r="H3659" s="96">
        <f t="shared" si="230"/>
        <v>0</v>
      </c>
      <c r="I3659" s="96" t="str">
        <f t="shared" si="231"/>
        <v/>
      </c>
      <c r="J3659" s="96" t="str">
        <f t="shared" si="232"/>
        <v/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V3659" s="110" t="s">
        <v>25</v>
      </c>
      <c r="W3659" s="110" t="s">
        <v>26</v>
      </c>
      <c r="X3659" s="110" t="s">
        <v>27</v>
      </c>
      <c r="Y3659" s="111" t="s">
        <v>28</v>
      </c>
      <c r="Z3659" s="111" t="s">
        <v>29</v>
      </c>
      <c r="AA3659" s="111" t="s">
        <v>25</v>
      </c>
      <c r="AB3659" s="111" t="s">
        <v>30</v>
      </c>
      <c r="AC3659" s="112" t="s">
        <v>31</v>
      </c>
    </row>
    <row r="3660" spans="1:29" ht="25.5" customHeight="1" x14ac:dyDescent="0.35">
      <c r="A3660" s="205"/>
      <c r="B3660" s="207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29"/>
        <v/>
      </c>
      <c r="G3660" s="106"/>
      <c r="H3660" s="96">
        <f t="shared" si="230"/>
        <v>0</v>
      </c>
      <c r="I3660" s="96" t="str">
        <f t="shared" si="231"/>
        <v/>
      </c>
      <c r="J3660" s="96" t="str">
        <f t="shared" si="232"/>
        <v/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V3660" s="110" t="s">
        <v>25</v>
      </c>
      <c r="W3660" s="110" t="s">
        <v>26</v>
      </c>
      <c r="X3660" s="110" t="s">
        <v>27</v>
      </c>
      <c r="Y3660" s="111" t="s">
        <v>28</v>
      </c>
      <c r="Z3660" s="111" t="s">
        <v>29</v>
      </c>
      <c r="AA3660" s="111" t="s">
        <v>25</v>
      </c>
      <c r="AB3660" s="111" t="s">
        <v>30</v>
      </c>
      <c r="AC3660" s="112" t="s">
        <v>31</v>
      </c>
    </row>
    <row r="3661" spans="1:29" ht="25.5" customHeight="1" x14ac:dyDescent="0.35">
      <c r="A3661" s="205"/>
      <c r="B3661" s="207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29"/>
        <v/>
      </c>
      <c r="G3661" s="106"/>
      <c r="H3661" s="96">
        <f t="shared" si="230"/>
        <v>0</v>
      </c>
      <c r="I3661" s="96" t="str">
        <f t="shared" si="231"/>
        <v/>
      </c>
      <c r="J3661" s="96" t="str">
        <f t="shared" si="232"/>
        <v/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V3661" s="110" t="s">
        <v>25</v>
      </c>
      <c r="W3661" s="110" t="s">
        <v>26</v>
      </c>
      <c r="X3661" s="110" t="s">
        <v>27</v>
      </c>
      <c r="Y3661" s="111" t="s">
        <v>28</v>
      </c>
      <c r="Z3661" s="111" t="s">
        <v>29</v>
      </c>
      <c r="AA3661" s="111" t="s">
        <v>25</v>
      </c>
      <c r="AB3661" s="111" t="s">
        <v>30</v>
      </c>
      <c r="AC3661" s="112" t="s">
        <v>31</v>
      </c>
    </row>
    <row r="3662" spans="1:29" ht="25.5" customHeight="1" x14ac:dyDescent="0.35">
      <c r="A3662" s="205"/>
      <c r="B3662" s="207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29"/>
        <v/>
      </c>
      <c r="G3662" s="106"/>
      <c r="H3662" s="96">
        <f t="shared" si="230"/>
        <v>0</v>
      </c>
      <c r="I3662" s="96" t="str">
        <f t="shared" si="231"/>
        <v/>
      </c>
      <c r="J3662" s="96" t="str">
        <f t="shared" si="232"/>
        <v/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V3662" s="110" t="s">
        <v>25</v>
      </c>
      <c r="W3662" s="110" t="s">
        <v>26</v>
      </c>
      <c r="X3662" s="110" t="s">
        <v>27</v>
      </c>
      <c r="Y3662" s="111" t="s">
        <v>28</v>
      </c>
      <c r="Z3662" s="111" t="s">
        <v>29</v>
      </c>
      <c r="AA3662" s="111" t="s">
        <v>25</v>
      </c>
      <c r="AB3662" s="111" t="s">
        <v>30</v>
      </c>
      <c r="AC3662" s="112" t="s">
        <v>31</v>
      </c>
    </row>
    <row r="3663" spans="1:29" ht="25.5" customHeight="1" x14ac:dyDescent="0.35">
      <c r="A3663" s="205"/>
      <c r="B3663" s="207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29"/>
        <v/>
      </c>
      <c r="G3663" s="106"/>
      <c r="H3663" s="96">
        <f t="shared" si="230"/>
        <v>0</v>
      </c>
      <c r="I3663" s="96" t="str">
        <f t="shared" si="231"/>
        <v/>
      </c>
      <c r="J3663" s="96" t="str">
        <f t="shared" si="232"/>
        <v/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V3663" s="110" t="s">
        <v>25</v>
      </c>
      <c r="W3663" s="110" t="s">
        <v>26</v>
      </c>
      <c r="X3663" s="110" t="s">
        <v>27</v>
      </c>
      <c r="Y3663" s="111" t="s">
        <v>28</v>
      </c>
      <c r="Z3663" s="111" t="s">
        <v>29</v>
      </c>
      <c r="AA3663" s="111" t="s">
        <v>25</v>
      </c>
      <c r="AB3663" s="111" t="s">
        <v>30</v>
      </c>
      <c r="AC3663" s="112" t="s">
        <v>31</v>
      </c>
    </row>
    <row r="3664" spans="1:29" ht="25.5" customHeight="1" x14ac:dyDescent="0.35">
      <c r="A3664" s="205"/>
      <c r="B3664" s="207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29"/>
        <v/>
      </c>
      <c r="G3664" s="106"/>
      <c r="H3664" s="96">
        <f t="shared" si="230"/>
        <v>0</v>
      </c>
      <c r="I3664" s="96" t="str">
        <f t="shared" si="231"/>
        <v/>
      </c>
      <c r="J3664" s="96" t="str">
        <f t="shared" si="232"/>
        <v/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V3664" s="110" t="s">
        <v>25</v>
      </c>
      <c r="W3664" s="110" t="s">
        <v>26</v>
      </c>
      <c r="X3664" s="110" t="s">
        <v>27</v>
      </c>
      <c r="Y3664" s="111" t="s">
        <v>28</v>
      </c>
      <c r="Z3664" s="111" t="s">
        <v>29</v>
      </c>
      <c r="AA3664" s="111" t="s">
        <v>25</v>
      </c>
      <c r="AB3664" s="111" t="s">
        <v>30</v>
      </c>
      <c r="AC3664" s="112" t="s">
        <v>31</v>
      </c>
    </row>
    <row r="3665" spans="1:29" ht="25.5" customHeight="1" x14ac:dyDescent="0.35">
      <c r="A3665" s="205"/>
      <c r="B3665" s="207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29"/>
        <v/>
      </c>
      <c r="G3665" s="106"/>
      <c r="H3665" s="96">
        <f t="shared" si="230"/>
        <v>0</v>
      </c>
      <c r="I3665" s="96" t="str">
        <f t="shared" si="231"/>
        <v/>
      </c>
      <c r="J3665" s="96" t="str">
        <f t="shared" si="232"/>
        <v/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V3665" s="110" t="s">
        <v>25</v>
      </c>
      <c r="W3665" s="110" t="s">
        <v>26</v>
      </c>
      <c r="X3665" s="110" t="s">
        <v>27</v>
      </c>
      <c r="Y3665" s="111" t="s">
        <v>28</v>
      </c>
      <c r="Z3665" s="111" t="s">
        <v>29</v>
      </c>
      <c r="AA3665" s="111" t="s">
        <v>25</v>
      </c>
      <c r="AB3665" s="111" t="s">
        <v>30</v>
      </c>
      <c r="AC3665" s="112" t="s">
        <v>31</v>
      </c>
    </row>
    <row r="3666" spans="1:29" ht="25.5" customHeight="1" x14ac:dyDescent="0.35">
      <c r="A3666" s="205"/>
      <c r="B3666" s="207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29"/>
        <v/>
      </c>
      <c r="G3666" s="106"/>
      <c r="H3666" s="96">
        <f t="shared" si="230"/>
        <v>0</v>
      </c>
      <c r="I3666" s="96" t="str">
        <f t="shared" si="231"/>
        <v/>
      </c>
      <c r="J3666" s="96" t="str">
        <f t="shared" si="232"/>
        <v/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V3666" s="110" t="s">
        <v>25</v>
      </c>
      <c r="W3666" s="110" t="s">
        <v>26</v>
      </c>
      <c r="X3666" s="110" t="s">
        <v>27</v>
      </c>
      <c r="Y3666" s="111" t="s">
        <v>28</v>
      </c>
      <c r="Z3666" s="111" t="s">
        <v>29</v>
      </c>
      <c r="AA3666" s="111" t="s">
        <v>25</v>
      </c>
      <c r="AB3666" s="111" t="s">
        <v>30</v>
      </c>
      <c r="AC3666" s="112" t="s">
        <v>31</v>
      </c>
    </row>
    <row r="3667" spans="1:29" ht="25.5" customHeight="1" x14ac:dyDescent="0.35">
      <c r="A3667" s="205"/>
      <c r="B3667" s="207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29"/>
        <v/>
      </c>
      <c r="G3667" s="106"/>
      <c r="H3667" s="96">
        <f t="shared" si="230"/>
        <v>0</v>
      </c>
      <c r="I3667" s="96" t="str">
        <f t="shared" si="231"/>
        <v/>
      </c>
      <c r="J3667" s="96" t="str">
        <f t="shared" si="232"/>
        <v/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V3667" s="110" t="s">
        <v>25</v>
      </c>
      <c r="W3667" s="110" t="s">
        <v>26</v>
      </c>
      <c r="X3667" s="110" t="s">
        <v>27</v>
      </c>
      <c r="Y3667" s="111" t="s">
        <v>28</v>
      </c>
      <c r="Z3667" s="111" t="s">
        <v>29</v>
      </c>
      <c r="AA3667" s="111" t="s">
        <v>25</v>
      </c>
      <c r="AB3667" s="111" t="s">
        <v>30</v>
      </c>
      <c r="AC3667" s="112" t="s">
        <v>31</v>
      </c>
    </row>
    <row r="3668" spans="1:29" ht="25.5" customHeight="1" x14ac:dyDescent="0.35">
      <c r="A3668" s="205"/>
      <c r="B3668" s="207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29"/>
        <v/>
      </c>
      <c r="G3668" s="106"/>
      <c r="H3668" s="96">
        <f t="shared" si="230"/>
        <v>0</v>
      </c>
      <c r="I3668" s="96" t="str">
        <f t="shared" si="231"/>
        <v/>
      </c>
      <c r="J3668" s="96" t="str">
        <f t="shared" si="232"/>
        <v/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V3668" s="110" t="s">
        <v>25</v>
      </c>
      <c r="W3668" s="110" t="s">
        <v>26</v>
      </c>
      <c r="X3668" s="110" t="s">
        <v>27</v>
      </c>
      <c r="Y3668" s="111" t="s">
        <v>28</v>
      </c>
      <c r="Z3668" s="111" t="s">
        <v>29</v>
      </c>
      <c r="AA3668" s="111" t="s">
        <v>25</v>
      </c>
      <c r="AB3668" s="111" t="s">
        <v>30</v>
      </c>
      <c r="AC3668" s="112" t="s">
        <v>31</v>
      </c>
    </row>
    <row r="3669" spans="1:29" ht="25.5" customHeight="1" x14ac:dyDescent="0.35">
      <c r="A3669" s="205"/>
      <c r="B3669" s="207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29"/>
        <v/>
      </c>
      <c r="G3669" s="106"/>
      <c r="H3669" s="96">
        <f t="shared" si="230"/>
        <v>0</v>
      </c>
      <c r="I3669" s="96" t="str">
        <f t="shared" si="231"/>
        <v/>
      </c>
      <c r="J3669" s="96" t="str">
        <f t="shared" si="232"/>
        <v/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V3669" s="110" t="s">
        <v>25</v>
      </c>
      <c r="W3669" s="110" t="s">
        <v>26</v>
      </c>
      <c r="X3669" s="110" t="s">
        <v>27</v>
      </c>
      <c r="Y3669" s="111" t="s">
        <v>28</v>
      </c>
      <c r="Z3669" s="111" t="s">
        <v>29</v>
      </c>
      <c r="AA3669" s="111" t="s">
        <v>25</v>
      </c>
      <c r="AB3669" s="111" t="s">
        <v>30</v>
      </c>
      <c r="AC3669" s="112" t="s">
        <v>31</v>
      </c>
    </row>
    <row r="3670" spans="1:29" ht="25.5" customHeight="1" x14ac:dyDescent="0.35">
      <c r="A3670" s="205"/>
      <c r="B3670" s="207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29"/>
        <v/>
      </c>
      <c r="G3670" s="106"/>
      <c r="H3670" s="96">
        <f t="shared" si="230"/>
        <v>0</v>
      </c>
      <c r="I3670" s="96" t="str">
        <f t="shared" si="231"/>
        <v/>
      </c>
      <c r="J3670" s="96" t="str">
        <f t="shared" si="232"/>
        <v/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V3670" s="110" t="s">
        <v>25</v>
      </c>
      <c r="W3670" s="110" t="s">
        <v>26</v>
      </c>
      <c r="X3670" s="110" t="s">
        <v>27</v>
      </c>
      <c r="Y3670" s="111" t="s">
        <v>28</v>
      </c>
      <c r="Z3670" s="111" t="s">
        <v>29</v>
      </c>
      <c r="AA3670" s="111" t="s">
        <v>25</v>
      </c>
      <c r="AB3670" s="111" t="s">
        <v>30</v>
      </c>
      <c r="AC3670" s="112" t="s">
        <v>31</v>
      </c>
    </row>
    <row r="3671" spans="1:29" ht="25.5" customHeight="1" x14ac:dyDescent="0.35">
      <c r="A3671" s="205"/>
      <c r="B3671" s="207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29"/>
        <v/>
      </c>
      <c r="G3671" s="106"/>
      <c r="H3671" s="96">
        <f t="shared" si="230"/>
        <v>0</v>
      </c>
      <c r="I3671" s="96" t="str">
        <f t="shared" si="231"/>
        <v/>
      </c>
      <c r="J3671" s="96" t="str">
        <f t="shared" si="232"/>
        <v/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V3671" s="110" t="s">
        <v>25</v>
      </c>
      <c r="W3671" s="110" t="s">
        <v>26</v>
      </c>
      <c r="X3671" s="110" t="s">
        <v>27</v>
      </c>
      <c r="Y3671" s="111" t="s">
        <v>28</v>
      </c>
      <c r="Z3671" s="111" t="s">
        <v>29</v>
      </c>
      <c r="AA3671" s="111" t="s">
        <v>25</v>
      </c>
      <c r="AB3671" s="111" t="s">
        <v>30</v>
      </c>
      <c r="AC3671" s="112" t="s">
        <v>31</v>
      </c>
    </row>
    <row r="3672" spans="1:29" ht="25.5" customHeight="1" x14ac:dyDescent="0.35">
      <c r="A3672" s="205"/>
      <c r="B3672" s="207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29"/>
        <v/>
      </c>
      <c r="G3672" s="106"/>
      <c r="H3672" s="96">
        <f t="shared" si="230"/>
        <v>0</v>
      </c>
      <c r="I3672" s="96" t="str">
        <f t="shared" si="231"/>
        <v/>
      </c>
      <c r="J3672" s="96" t="str">
        <f t="shared" si="232"/>
        <v/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V3672" s="110" t="s">
        <v>25</v>
      </c>
      <c r="W3672" s="110" t="s">
        <v>26</v>
      </c>
      <c r="X3672" s="110" t="s">
        <v>27</v>
      </c>
      <c r="Y3672" s="111" t="s">
        <v>28</v>
      </c>
      <c r="Z3672" s="111" t="s">
        <v>29</v>
      </c>
      <c r="AA3672" s="111" t="s">
        <v>25</v>
      </c>
      <c r="AB3672" s="111" t="s">
        <v>30</v>
      </c>
      <c r="AC3672" s="112" t="s">
        <v>31</v>
      </c>
    </row>
    <row r="3673" spans="1:29" ht="25.5" customHeight="1" x14ac:dyDescent="0.35">
      <c r="A3673" s="205"/>
      <c r="B3673" s="207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29"/>
        <v/>
      </c>
      <c r="G3673" s="106"/>
      <c r="H3673" s="96">
        <f t="shared" si="230"/>
        <v>0</v>
      </c>
      <c r="I3673" s="96" t="str">
        <f t="shared" si="231"/>
        <v/>
      </c>
      <c r="J3673" s="96" t="str">
        <f t="shared" si="232"/>
        <v/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V3673" s="110" t="s">
        <v>25</v>
      </c>
      <c r="W3673" s="110" t="s">
        <v>26</v>
      </c>
      <c r="X3673" s="110" t="s">
        <v>27</v>
      </c>
      <c r="Y3673" s="111" t="s">
        <v>28</v>
      </c>
      <c r="Z3673" s="111" t="s">
        <v>29</v>
      </c>
      <c r="AA3673" s="111" t="s">
        <v>25</v>
      </c>
      <c r="AB3673" s="111" t="s">
        <v>30</v>
      </c>
      <c r="AC3673" s="112" t="s">
        <v>31</v>
      </c>
    </row>
    <row r="3674" spans="1:29" ht="25.5" customHeight="1" x14ac:dyDescent="0.35">
      <c r="A3674" s="205"/>
      <c r="B3674" s="207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29"/>
        <v/>
      </c>
      <c r="G3674" s="106"/>
      <c r="H3674" s="96">
        <f t="shared" si="230"/>
        <v>0</v>
      </c>
      <c r="I3674" s="96" t="str">
        <f t="shared" si="231"/>
        <v/>
      </c>
      <c r="J3674" s="96" t="str">
        <f t="shared" si="232"/>
        <v/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V3674" s="110" t="s">
        <v>25</v>
      </c>
      <c r="W3674" s="110" t="s">
        <v>26</v>
      </c>
      <c r="X3674" s="110" t="s">
        <v>27</v>
      </c>
      <c r="Y3674" s="111" t="s">
        <v>28</v>
      </c>
      <c r="Z3674" s="111" t="s">
        <v>29</v>
      </c>
      <c r="AA3674" s="111" t="s">
        <v>25</v>
      </c>
      <c r="AB3674" s="111" t="s">
        <v>30</v>
      </c>
      <c r="AC3674" s="112" t="s">
        <v>31</v>
      </c>
    </row>
    <row r="3675" spans="1:29" ht="25.5" customHeight="1" x14ac:dyDescent="0.35">
      <c r="A3675" s="205"/>
      <c r="B3675" s="207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29"/>
        <v/>
      </c>
      <c r="G3675" s="106"/>
      <c r="H3675" s="96">
        <f t="shared" si="230"/>
        <v>0</v>
      </c>
      <c r="I3675" s="96" t="str">
        <f t="shared" si="231"/>
        <v/>
      </c>
      <c r="J3675" s="96" t="str">
        <f t="shared" si="232"/>
        <v/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V3675" s="110" t="s">
        <v>25</v>
      </c>
      <c r="W3675" s="110" t="s">
        <v>26</v>
      </c>
      <c r="X3675" s="110" t="s">
        <v>27</v>
      </c>
      <c r="Y3675" s="111" t="s">
        <v>28</v>
      </c>
      <c r="Z3675" s="111" t="s">
        <v>29</v>
      </c>
      <c r="AA3675" s="111" t="s">
        <v>25</v>
      </c>
      <c r="AB3675" s="111" t="s">
        <v>30</v>
      </c>
      <c r="AC3675" s="112" t="s">
        <v>31</v>
      </c>
    </row>
    <row r="3676" spans="1:29" ht="25.5" customHeight="1" x14ac:dyDescent="0.35">
      <c r="A3676" s="205"/>
      <c r="B3676" s="207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29"/>
        <v/>
      </c>
      <c r="G3676" s="106"/>
      <c r="H3676" s="96">
        <f t="shared" si="230"/>
        <v>0</v>
      </c>
      <c r="I3676" s="96" t="str">
        <f t="shared" si="231"/>
        <v/>
      </c>
      <c r="J3676" s="96" t="str">
        <f t="shared" si="232"/>
        <v/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V3676" s="110" t="s">
        <v>25</v>
      </c>
      <c r="W3676" s="110" t="s">
        <v>26</v>
      </c>
      <c r="X3676" s="110" t="s">
        <v>27</v>
      </c>
      <c r="Y3676" s="111" t="s">
        <v>28</v>
      </c>
      <c r="Z3676" s="111" t="s">
        <v>29</v>
      </c>
      <c r="AA3676" s="111" t="s">
        <v>25</v>
      </c>
      <c r="AB3676" s="111" t="s">
        <v>30</v>
      </c>
      <c r="AC3676" s="112" t="s">
        <v>31</v>
      </c>
    </row>
    <row r="3677" spans="1:29" ht="25.5" customHeight="1" x14ac:dyDescent="0.35">
      <c r="A3677" s="205"/>
      <c r="B3677" s="207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29"/>
        <v/>
      </c>
      <c r="G3677" s="106"/>
      <c r="H3677" s="96">
        <f t="shared" si="230"/>
        <v>0</v>
      </c>
      <c r="I3677" s="96" t="str">
        <f t="shared" si="231"/>
        <v/>
      </c>
      <c r="J3677" s="96" t="str">
        <f t="shared" si="232"/>
        <v/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V3677" s="110" t="s">
        <v>25</v>
      </c>
      <c r="W3677" s="110" t="s">
        <v>26</v>
      </c>
      <c r="X3677" s="110" t="s">
        <v>27</v>
      </c>
      <c r="Y3677" s="111" t="s">
        <v>28</v>
      </c>
      <c r="Z3677" s="111" t="s">
        <v>29</v>
      </c>
      <c r="AA3677" s="111" t="s">
        <v>25</v>
      </c>
      <c r="AB3677" s="111" t="s">
        <v>30</v>
      </c>
      <c r="AC3677" s="112" t="s">
        <v>31</v>
      </c>
    </row>
    <row r="3678" spans="1:29" ht="25.5" customHeight="1" x14ac:dyDescent="0.35">
      <c r="A3678" s="205"/>
      <c r="B3678" s="207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29"/>
        <v/>
      </c>
      <c r="G3678" s="106"/>
      <c r="H3678" s="96">
        <f t="shared" si="230"/>
        <v>0</v>
      </c>
      <c r="I3678" s="96" t="str">
        <f t="shared" si="231"/>
        <v/>
      </c>
      <c r="J3678" s="96" t="str">
        <f t="shared" si="232"/>
        <v/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V3678" s="110" t="s">
        <v>25</v>
      </c>
      <c r="W3678" s="110" t="s">
        <v>26</v>
      </c>
      <c r="X3678" s="110" t="s">
        <v>27</v>
      </c>
      <c r="Y3678" s="111" t="s">
        <v>28</v>
      </c>
      <c r="Z3678" s="111" t="s">
        <v>29</v>
      </c>
      <c r="AA3678" s="111" t="s">
        <v>25</v>
      </c>
      <c r="AB3678" s="111" t="s">
        <v>30</v>
      </c>
      <c r="AC3678" s="112" t="s">
        <v>31</v>
      </c>
    </row>
    <row r="3679" spans="1:29" ht="25.5" customHeight="1" x14ac:dyDescent="0.35">
      <c r="A3679" s="205"/>
      <c r="B3679" s="207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29"/>
        <v/>
      </c>
      <c r="G3679" s="106"/>
      <c r="H3679" s="96">
        <f t="shared" si="230"/>
        <v>0</v>
      </c>
      <c r="I3679" s="96" t="str">
        <f t="shared" si="231"/>
        <v/>
      </c>
      <c r="J3679" s="96" t="str">
        <f t="shared" si="232"/>
        <v/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V3679" s="110" t="s">
        <v>25</v>
      </c>
      <c r="W3679" s="110" t="s">
        <v>26</v>
      </c>
      <c r="X3679" s="110" t="s">
        <v>27</v>
      </c>
      <c r="Y3679" s="111" t="s">
        <v>28</v>
      </c>
      <c r="Z3679" s="111" t="s">
        <v>29</v>
      </c>
      <c r="AA3679" s="111" t="s">
        <v>25</v>
      </c>
      <c r="AB3679" s="111" t="s">
        <v>30</v>
      </c>
      <c r="AC3679" s="112" t="s">
        <v>31</v>
      </c>
    </row>
    <row r="3680" spans="1:29" ht="25.5" customHeight="1" x14ac:dyDescent="0.35">
      <c r="A3680" s="205"/>
      <c r="B3680" s="207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29"/>
        <v/>
      </c>
      <c r="G3680" s="106"/>
      <c r="H3680" s="96">
        <f t="shared" si="230"/>
        <v>0</v>
      </c>
      <c r="I3680" s="96" t="str">
        <f t="shared" si="231"/>
        <v/>
      </c>
      <c r="J3680" s="96" t="str">
        <f t="shared" si="232"/>
        <v/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V3680" s="110" t="s">
        <v>25</v>
      </c>
      <c r="W3680" s="110" t="s">
        <v>26</v>
      </c>
      <c r="X3680" s="110" t="s">
        <v>27</v>
      </c>
      <c r="Y3680" s="111" t="s">
        <v>28</v>
      </c>
      <c r="Z3680" s="111" t="s">
        <v>29</v>
      </c>
      <c r="AA3680" s="111" t="s">
        <v>25</v>
      </c>
      <c r="AB3680" s="111" t="s">
        <v>30</v>
      </c>
      <c r="AC3680" s="112" t="s">
        <v>31</v>
      </c>
    </row>
    <row r="3681" spans="1:29" ht="25.5" customHeight="1" x14ac:dyDescent="0.35">
      <c r="A3681" s="205"/>
      <c r="B3681" s="207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29"/>
        <v/>
      </c>
      <c r="G3681" s="106"/>
      <c r="H3681" s="96">
        <f t="shared" si="230"/>
        <v>0</v>
      </c>
      <c r="I3681" s="96" t="str">
        <f t="shared" si="231"/>
        <v/>
      </c>
      <c r="J3681" s="96" t="str">
        <f t="shared" si="232"/>
        <v/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V3681" s="110" t="s">
        <v>25</v>
      </c>
      <c r="W3681" s="110" t="s">
        <v>26</v>
      </c>
      <c r="X3681" s="110" t="s">
        <v>27</v>
      </c>
      <c r="Y3681" s="111" t="s">
        <v>28</v>
      </c>
      <c r="Z3681" s="111" t="s">
        <v>29</v>
      </c>
      <c r="AA3681" s="111" t="s">
        <v>25</v>
      </c>
      <c r="AB3681" s="111" t="s">
        <v>30</v>
      </c>
      <c r="AC3681" s="112" t="s">
        <v>31</v>
      </c>
    </row>
    <row r="3682" spans="1:29" ht="25.5" customHeight="1" x14ac:dyDescent="0.35">
      <c r="A3682" s="205"/>
      <c r="B3682" s="207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29"/>
        <v/>
      </c>
      <c r="G3682" s="106"/>
      <c r="H3682" s="96">
        <f t="shared" si="230"/>
        <v>0</v>
      </c>
      <c r="I3682" s="96" t="str">
        <f t="shared" si="231"/>
        <v/>
      </c>
      <c r="J3682" s="96" t="str">
        <f t="shared" si="232"/>
        <v/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V3682" s="110" t="s">
        <v>25</v>
      </c>
      <c r="W3682" s="110" t="s">
        <v>26</v>
      </c>
      <c r="X3682" s="110" t="s">
        <v>27</v>
      </c>
      <c r="Y3682" s="111" t="s">
        <v>28</v>
      </c>
      <c r="Z3682" s="111" t="s">
        <v>29</v>
      </c>
      <c r="AA3682" s="111" t="s">
        <v>25</v>
      </c>
      <c r="AB3682" s="111" t="s">
        <v>30</v>
      </c>
      <c r="AC3682" s="112" t="s">
        <v>31</v>
      </c>
    </row>
    <row r="3683" spans="1:29" ht="25.5" customHeight="1" x14ac:dyDescent="0.35">
      <c r="A3683" s="205"/>
      <c r="B3683" s="207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29"/>
        <v/>
      </c>
      <c r="G3683" s="106"/>
      <c r="H3683" s="96">
        <f t="shared" si="230"/>
        <v>0</v>
      </c>
      <c r="I3683" s="96" t="str">
        <f t="shared" si="231"/>
        <v/>
      </c>
      <c r="J3683" s="96" t="str">
        <f t="shared" si="232"/>
        <v/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V3683" s="110" t="s">
        <v>25</v>
      </c>
      <c r="W3683" s="110" t="s">
        <v>26</v>
      </c>
      <c r="X3683" s="110" t="s">
        <v>27</v>
      </c>
      <c r="Y3683" s="111" t="s">
        <v>28</v>
      </c>
      <c r="Z3683" s="111" t="s">
        <v>29</v>
      </c>
      <c r="AA3683" s="111" t="s">
        <v>25</v>
      </c>
      <c r="AB3683" s="111" t="s">
        <v>30</v>
      </c>
      <c r="AC3683" s="112" t="s">
        <v>31</v>
      </c>
    </row>
    <row r="3684" spans="1:29" ht="25.5" customHeight="1" x14ac:dyDescent="0.35">
      <c r="A3684" s="205"/>
      <c r="B3684" s="207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29"/>
        <v/>
      </c>
      <c r="G3684" s="106"/>
      <c r="H3684" s="96">
        <f t="shared" si="230"/>
        <v>0</v>
      </c>
      <c r="I3684" s="96" t="str">
        <f t="shared" si="231"/>
        <v/>
      </c>
      <c r="J3684" s="96" t="str">
        <f t="shared" si="232"/>
        <v/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V3684" s="110" t="s">
        <v>25</v>
      </c>
      <c r="W3684" s="110" t="s">
        <v>26</v>
      </c>
      <c r="X3684" s="110" t="s">
        <v>27</v>
      </c>
      <c r="Y3684" s="111" t="s">
        <v>28</v>
      </c>
      <c r="Z3684" s="111" t="s">
        <v>29</v>
      </c>
      <c r="AA3684" s="111" t="s">
        <v>25</v>
      </c>
      <c r="AB3684" s="111" t="s">
        <v>30</v>
      </c>
      <c r="AC3684" s="112" t="s">
        <v>31</v>
      </c>
    </row>
    <row r="3685" spans="1:29" ht="25.5" customHeight="1" x14ac:dyDescent="0.35">
      <c r="A3685" s="205"/>
      <c r="B3685" s="207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29"/>
        <v/>
      </c>
      <c r="G3685" s="106"/>
      <c r="H3685" s="96">
        <f t="shared" si="230"/>
        <v>0</v>
      </c>
      <c r="I3685" s="96" t="str">
        <f t="shared" si="231"/>
        <v/>
      </c>
      <c r="J3685" s="96" t="str">
        <f t="shared" si="232"/>
        <v/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V3685" s="110" t="s">
        <v>25</v>
      </c>
      <c r="W3685" s="110" t="s">
        <v>26</v>
      </c>
      <c r="X3685" s="110" t="s">
        <v>27</v>
      </c>
      <c r="Y3685" s="111" t="s">
        <v>28</v>
      </c>
      <c r="Z3685" s="111" t="s">
        <v>29</v>
      </c>
      <c r="AA3685" s="111" t="s">
        <v>25</v>
      </c>
      <c r="AB3685" s="111" t="s">
        <v>30</v>
      </c>
      <c r="AC3685" s="112" t="s">
        <v>31</v>
      </c>
    </row>
    <row r="3686" spans="1:29" ht="25.5" customHeight="1" x14ac:dyDescent="0.35">
      <c r="A3686" s="205"/>
      <c r="B3686" s="207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29"/>
        <v/>
      </c>
      <c r="G3686" s="106"/>
      <c r="H3686" s="96">
        <f t="shared" si="230"/>
        <v>0</v>
      </c>
      <c r="I3686" s="96" t="str">
        <f t="shared" si="231"/>
        <v/>
      </c>
      <c r="J3686" s="96" t="str">
        <f t="shared" si="232"/>
        <v/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V3686" s="110" t="s">
        <v>25</v>
      </c>
      <c r="W3686" s="110" t="s">
        <v>26</v>
      </c>
      <c r="X3686" s="110" t="s">
        <v>27</v>
      </c>
      <c r="Y3686" s="111" t="s">
        <v>28</v>
      </c>
      <c r="Z3686" s="111" t="s">
        <v>29</v>
      </c>
      <c r="AA3686" s="111" t="s">
        <v>25</v>
      </c>
      <c r="AB3686" s="111" t="s">
        <v>30</v>
      </c>
      <c r="AC3686" s="112" t="s">
        <v>31</v>
      </c>
    </row>
    <row r="3687" spans="1:29" ht="25.5" customHeight="1" x14ac:dyDescent="0.35">
      <c r="A3687" s="205"/>
      <c r="B3687" s="207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29"/>
        <v/>
      </c>
      <c r="G3687" s="106"/>
      <c r="H3687" s="96">
        <f t="shared" si="230"/>
        <v>0</v>
      </c>
      <c r="I3687" s="96" t="str">
        <f t="shared" si="231"/>
        <v/>
      </c>
      <c r="J3687" s="96" t="str">
        <f t="shared" si="232"/>
        <v/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V3687" s="110" t="s">
        <v>25</v>
      </c>
      <c r="W3687" s="110" t="s">
        <v>26</v>
      </c>
      <c r="X3687" s="110" t="s">
        <v>27</v>
      </c>
      <c r="Y3687" s="111" t="s">
        <v>28</v>
      </c>
      <c r="Z3687" s="111" t="s">
        <v>29</v>
      </c>
      <c r="AA3687" s="111" t="s">
        <v>25</v>
      </c>
      <c r="AB3687" s="111" t="s">
        <v>30</v>
      </c>
      <c r="AC3687" s="112" t="s">
        <v>31</v>
      </c>
    </row>
    <row r="3688" spans="1:29" ht="25.5" customHeight="1" x14ac:dyDescent="0.35">
      <c r="A3688" s="205"/>
      <c r="B3688" s="207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29"/>
        <v/>
      </c>
      <c r="G3688" s="106"/>
      <c r="H3688" s="96">
        <f t="shared" si="230"/>
        <v>0</v>
      </c>
      <c r="I3688" s="96" t="str">
        <f t="shared" si="231"/>
        <v/>
      </c>
      <c r="J3688" s="96" t="str">
        <f t="shared" si="232"/>
        <v/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V3688" s="110" t="s">
        <v>25</v>
      </c>
      <c r="W3688" s="110" t="s">
        <v>26</v>
      </c>
      <c r="X3688" s="110" t="s">
        <v>27</v>
      </c>
      <c r="Y3688" s="111" t="s">
        <v>28</v>
      </c>
      <c r="Z3688" s="111" t="s">
        <v>29</v>
      </c>
      <c r="AA3688" s="111" t="s">
        <v>25</v>
      </c>
      <c r="AB3688" s="111" t="s">
        <v>30</v>
      </c>
      <c r="AC3688" s="112" t="s">
        <v>31</v>
      </c>
    </row>
    <row r="3689" spans="1:29" ht="25.5" customHeight="1" x14ac:dyDescent="0.35">
      <c r="A3689" s="205"/>
      <c r="B3689" s="207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29"/>
        <v/>
      </c>
      <c r="G3689" s="106"/>
      <c r="H3689" s="96">
        <f t="shared" si="230"/>
        <v>0</v>
      </c>
      <c r="I3689" s="96" t="str">
        <f t="shared" si="231"/>
        <v/>
      </c>
      <c r="J3689" s="96" t="str">
        <f t="shared" si="232"/>
        <v/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V3689" s="110" t="s">
        <v>25</v>
      </c>
      <c r="W3689" s="110" t="s">
        <v>26</v>
      </c>
      <c r="X3689" s="110" t="s">
        <v>27</v>
      </c>
      <c r="Y3689" s="111" t="s">
        <v>28</v>
      </c>
      <c r="Z3689" s="111" t="s">
        <v>29</v>
      </c>
      <c r="AA3689" s="111" t="s">
        <v>25</v>
      </c>
      <c r="AB3689" s="111" t="s">
        <v>30</v>
      </c>
      <c r="AC3689" s="112" t="s">
        <v>31</v>
      </c>
    </row>
    <row r="3690" spans="1:29" ht="25.5" customHeight="1" x14ac:dyDescent="0.35">
      <c r="A3690" s="205"/>
      <c r="B3690" s="207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29"/>
        <v/>
      </c>
      <c r="G3690" s="106"/>
      <c r="H3690" s="96">
        <f t="shared" si="230"/>
        <v>0</v>
      </c>
      <c r="I3690" s="96" t="str">
        <f t="shared" si="231"/>
        <v/>
      </c>
      <c r="J3690" s="96" t="str">
        <f t="shared" si="232"/>
        <v/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V3690" s="110" t="s">
        <v>25</v>
      </c>
      <c r="W3690" s="110" t="s">
        <v>26</v>
      </c>
      <c r="X3690" s="110" t="s">
        <v>27</v>
      </c>
      <c r="Y3690" s="111" t="s">
        <v>28</v>
      </c>
      <c r="Z3690" s="111" t="s">
        <v>29</v>
      </c>
      <c r="AA3690" s="111" t="s">
        <v>25</v>
      </c>
      <c r="AB3690" s="111" t="s">
        <v>30</v>
      </c>
      <c r="AC3690" s="112" t="s">
        <v>31</v>
      </c>
    </row>
    <row r="3691" spans="1:29" ht="25.5" customHeight="1" x14ac:dyDescent="0.35">
      <c r="A3691" s="205"/>
      <c r="B3691" s="207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29"/>
        <v/>
      </c>
      <c r="G3691" s="106"/>
      <c r="H3691" s="96">
        <f t="shared" si="230"/>
        <v>0</v>
      </c>
      <c r="I3691" s="96" t="str">
        <f t="shared" si="231"/>
        <v/>
      </c>
      <c r="J3691" s="96" t="str">
        <f t="shared" si="232"/>
        <v/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V3691" s="110" t="s">
        <v>25</v>
      </c>
      <c r="W3691" s="110" t="s">
        <v>26</v>
      </c>
      <c r="X3691" s="110" t="s">
        <v>27</v>
      </c>
      <c r="Y3691" s="111" t="s">
        <v>28</v>
      </c>
      <c r="Z3691" s="111" t="s">
        <v>29</v>
      </c>
      <c r="AA3691" s="111" t="s">
        <v>25</v>
      </c>
      <c r="AB3691" s="111" t="s">
        <v>30</v>
      </c>
      <c r="AC3691" s="112" t="s">
        <v>31</v>
      </c>
    </row>
    <row r="3692" spans="1:29" ht="25.5" customHeight="1" x14ac:dyDescent="0.35">
      <c r="A3692" s="205"/>
      <c r="B3692" s="207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29"/>
        <v/>
      </c>
      <c r="G3692" s="106"/>
      <c r="H3692" s="96">
        <f t="shared" si="230"/>
        <v>0</v>
      </c>
      <c r="I3692" s="96" t="str">
        <f t="shared" si="231"/>
        <v/>
      </c>
      <c r="J3692" s="96" t="str">
        <f t="shared" si="232"/>
        <v/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V3692" s="110" t="s">
        <v>25</v>
      </c>
      <c r="W3692" s="110" t="s">
        <v>26</v>
      </c>
      <c r="X3692" s="110" t="s">
        <v>27</v>
      </c>
      <c r="Y3692" s="111" t="s">
        <v>28</v>
      </c>
      <c r="Z3692" s="111" t="s">
        <v>29</v>
      </c>
      <c r="AA3692" s="111" t="s">
        <v>25</v>
      </c>
      <c r="AB3692" s="111" t="s">
        <v>30</v>
      </c>
      <c r="AC3692" s="112" t="s">
        <v>31</v>
      </c>
    </row>
    <row r="3693" spans="1:29" ht="25.5" customHeight="1" x14ac:dyDescent="0.35">
      <c r="A3693" s="205"/>
      <c r="B3693" s="207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29"/>
        <v/>
      </c>
      <c r="G3693" s="106"/>
      <c r="H3693" s="96">
        <f t="shared" si="230"/>
        <v>0</v>
      </c>
      <c r="I3693" s="96" t="str">
        <f t="shared" si="231"/>
        <v/>
      </c>
      <c r="J3693" s="96" t="str">
        <f t="shared" si="232"/>
        <v/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V3693" s="110" t="s">
        <v>25</v>
      </c>
      <c r="W3693" s="110" t="s">
        <v>26</v>
      </c>
      <c r="X3693" s="110" t="s">
        <v>27</v>
      </c>
      <c r="Y3693" s="111" t="s">
        <v>28</v>
      </c>
      <c r="Z3693" s="111" t="s">
        <v>29</v>
      </c>
      <c r="AA3693" s="111" t="s">
        <v>25</v>
      </c>
      <c r="AB3693" s="111" t="s">
        <v>30</v>
      </c>
      <c r="AC3693" s="112" t="s">
        <v>31</v>
      </c>
    </row>
    <row r="3694" spans="1:29" ht="25.5" customHeight="1" x14ac:dyDescent="0.35">
      <c r="A3694" s="205"/>
      <c r="B3694" s="207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29"/>
        <v/>
      </c>
      <c r="G3694" s="106"/>
      <c r="H3694" s="96">
        <f t="shared" si="230"/>
        <v>0</v>
      </c>
      <c r="I3694" s="96" t="str">
        <f t="shared" si="231"/>
        <v/>
      </c>
      <c r="J3694" s="96" t="str">
        <f t="shared" si="232"/>
        <v/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V3694" s="110" t="s">
        <v>25</v>
      </c>
      <c r="W3694" s="110" t="s">
        <v>26</v>
      </c>
      <c r="X3694" s="110" t="s">
        <v>27</v>
      </c>
      <c r="Y3694" s="111" t="s">
        <v>28</v>
      </c>
      <c r="Z3694" s="111" t="s">
        <v>29</v>
      </c>
      <c r="AA3694" s="111" t="s">
        <v>25</v>
      </c>
      <c r="AB3694" s="111" t="s">
        <v>30</v>
      </c>
      <c r="AC3694" s="112" t="s">
        <v>31</v>
      </c>
    </row>
    <row r="3695" spans="1:29" ht="25.5" customHeight="1" x14ac:dyDescent="0.35">
      <c r="A3695" s="205"/>
      <c r="B3695" s="207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29"/>
        <v/>
      </c>
      <c r="G3695" s="106"/>
      <c r="H3695" s="96">
        <f t="shared" si="230"/>
        <v>0</v>
      </c>
      <c r="I3695" s="96" t="str">
        <f t="shared" si="231"/>
        <v/>
      </c>
      <c r="J3695" s="96" t="str">
        <f t="shared" si="232"/>
        <v/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V3695" s="110" t="s">
        <v>25</v>
      </c>
      <c r="W3695" s="110" t="s">
        <v>26</v>
      </c>
      <c r="X3695" s="110" t="s">
        <v>27</v>
      </c>
      <c r="Y3695" s="111" t="s">
        <v>28</v>
      </c>
      <c r="Z3695" s="111" t="s">
        <v>29</v>
      </c>
      <c r="AA3695" s="111" t="s">
        <v>25</v>
      </c>
      <c r="AB3695" s="111" t="s">
        <v>30</v>
      </c>
      <c r="AC3695" s="112" t="s">
        <v>31</v>
      </c>
    </row>
    <row r="3696" spans="1:29" ht="25.5" customHeight="1" x14ac:dyDescent="0.35">
      <c r="A3696" s="205"/>
      <c r="B3696" s="207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29"/>
        <v/>
      </c>
      <c r="G3696" s="106"/>
      <c r="H3696" s="96">
        <f t="shared" si="230"/>
        <v>0</v>
      </c>
      <c r="I3696" s="96" t="str">
        <f t="shared" si="231"/>
        <v/>
      </c>
      <c r="J3696" s="96" t="str">
        <f t="shared" si="232"/>
        <v/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V3696" s="110" t="s">
        <v>25</v>
      </c>
      <c r="W3696" s="110" t="s">
        <v>26</v>
      </c>
      <c r="X3696" s="110" t="s">
        <v>27</v>
      </c>
      <c r="Y3696" s="111" t="s">
        <v>28</v>
      </c>
      <c r="Z3696" s="111" t="s">
        <v>29</v>
      </c>
      <c r="AA3696" s="111" t="s">
        <v>25</v>
      </c>
      <c r="AB3696" s="111" t="s">
        <v>30</v>
      </c>
      <c r="AC3696" s="112" t="s">
        <v>31</v>
      </c>
    </row>
    <row r="3697" spans="1:29" ht="25.5" customHeight="1" x14ac:dyDescent="0.35">
      <c r="A3697" s="205"/>
      <c r="B3697" s="207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29"/>
        <v/>
      </c>
      <c r="G3697" s="106"/>
      <c r="H3697" s="96">
        <f t="shared" si="230"/>
        <v>0</v>
      </c>
      <c r="I3697" s="96" t="str">
        <f t="shared" si="231"/>
        <v/>
      </c>
      <c r="J3697" s="96" t="str">
        <f t="shared" si="232"/>
        <v/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V3697" s="110" t="s">
        <v>25</v>
      </c>
      <c r="W3697" s="110" t="s">
        <v>26</v>
      </c>
      <c r="X3697" s="110" t="s">
        <v>27</v>
      </c>
      <c r="Y3697" s="111" t="s">
        <v>28</v>
      </c>
      <c r="Z3697" s="111" t="s">
        <v>29</v>
      </c>
      <c r="AA3697" s="111" t="s">
        <v>25</v>
      </c>
      <c r="AB3697" s="111" t="s">
        <v>30</v>
      </c>
      <c r="AC3697" s="112" t="s">
        <v>31</v>
      </c>
    </row>
    <row r="3698" spans="1:29" ht="25.5" customHeight="1" x14ac:dyDescent="0.35">
      <c r="A3698" s="205"/>
      <c r="B3698" s="207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29"/>
        <v/>
      </c>
      <c r="G3698" s="106"/>
      <c r="H3698" s="96">
        <f t="shared" si="230"/>
        <v>0</v>
      </c>
      <c r="I3698" s="96" t="str">
        <f t="shared" si="231"/>
        <v/>
      </c>
      <c r="J3698" s="96" t="str">
        <f t="shared" si="232"/>
        <v/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V3698" s="110" t="s">
        <v>25</v>
      </c>
      <c r="W3698" s="110" t="s">
        <v>26</v>
      </c>
      <c r="X3698" s="110" t="s">
        <v>27</v>
      </c>
      <c r="Y3698" s="111" t="s">
        <v>28</v>
      </c>
      <c r="Z3698" s="111" t="s">
        <v>29</v>
      </c>
      <c r="AA3698" s="111" t="s">
        <v>25</v>
      </c>
      <c r="AB3698" s="111" t="s">
        <v>30</v>
      </c>
      <c r="AC3698" s="112" t="s">
        <v>31</v>
      </c>
    </row>
    <row r="3699" spans="1:29" ht="25.5" customHeight="1" x14ac:dyDescent="0.35">
      <c r="A3699" s="205"/>
      <c r="B3699" s="207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29"/>
        <v/>
      </c>
      <c r="G3699" s="106"/>
      <c r="H3699" s="96">
        <f t="shared" si="230"/>
        <v>0</v>
      </c>
      <c r="I3699" s="96" t="str">
        <f t="shared" si="231"/>
        <v/>
      </c>
      <c r="J3699" s="96" t="str">
        <f t="shared" si="232"/>
        <v/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V3699" s="110" t="s">
        <v>25</v>
      </c>
      <c r="W3699" s="110" t="s">
        <v>26</v>
      </c>
      <c r="X3699" s="110" t="s">
        <v>27</v>
      </c>
      <c r="Y3699" s="111" t="s">
        <v>28</v>
      </c>
      <c r="Z3699" s="111" t="s">
        <v>29</v>
      </c>
      <c r="AA3699" s="111" t="s">
        <v>25</v>
      </c>
      <c r="AB3699" s="111" t="s">
        <v>30</v>
      </c>
      <c r="AC3699" s="112" t="s">
        <v>31</v>
      </c>
    </row>
    <row r="3700" spans="1:29" ht="25.5" customHeight="1" x14ac:dyDescent="0.35">
      <c r="A3700" s="205"/>
      <c r="B3700" s="207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29"/>
        <v/>
      </c>
      <c r="G3700" s="106"/>
      <c r="H3700" s="96">
        <f t="shared" si="230"/>
        <v>0</v>
      </c>
      <c r="I3700" s="96" t="str">
        <f t="shared" si="231"/>
        <v/>
      </c>
      <c r="J3700" s="96" t="str">
        <f t="shared" si="232"/>
        <v/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V3700" s="110" t="s">
        <v>25</v>
      </c>
      <c r="W3700" s="110" t="s">
        <v>26</v>
      </c>
      <c r="X3700" s="110" t="s">
        <v>27</v>
      </c>
      <c r="Y3700" s="111" t="s">
        <v>28</v>
      </c>
      <c r="Z3700" s="111" t="s">
        <v>29</v>
      </c>
      <c r="AA3700" s="111" t="s">
        <v>25</v>
      </c>
      <c r="AB3700" s="111" t="s">
        <v>30</v>
      </c>
      <c r="AC3700" s="112" t="s">
        <v>31</v>
      </c>
    </row>
    <row r="3701" spans="1:29" ht="25.5" customHeight="1" x14ac:dyDescent="0.35">
      <c r="A3701" s="205"/>
      <c r="B3701" s="207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29"/>
        <v/>
      </c>
      <c r="G3701" s="106"/>
      <c r="H3701" s="96">
        <f t="shared" si="230"/>
        <v>0</v>
      </c>
      <c r="I3701" s="96" t="str">
        <f t="shared" si="231"/>
        <v/>
      </c>
      <c r="J3701" s="96" t="str">
        <f t="shared" si="232"/>
        <v/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V3701" s="110" t="s">
        <v>25</v>
      </c>
      <c r="W3701" s="110" t="s">
        <v>26</v>
      </c>
      <c r="X3701" s="110" t="s">
        <v>27</v>
      </c>
      <c r="Y3701" s="111" t="s">
        <v>28</v>
      </c>
      <c r="Z3701" s="111" t="s">
        <v>29</v>
      </c>
      <c r="AA3701" s="111" t="s">
        <v>25</v>
      </c>
      <c r="AB3701" s="111" t="s">
        <v>30</v>
      </c>
      <c r="AC3701" s="112" t="s">
        <v>31</v>
      </c>
    </row>
    <row r="3702" spans="1:29" ht="25.5" customHeight="1" x14ac:dyDescent="0.35">
      <c r="A3702" s="205"/>
      <c r="B3702" s="207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29"/>
        <v/>
      </c>
      <c r="G3702" s="106"/>
      <c r="H3702" s="96">
        <f t="shared" si="230"/>
        <v>0</v>
      </c>
      <c r="I3702" s="96" t="str">
        <f t="shared" si="231"/>
        <v/>
      </c>
      <c r="J3702" s="96" t="str">
        <f t="shared" si="232"/>
        <v/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V3702" s="110" t="s">
        <v>25</v>
      </c>
      <c r="W3702" s="110" t="s">
        <v>26</v>
      </c>
      <c r="X3702" s="110" t="s">
        <v>27</v>
      </c>
      <c r="Y3702" s="111" t="s">
        <v>28</v>
      </c>
      <c r="Z3702" s="111" t="s">
        <v>29</v>
      </c>
      <c r="AA3702" s="111" t="s">
        <v>25</v>
      </c>
      <c r="AB3702" s="111" t="s">
        <v>30</v>
      </c>
      <c r="AC3702" s="112" t="s">
        <v>31</v>
      </c>
    </row>
    <row r="3703" spans="1:29" ht="25.5" customHeight="1" x14ac:dyDescent="0.35">
      <c r="A3703" s="205"/>
      <c r="B3703" s="207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29"/>
        <v/>
      </c>
      <c r="G3703" s="106"/>
      <c r="H3703" s="96">
        <f t="shared" si="230"/>
        <v>0</v>
      </c>
      <c r="I3703" s="96" t="str">
        <f t="shared" si="231"/>
        <v/>
      </c>
      <c r="J3703" s="96" t="str">
        <f t="shared" si="232"/>
        <v/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V3703" s="110" t="s">
        <v>25</v>
      </c>
      <c r="W3703" s="110" t="s">
        <v>26</v>
      </c>
      <c r="X3703" s="110" t="s">
        <v>27</v>
      </c>
      <c r="Y3703" s="111" t="s">
        <v>28</v>
      </c>
      <c r="Z3703" s="111" t="s">
        <v>29</v>
      </c>
      <c r="AA3703" s="111" t="s">
        <v>25</v>
      </c>
      <c r="AB3703" s="111" t="s">
        <v>30</v>
      </c>
      <c r="AC3703" s="112" t="s">
        <v>31</v>
      </c>
    </row>
    <row r="3704" spans="1:29" ht="25.5" customHeight="1" x14ac:dyDescent="0.35">
      <c r="A3704" s="205"/>
      <c r="B3704" s="207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29"/>
        <v/>
      </c>
      <c r="G3704" s="106"/>
      <c r="H3704" s="96">
        <f t="shared" si="230"/>
        <v>0</v>
      </c>
      <c r="I3704" s="96" t="str">
        <f t="shared" si="231"/>
        <v/>
      </c>
      <c r="J3704" s="96" t="str">
        <f t="shared" si="232"/>
        <v/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V3704" s="110" t="s">
        <v>25</v>
      </c>
      <c r="W3704" s="110" t="s">
        <v>26</v>
      </c>
      <c r="X3704" s="110" t="s">
        <v>27</v>
      </c>
      <c r="Y3704" s="111" t="s">
        <v>28</v>
      </c>
      <c r="Z3704" s="111" t="s">
        <v>29</v>
      </c>
      <c r="AA3704" s="111" t="s">
        <v>25</v>
      </c>
      <c r="AB3704" s="111" t="s">
        <v>30</v>
      </c>
      <c r="AC3704" s="112" t="s">
        <v>31</v>
      </c>
    </row>
    <row r="3705" spans="1:29" ht="25.5" customHeight="1" x14ac:dyDescent="0.35">
      <c r="A3705" s="205"/>
      <c r="B3705" s="207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29"/>
        <v/>
      </c>
      <c r="G3705" s="106"/>
      <c r="H3705" s="96">
        <f t="shared" si="230"/>
        <v>0</v>
      </c>
      <c r="I3705" s="96" t="str">
        <f t="shared" si="231"/>
        <v/>
      </c>
      <c r="J3705" s="96" t="str">
        <f t="shared" si="232"/>
        <v/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V3705" s="110" t="s">
        <v>25</v>
      </c>
      <c r="W3705" s="110" t="s">
        <v>26</v>
      </c>
      <c r="X3705" s="110" t="s">
        <v>27</v>
      </c>
      <c r="Y3705" s="111" t="s">
        <v>28</v>
      </c>
      <c r="Z3705" s="111" t="s">
        <v>29</v>
      </c>
      <c r="AA3705" s="111" t="s">
        <v>25</v>
      </c>
      <c r="AB3705" s="111" t="s">
        <v>30</v>
      </c>
      <c r="AC3705" s="112" t="s">
        <v>31</v>
      </c>
    </row>
    <row r="3706" spans="1:29" ht="25.5" customHeight="1" x14ac:dyDescent="0.35">
      <c r="A3706" s="205"/>
      <c r="B3706" s="207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29"/>
        <v/>
      </c>
      <c r="G3706" s="106"/>
      <c r="H3706" s="96">
        <f t="shared" si="230"/>
        <v>0</v>
      </c>
      <c r="I3706" s="96" t="str">
        <f t="shared" si="231"/>
        <v/>
      </c>
      <c r="J3706" s="96" t="str">
        <f t="shared" si="232"/>
        <v/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V3706" s="110" t="s">
        <v>25</v>
      </c>
      <c r="W3706" s="110" t="s">
        <v>26</v>
      </c>
      <c r="X3706" s="110" t="s">
        <v>27</v>
      </c>
      <c r="Y3706" s="111" t="s">
        <v>28</v>
      </c>
      <c r="Z3706" s="111" t="s">
        <v>29</v>
      </c>
      <c r="AA3706" s="111" t="s">
        <v>25</v>
      </c>
      <c r="AB3706" s="111" t="s">
        <v>30</v>
      </c>
      <c r="AC3706" s="112" t="s">
        <v>31</v>
      </c>
    </row>
    <row r="3707" spans="1:29" ht="25.5" customHeight="1" x14ac:dyDescent="0.35">
      <c r="A3707" s="205"/>
      <c r="B3707" s="207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29"/>
        <v/>
      </c>
      <c r="G3707" s="106"/>
      <c r="H3707" s="96">
        <f t="shared" si="230"/>
        <v>0</v>
      </c>
      <c r="I3707" s="96" t="str">
        <f t="shared" si="231"/>
        <v/>
      </c>
      <c r="J3707" s="96" t="str">
        <f t="shared" si="232"/>
        <v/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V3707" s="110" t="s">
        <v>25</v>
      </c>
      <c r="W3707" s="110" t="s">
        <v>26</v>
      </c>
      <c r="X3707" s="110" t="s">
        <v>27</v>
      </c>
      <c r="Y3707" s="111" t="s">
        <v>28</v>
      </c>
      <c r="Z3707" s="111" t="s">
        <v>29</v>
      </c>
      <c r="AA3707" s="111" t="s">
        <v>25</v>
      </c>
      <c r="AB3707" s="111" t="s">
        <v>30</v>
      </c>
      <c r="AC3707" s="112" t="s">
        <v>31</v>
      </c>
    </row>
    <row r="3708" spans="1:29" ht="25.5" customHeight="1" x14ac:dyDescent="0.35">
      <c r="A3708" s="205"/>
      <c r="B3708" s="207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29"/>
        <v/>
      </c>
      <c r="G3708" s="106"/>
      <c r="H3708" s="96">
        <f t="shared" si="230"/>
        <v>0</v>
      </c>
      <c r="I3708" s="96" t="str">
        <f t="shared" si="231"/>
        <v/>
      </c>
      <c r="J3708" s="96" t="str">
        <f t="shared" si="232"/>
        <v/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V3708" s="110" t="s">
        <v>25</v>
      </c>
      <c r="W3708" s="110" t="s">
        <v>26</v>
      </c>
      <c r="X3708" s="110" t="s">
        <v>27</v>
      </c>
      <c r="Y3708" s="111" t="s">
        <v>28</v>
      </c>
      <c r="Z3708" s="111" t="s">
        <v>29</v>
      </c>
      <c r="AA3708" s="111" t="s">
        <v>25</v>
      </c>
      <c r="AB3708" s="111" t="s">
        <v>30</v>
      </c>
      <c r="AC3708" s="112" t="s">
        <v>31</v>
      </c>
    </row>
    <row r="3709" spans="1:29" ht="25.5" customHeight="1" x14ac:dyDescent="0.35">
      <c r="A3709" s="205"/>
      <c r="B3709" s="207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29"/>
        <v/>
      </c>
      <c r="G3709" s="106"/>
      <c r="H3709" s="96">
        <f t="shared" si="230"/>
        <v>0</v>
      </c>
      <c r="I3709" s="96" t="str">
        <f t="shared" si="231"/>
        <v/>
      </c>
      <c r="J3709" s="96" t="str">
        <f t="shared" si="232"/>
        <v/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V3709" s="110" t="s">
        <v>25</v>
      </c>
      <c r="W3709" s="110" t="s">
        <v>26</v>
      </c>
      <c r="X3709" s="110" t="s">
        <v>27</v>
      </c>
      <c r="Y3709" s="111" t="s">
        <v>28</v>
      </c>
      <c r="Z3709" s="111" t="s">
        <v>29</v>
      </c>
      <c r="AA3709" s="111" t="s">
        <v>25</v>
      </c>
      <c r="AB3709" s="111" t="s">
        <v>30</v>
      </c>
      <c r="AC3709" s="112" t="s">
        <v>31</v>
      </c>
    </row>
    <row r="3710" spans="1:29" ht="25.5" customHeight="1" x14ac:dyDescent="0.35">
      <c r="A3710" s="205"/>
      <c r="B3710" s="207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29"/>
        <v/>
      </c>
      <c r="G3710" s="106"/>
      <c r="H3710" s="96">
        <f t="shared" si="230"/>
        <v>0</v>
      </c>
      <c r="I3710" s="96" t="str">
        <f t="shared" si="231"/>
        <v/>
      </c>
      <c r="J3710" s="96" t="str">
        <f t="shared" si="232"/>
        <v/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V3710" s="110" t="s">
        <v>25</v>
      </c>
      <c r="W3710" s="110" t="s">
        <v>26</v>
      </c>
      <c r="X3710" s="110" t="s">
        <v>27</v>
      </c>
      <c r="Y3710" s="111" t="s">
        <v>28</v>
      </c>
      <c r="Z3710" s="111" t="s">
        <v>29</v>
      </c>
      <c r="AA3710" s="111" t="s">
        <v>25</v>
      </c>
      <c r="AB3710" s="111" t="s">
        <v>30</v>
      </c>
      <c r="AC3710" s="112" t="s">
        <v>31</v>
      </c>
    </row>
    <row r="3711" spans="1:29" ht="25.5" customHeight="1" x14ac:dyDescent="0.35">
      <c r="A3711" s="205"/>
      <c r="B3711" s="207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29"/>
        <v/>
      </c>
      <c r="G3711" s="106"/>
      <c r="H3711" s="96">
        <f t="shared" si="230"/>
        <v>0</v>
      </c>
      <c r="I3711" s="96" t="str">
        <f t="shared" si="231"/>
        <v/>
      </c>
      <c r="J3711" s="96" t="str">
        <f t="shared" si="232"/>
        <v/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V3711" s="110" t="s">
        <v>25</v>
      </c>
      <c r="W3711" s="110" t="s">
        <v>26</v>
      </c>
      <c r="X3711" s="110" t="s">
        <v>27</v>
      </c>
      <c r="Y3711" s="111" t="s">
        <v>28</v>
      </c>
      <c r="Z3711" s="111" t="s">
        <v>29</v>
      </c>
      <c r="AA3711" s="111" t="s">
        <v>25</v>
      </c>
      <c r="AB3711" s="111" t="s">
        <v>30</v>
      </c>
      <c r="AC3711" s="112" t="s">
        <v>31</v>
      </c>
    </row>
    <row r="3712" spans="1:29" ht="25.5" customHeight="1" x14ac:dyDescent="0.35">
      <c r="A3712" s="205"/>
      <c r="B3712" s="207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29"/>
        <v/>
      </c>
      <c r="G3712" s="106"/>
      <c r="H3712" s="96">
        <f t="shared" si="230"/>
        <v>0</v>
      </c>
      <c r="I3712" s="96" t="str">
        <f t="shared" si="231"/>
        <v/>
      </c>
      <c r="J3712" s="96" t="str">
        <f t="shared" si="232"/>
        <v/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V3712" s="110" t="s">
        <v>25</v>
      </c>
      <c r="W3712" s="110" t="s">
        <v>26</v>
      </c>
      <c r="X3712" s="110" t="s">
        <v>27</v>
      </c>
      <c r="Y3712" s="111" t="s">
        <v>28</v>
      </c>
      <c r="Z3712" s="111" t="s">
        <v>29</v>
      </c>
      <c r="AA3712" s="111" t="s">
        <v>25</v>
      </c>
      <c r="AB3712" s="111" t="s">
        <v>30</v>
      </c>
      <c r="AC3712" s="112" t="s">
        <v>31</v>
      </c>
    </row>
    <row r="3713" spans="1:29" ht="25.5" customHeight="1" x14ac:dyDescent="0.35">
      <c r="A3713" s="205"/>
      <c r="B3713" s="207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29"/>
        <v/>
      </c>
      <c r="G3713" s="106"/>
      <c r="H3713" s="96">
        <f t="shared" si="230"/>
        <v>0</v>
      </c>
      <c r="I3713" s="96" t="str">
        <f t="shared" si="231"/>
        <v/>
      </c>
      <c r="J3713" s="96" t="str">
        <f t="shared" si="232"/>
        <v/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V3713" s="110" t="s">
        <v>25</v>
      </c>
      <c r="W3713" s="110" t="s">
        <v>26</v>
      </c>
      <c r="X3713" s="110" t="s">
        <v>27</v>
      </c>
      <c r="Y3713" s="111" t="s">
        <v>28</v>
      </c>
      <c r="Z3713" s="111" t="s">
        <v>29</v>
      </c>
      <c r="AA3713" s="111" t="s">
        <v>25</v>
      </c>
      <c r="AB3713" s="111" t="s">
        <v>30</v>
      </c>
      <c r="AC3713" s="112" t="s">
        <v>31</v>
      </c>
    </row>
    <row r="3714" spans="1:29" ht="25.5" customHeight="1" x14ac:dyDescent="0.35">
      <c r="A3714" s="205"/>
      <c r="B3714" s="207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33">IF(OR(D3714="",E3714=""),"",ROUND(D3714*E3714,2))</f>
        <v/>
      </c>
      <c r="G3714" s="106"/>
      <c r="H3714" s="96">
        <f t="shared" ref="H3714:H3777" si="234">IF(G3714="Sim",IF(OR(F3714="",D3714="",L3714=""),"",IF(L3714="Sim",ROUND(F3714-D3714,2),0)),0)</f>
        <v>0</v>
      </c>
      <c r="I3714" s="96" t="str">
        <f t="shared" ref="I3714:I3777" si="235">IF(G3714="Sim",0,IF(OR(F3714="",L3714=""),"",F3714))</f>
        <v/>
      </c>
      <c r="J3714" s="96" t="str">
        <f t="shared" ref="J3714:J3777" si="236">IF(G3714="Sim",0,IF(OR(F3714="",D3714="",L3714=""),"",IF(L3714="Sim",ROUND(F3714-D3714,2),0)))</f>
        <v/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V3714" s="110" t="s">
        <v>25</v>
      </c>
      <c r="W3714" s="110" t="s">
        <v>26</v>
      </c>
      <c r="X3714" s="110" t="s">
        <v>27</v>
      </c>
      <c r="Y3714" s="111" t="s">
        <v>28</v>
      </c>
      <c r="Z3714" s="111" t="s">
        <v>29</v>
      </c>
      <c r="AA3714" s="111" t="s">
        <v>25</v>
      </c>
      <c r="AB3714" s="111" t="s">
        <v>30</v>
      </c>
      <c r="AC3714" s="112" t="s">
        <v>31</v>
      </c>
    </row>
    <row r="3715" spans="1:29" ht="25.5" customHeight="1" x14ac:dyDescent="0.35">
      <c r="A3715" s="205"/>
      <c r="B3715" s="207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33"/>
        <v/>
      </c>
      <c r="G3715" s="106"/>
      <c r="H3715" s="96">
        <f t="shared" si="234"/>
        <v>0</v>
      </c>
      <c r="I3715" s="96" t="str">
        <f t="shared" si="235"/>
        <v/>
      </c>
      <c r="J3715" s="96" t="str">
        <f t="shared" si="236"/>
        <v/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V3715" s="110" t="s">
        <v>25</v>
      </c>
      <c r="W3715" s="110" t="s">
        <v>26</v>
      </c>
      <c r="X3715" s="110" t="s">
        <v>27</v>
      </c>
      <c r="Y3715" s="111" t="s">
        <v>28</v>
      </c>
      <c r="Z3715" s="111" t="s">
        <v>29</v>
      </c>
      <c r="AA3715" s="111" t="s">
        <v>25</v>
      </c>
      <c r="AB3715" s="111" t="s">
        <v>30</v>
      </c>
      <c r="AC3715" s="112" t="s">
        <v>31</v>
      </c>
    </row>
    <row r="3716" spans="1:29" ht="25.5" customHeight="1" x14ac:dyDescent="0.35">
      <c r="A3716" s="205"/>
      <c r="B3716" s="207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33"/>
        <v/>
      </c>
      <c r="G3716" s="106"/>
      <c r="H3716" s="96">
        <f t="shared" si="234"/>
        <v>0</v>
      </c>
      <c r="I3716" s="96" t="str">
        <f t="shared" si="235"/>
        <v/>
      </c>
      <c r="J3716" s="96" t="str">
        <f t="shared" si="236"/>
        <v/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V3716" s="110" t="s">
        <v>25</v>
      </c>
      <c r="W3716" s="110" t="s">
        <v>26</v>
      </c>
      <c r="X3716" s="110" t="s">
        <v>27</v>
      </c>
      <c r="Y3716" s="111" t="s">
        <v>28</v>
      </c>
      <c r="Z3716" s="111" t="s">
        <v>29</v>
      </c>
      <c r="AA3716" s="111" t="s">
        <v>25</v>
      </c>
      <c r="AB3716" s="111" t="s">
        <v>30</v>
      </c>
      <c r="AC3716" s="112" t="s">
        <v>31</v>
      </c>
    </row>
    <row r="3717" spans="1:29" ht="25.5" customHeight="1" x14ac:dyDescent="0.35">
      <c r="A3717" s="205"/>
      <c r="B3717" s="207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33"/>
        <v/>
      </c>
      <c r="G3717" s="106"/>
      <c r="H3717" s="96">
        <f t="shared" si="234"/>
        <v>0</v>
      </c>
      <c r="I3717" s="96" t="str">
        <f t="shared" si="235"/>
        <v/>
      </c>
      <c r="J3717" s="96" t="str">
        <f t="shared" si="236"/>
        <v/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V3717" s="110" t="s">
        <v>25</v>
      </c>
      <c r="W3717" s="110" t="s">
        <v>26</v>
      </c>
      <c r="X3717" s="110" t="s">
        <v>27</v>
      </c>
      <c r="Y3717" s="111" t="s">
        <v>28</v>
      </c>
      <c r="Z3717" s="111" t="s">
        <v>29</v>
      </c>
      <c r="AA3717" s="111" t="s">
        <v>25</v>
      </c>
      <c r="AB3717" s="111" t="s">
        <v>30</v>
      </c>
      <c r="AC3717" s="112" t="s">
        <v>31</v>
      </c>
    </row>
    <row r="3718" spans="1:29" ht="25.5" customHeight="1" x14ac:dyDescent="0.35">
      <c r="A3718" s="205"/>
      <c r="B3718" s="207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33"/>
        <v/>
      </c>
      <c r="G3718" s="106"/>
      <c r="H3718" s="96">
        <f t="shared" si="234"/>
        <v>0</v>
      </c>
      <c r="I3718" s="96" t="str">
        <f t="shared" si="235"/>
        <v/>
      </c>
      <c r="J3718" s="96" t="str">
        <f t="shared" si="236"/>
        <v/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V3718" s="110" t="s">
        <v>25</v>
      </c>
      <c r="W3718" s="110" t="s">
        <v>26</v>
      </c>
      <c r="X3718" s="110" t="s">
        <v>27</v>
      </c>
      <c r="Y3718" s="111" t="s">
        <v>28</v>
      </c>
      <c r="Z3718" s="111" t="s">
        <v>29</v>
      </c>
      <c r="AA3718" s="111" t="s">
        <v>25</v>
      </c>
      <c r="AB3718" s="111" t="s">
        <v>30</v>
      </c>
      <c r="AC3718" s="112" t="s">
        <v>31</v>
      </c>
    </row>
    <row r="3719" spans="1:29" ht="25.5" customHeight="1" x14ac:dyDescent="0.35">
      <c r="A3719" s="205"/>
      <c r="B3719" s="207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33"/>
        <v/>
      </c>
      <c r="G3719" s="106"/>
      <c r="H3719" s="96">
        <f t="shared" si="234"/>
        <v>0</v>
      </c>
      <c r="I3719" s="96" t="str">
        <f t="shared" si="235"/>
        <v/>
      </c>
      <c r="J3719" s="96" t="str">
        <f t="shared" si="236"/>
        <v/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V3719" s="110" t="s">
        <v>25</v>
      </c>
      <c r="W3719" s="110" t="s">
        <v>26</v>
      </c>
      <c r="X3719" s="110" t="s">
        <v>27</v>
      </c>
      <c r="Y3719" s="111" t="s">
        <v>28</v>
      </c>
      <c r="Z3719" s="111" t="s">
        <v>29</v>
      </c>
      <c r="AA3719" s="111" t="s">
        <v>25</v>
      </c>
      <c r="AB3719" s="111" t="s">
        <v>30</v>
      </c>
      <c r="AC3719" s="112" t="s">
        <v>31</v>
      </c>
    </row>
    <row r="3720" spans="1:29" ht="25.5" customHeight="1" x14ac:dyDescent="0.35">
      <c r="A3720" s="205"/>
      <c r="B3720" s="207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33"/>
        <v/>
      </c>
      <c r="G3720" s="106"/>
      <c r="H3720" s="96">
        <f t="shared" si="234"/>
        <v>0</v>
      </c>
      <c r="I3720" s="96" t="str">
        <f t="shared" si="235"/>
        <v/>
      </c>
      <c r="J3720" s="96" t="str">
        <f t="shared" si="236"/>
        <v/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V3720" s="110" t="s">
        <v>25</v>
      </c>
      <c r="W3720" s="110" t="s">
        <v>26</v>
      </c>
      <c r="X3720" s="110" t="s">
        <v>27</v>
      </c>
      <c r="Y3720" s="111" t="s">
        <v>28</v>
      </c>
      <c r="Z3720" s="111" t="s">
        <v>29</v>
      </c>
      <c r="AA3720" s="111" t="s">
        <v>25</v>
      </c>
      <c r="AB3720" s="111" t="s">
        <v>30</v>
      </c>
      <c r="AC3720" s="112" t="s">
        <v>31</v>
      </c>
    </row>
    <row r="3721" spans="1:29" ht="25.5" customHeight="1" x14ac:dyDescent="0.35">
      <c r="A3721" s="205"/>
      <c r="B3721" s="207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33"/>
        <v/>
      </c>
      <c r="G3721" s="106"/>
      <c r="H3721" s="96">
        <f t="shared" si="234"/>
        <v>0</v>
      </c>
      <c r="I3721" s="96" t="str">
        <f t="shared" si="235"/>
        <v/>
      </c>
      <c r="J3721" s="96" t="str">
        <f t="shared" si="236"/>
        <v/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V3721" s="110" t="s">
        <v>25</v>
      </c>
      <c r="W3721" s="110" t="s">
        <v>26</v>
      </c>
      <c r="X3721" s="110" t="s">
        <v>27</v>
      </c>
      <c r="Y3721" s="111" t="s">
        <v>28</v>
      </c>
      <c r="Z3721" s="111" t="s">
        <v>29</v>
      </c>
      <c r="AA3721" s="111" t="s">
        <v>25</v>
      </c>
      <c r="AB3721" s="111" t="s">
        <v>30</v>
      </c>
      <c r="AC3721" s="112" t="s">
        <v>31</v>
      </c>
    </row>
    <row r="3722" spans="1:29" ht="25.5" customHeight="1" x14ac:dyDescent="0.35">
      <c r="A3722" s="205"/>
      <c r="B3722" s="207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33"/>
        <v/>
      </c>
      <c r="G3722" s="106"/>
      <c r="H3722" s="96">
        <f t="shared" si="234"/>
        <v>0</v>
      </c>
      <c r="I3722" s="96" t="str">
        <f t="shared" si="235"/>
        <v/>
      </c>
      <c r="J3722" s="96" t="str">
        <f t="shared" si="236"/>
        <v/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V3722" s="110" t="s">
        <v>25</v>
      </c>
      <c r="W3722" s="110" t="s">
        <v>26</v>
      </c>
      <c r="X3722" s="110" t="s">
        <v>27</v>
      </c>
      <c r="Y3722" s="111" t="s">
        <v>28</v>
      </c>
      <c r="Z3722" s="111" t="s">
        <v>29</v>
      </c>
      <c r="AA3722" s="111" t="s">
        <v>25</v>
      </c>
      <c r="AB3722" s="111" t="s">
        <v>30</v>
      </c>
      <c r="AC3722" s="112" t="s">
        <v>31</v>
      </c>
    </row>
    <row r="3723" spans="1:29" ht="25.5" customHeight="1" x14ac:dyDescent="0.35">
      <c r="A3723" s="205"/>
      <c r="B3723" s="207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33"/>
        <v/>
      </c>
      <c r="G3723" s="106"/>
      <c r="H3723" s="96">
        <f t="shared" si="234"/>
        <v>0</v>
      </c>
      <c r="I3723" s="96" t="str">
        <f t="shared" si="235"/>
        <v/>
      </c>
      <c r="J3723" s="96" t="str">
        <f t="shared" si="236"/>
        <v/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V3723" s="110" t="s">
        <v>25</v>
      </c>
      <c r="W3723" s="110" t="s">
        <v>26</v>
      </c>
      <c r="X3723" s="110" t="s">
        <v>27</v>
      </c>
      <c r="Y3723" s="111" t="s">
        <v>28</v>
      </c>
      <c r="Z3723" s="111" t="s">
        <v>29</v>
      </c>
      <c r="AA3723" s="111" t="s">
        <v>25</v>
      </c>
      <c r="AB3723" s="111" t="s">
        <v>30</v>
      </c>
      <c r="AC3723" s="112" t="s">
        <v>31</v>
      </c>
    </row>
    <row r="3724" spans="1:29" ht="25.5" customHeight="1" x14ac:dyDescent="0.35">
      <c r="A3724" s="205"/>
      <c r="B3724" s="207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33"/>
        <v/>
      </c>
      <c r="G3724" s="106"/>
      <c r="H3724" s="96">
        <f t="shared" si="234"/>
        <v>0</v>
      </c>
      <c r="I3724" s="96" t="str">
        <f t="shared" si="235"/>
        <v/>
      </c>
      <c r="J3724" s="96" t="str">
        <f t="shared" si="236"/>
        <v/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V3724" s="110" t="s">
        <v>25</v>
      </c>
      <c r="W3724" s="110" t="s">
        <v>26</v>
      </c>
      <c r="X3724" s="110" t="s">
        <v>27</v>
      </c>
      <c r="Y3724" s="111" t="s">
        <v>28</v>
      </c>
      <c r="Z3724" s="111" t="s">
        <v>29</v>
      </c>
      <c r="AA3724" s="111" t="s">
        <v>25</v>
      </c>
      <c r="AB3724" s="111" t="s">
        <v>30</v>
      </c>
      <c r="AC3724" s="112" t="s">
        <v>31</v>
      </c>
    </row>
    <row r="3725" spans="1:29" ht="25.5" customHeight="1" x14ac:dyDescent="0.35">
      <c r="A3725" s="205"/>
      <c r="B3725" s="207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33"/>
        <v/>
      </c>
      <c r="G3725" s="106"/>
      <c r="H3725" s="96">
        <f t="shared" si="234"/>
        <v>0</v>
      </c>
      <c r="I3725" s="96" t="str">
        <f t="shared" si="235"/>
        <v/>
      </c>
      <c r="J3725" s="96" t="str">
        <f t="shared" si="236"/>
        <v/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V3725" s="110" t="s">
        <v>25</v>
      </c>
      <c r="W3725" s="110" t="s">
        <v>26</v>
      </c>
      <c r="X3725" s="110" t="s">
        <v>27</v>
      </c>
      <c r="Y3725" s="111" t="s">
        <v>28</v>
      </c>
      <c r="Z3725" s="111" t="s">
        <v>29</v>
      </c>
      <c r="AA3725" s="111" t="s">
        <v>25</v>
      </c>
      <c r="AB3725" s="111" t="s">
        <v>30</v>
      </c>
      <c r="AC3725" s="112" t="s">
        <v>31</v>
      </c>
    </row>
    <row r="3726" spans="1:29" ht="25.5" customHeight="1" x14ac:dyDescent="0.35">
      <c r="A3726" s="205"/>
      <c r="B3726" s="207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33"/>
        <v/>
      </c>
      <c r="G3726" s="106"/>
      <c r="H3726" s="96">
        <f t="shared" si="234"/>
        <v>0</v>
      </c>
      <c r="I3726" s="96" t="str">
        <f t="shared" si="235"/>
        <v/>
      </c>
      <c r="J3726" s="96" t="str">
        <f t="shared" si="236"/>
        <v/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V3726" s="110" t="s">
        <v>25</v>
      </c>
      <c r="W3726" s="110" t="s">
        <v>26</v>
      </c>
      <c r="X3726" s="110" t="s">
        <v>27</v>
      </c>
      <c r="Y3726" s="111" t="s">
        <v>28</v>
      </c>
      <c r="Z3726" s="111" t="s">
        <v>29</v>
      </c>
      <c r="AA3726" s="111" t="s">
        <v>25</v>
      </c>
      <c r="AB3726" s="111" t="s">
        <v>30</v>
      </c>
      <c r="AC3726" s="112" t="s">
        <v>31</v>
      </c>
    </row>
    <row r="3727" spans="1:29" ht="25.5" customHeight="1" x14ac:dyDescent="0.35">
      <c r="A3727" s="205"/>
      <c r="B3727" s="207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33"/>
        <v/>
      </c>
      <c r="G3727" s="106"/>
      <c r="H3727" s="96">
        <f t="shared" si="234"/>
        <v>0</v>
      </c>
      <c r="I3727" s="96" t="str">
        <f t="shared" si="235"/>
        <v/>
      </c>
      <c r="J3727" s="96" t="str">
        <f t="shared" si="236"/>
        <v/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V3727" s="110" t="s">
        <v>25</v>
      </c>
      <c r="W3727" s="110" t="s">
        <v>26</v>
      </c>
      <c r="X3727" s="110" t="s">
        <v>27</v>
      </c>
      <c r="Y3727" s="111" t="s">
        <v>28</v>
      </c>
      <c r="Z3727" s="111" t="s">
        <v>29</v>
      </c>
      <c r="AA3727" s="111" t="s">
        <v>25</v>
      </c>
      <c r="AB3727" s="111" t="s">
        <v>30</v>
      </c>
      <c r="AC3727" s="112" t="s">
        <v>31</v>
      </c>
    </row>
    <row r="3728" spans="1:29" ht="25.5" customHeight="1" x14ac:dyDescent="0.35">
      <c r="A3728" s="205"/>
      <c r="B3728" s="207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33"/>
        <v/>
      </c>
      <c r="G3728" s="106"/>
      <c r="H3728" s="96">
        <f t="shared" si="234"/>
        <v>0</v>
      </c>
      <c r="I3728" s="96" t="str">
        <f t="shared" si="235"/>
        <v/>
      </c>
      <c r="J3728" s="96" t="str">
        <f t="shared" si="236"/>
        <v/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V3728" s="110" t="s">
        <v>25</v>
      </c>
      <c r="W3728" s="110" t="s">
        <v>26</v>
      </c>
      <c r="X3728" s="110" t="s">
        <v>27</v>
      </c>
      <c r="Y3728" s="111" t="s">
        <v>28</v>
      </c>
      <c r="Z3728" s="111" t="s">
        <v>29</v>
      </c>
      <c r="AA3728" s="111" t="s">
        <v>25</v>
      </c>
      <c r="AB3728" s="111" t="s">
        <v>30</v>
      </c>
      <c r="AC3728" s="112" t="s">
        <v>31</v>
      </c>
    </row>
    <row r="3729" spans="1:29" ht="25.5" customHeight="1" x14ac:dyDescent="0.35">
      <c r="A3729" s="205"/>
      <c r="B3729" s="207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33"/>
        <v/>
      </c>
      <c r="G3729" s="106"/>
      <c r="H3729" s="96">
        <f t="shared" si="234"/>
        <v>0</v>
      </c>
      <c r="I3729" s="96" t="str">
        <f t="shared" si="235"/>
        <v/>
      </c>
      <c r="J3729" s="96" t="str">
        <f t="shared" si="236"/>
        <v/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V3729" s="110" t="s">
        <v>25</v>
      </c>
      <c r="W3729" s="110" t="s">
        <v>26</v>
      </c>
      <c r="X3729" s="110" t="s">
        <v>27</v>
      </c>
      <c r="Y3729" s="111" t="s">
        <v>28</v>
      </c>
      <c r="Z3729" s="111" t="s">
        <v>29</v>
      </c>
      <c r="AA3729" s="111" t="s">
        <v>25</v>
      </c>
      <c r="AB3729" s="111" t="s">
        <v>30</v>
      </c>
      <c r="AC3729" s="112" t="s">
        <v>31</v>
      </c>
    </row>
    <row r="3730" spans="1:29" ht="25.5" customHeight="1" x14ac:dyDescent="0.35">
      <c r="A3730" s="205"/>
      <c r="B3730" s="207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33"/>
        <v/>
      </c>
      <c r="G3730" s="106"/>
      <c r="H3730" s="96">
        <f t="shared" si="234"/>
        <v>0</v>
      </c>
      <c r="I3730" s="96" t="str">
        <f t="shared" si="235"/>
        <v/>
      </c>
      <c r="J3730" s="96" t="str">
        <f t="shared" si="236"/>
        <v/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V3730" s="110" t="s">
        <v>25</v>
      </c>
      <c r="W3730" s="110" t="s">
        <v>26</v>
      </c>
      <c r="X3730" s="110" t="s">
        <v>27</v>
      </c>
      <c r="Y3730" s="111" t="s">
        <v>28</v>
      </c>
      <c r="Z3730" s="111" t="s">
        <v>29</v>
      </c>
      <c r="AA3730" s="111" t="s">
        <v>25</v>
      </c>
      <c r="AB3730" s="111" t="s">
        <v>30</v>
      </c>
      <c r="AC3730" s="112" t="s">
        <v>31</v>
      </c>
    </row>
    <row r="3731" spans="1:29" ht="25.5" customHeight="1" x14ac:dyDescent="0.35">
      <c r="A3731" s="205"/>
      <c r="B3731" s="207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33"/>
        <v/>
      </c>
      <c r="G3731" s="106"/>
      <c r="H3731" s="96">
        <f t="shared" si="234"/>
        <v>0</v>
      </c>
      <c r="I3731" s="96" t="str">
        <f t="shared" si="235"/>
        <v/>
      </c>
      <c r="J3731" s="96" t="str">
        <f t="shared" si="236"/>
        <v/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V3731" s="110" t="s">
        <v>25</v>
      </c>
      <c r="W3731" s="110" t="s">
        <v>26</v>
      </c>
      <c r="X3731" s="110" t="s">
        <v>27</v>
      </c>
      <c r="Y3731" s="111" t="s">
        <v>28</v>
      </c>
      <c r="Z3731" s="111" t="s">
        <v>29</v>
      </c>
      <c r="AA3731" s="111" t="s">
        <v>25</v>
      </c>
      <c r="AB3731" s="111" t="s">
        <v>30</v>
      </c>
      <c r="AC3731" s="112" t="s">
        <v>31</v>
      </c>
    </row>
    <row r="3732" spans="1:29" ht="25.5" customHeight="1" x14ac:dyDescent="0.35">
      <c r="A3732" s="205"/>
      <c r="B3732" s="207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33"/>
        <v/>
      </c>
      <c r="G3732" s="106"/>
      <c r="H3732" s="96">
        <f t="shared" si="234"/>
        <v>0</v>
      </c>
      <c r="I3732" s="96" t="str">
        <f t="shared" si="235"/>
        <v/>
      </c>
      <c r="J3732" s="96" t="str">
        <f t="shared" si="236"/>
        <v/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V3732" s="110" t="s">
        <v>25</v>
      </c>
      <c r="W3732" s="110" t="s">
        <v>26</v>
      </c>
      <c r="X3732" s="110" t="s">
        <v>27</v>
      </c>
      <c r="Y3732" s="111" t="s">
        <v>28</v>
      </c>
      <c r="Z3732" s="111" t="s">
        <v>29</v>
      </c>
      <c r="AA3732" s="111" t="s">
        <v>25</v>
      </c>
      <c r="AB3732" s="111" t="s">
        <v>30</v>
      </c>
      <c r="AC3732" s="112" t="s">
        <v>31</v>
      </c>
    </row>
    <row r="3733" spans="1:29" ht="25.5" customHeight="1" x14ac:dyDescent="0.35">
      <c r="A3733" s="205"/>
      <c r="B3733" s="207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33"/>
        <v/>
      </c>
      <c r="G3733" s="106"/>
      <c r="H3733" s="96">
        <f t="shared" si="234"/>
        <v>0</v>
      </c>
      <c r="I3733" s="96" t="str">
        <f t="shared" si="235"/>
        <v/>
      </c>
      <c r="J3733" s="96" t="str">
        <f t="shared" si="236"/>
        <v/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V3733" s="110" t="s">
        <v>25</v>
      </c>
      <c r="W3733" s="110" t="s">
        <v>26</v>
      </c>
      <c r="X3733" s="110" t="s">
        <v>27</v>
      </c>
      <c r="Y3733" s="111" t="s">
        <v>28</v>
      </c>
      <c r="Z3733" s="111" t="s">
        <v>29</v>
      </c>
      <c r="AA3733" s="111" t="s">
        <v>25</v>
      </c>
      <c r="AB3733" s="111" t="s">
        <v>30</v>
      </c>
      <c r="AC3733" s="112" t="s">
        <v>31</v>
      </c>
    </row>
    <row r="3734" spans="1:29" ht="25.5" customHeight="1" x14ac:dyDescent="0.35">
      <c r="A3734" s="205"/>
      <c r="B3734" s="207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33"/>
        <v/>
      </c>
      <c r="G3734" s="106"/>
      <c r="H3734" s="96">
        <f t="shared" si="234"/>
        <v>0</v>
      </c>
      <c r="I3734" s="96" t="str">
        <f t="shared" si="235"/>
        <v/>
      </c>
      <c r="J3734" s="96" t="str">
        <f t="shared" si="236"/>
        <v/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V3734" s="110" t="s">
        <v>25</v>
      </c>
      <c r="W3734" s="110" t="s">
        <v>26</v>
      </c>
      <c r="X3734" s="110" t="s">
        <v>27</v>
      </c>
      <c r="Y3734" s="111" t="s">
        <v>28</v>
      </c>
      <c r="Z3734" s="111" t="s">
        <v>29</v>
      </c>
      <c r="AA3734" s="111" t="s">
        <v>25</v>
      </c>
      <c r="AB3734" s="111" t="s">
        <v>30</v>
      </c>
      <c r="AC3734" s="112" t="s">
        <v>31</v>
      </c>
    </row>
    <row r="3735" spans="1:29" ht="25.5" customHeight="1" x14ac:dyDescent="0.35">
      <c r="A3735" s="205"/>
      <c r="B3735" s="207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33"/>
        <v/>
      </c>
      <c r="G3735" s="106"/>
      <c r="H3735" s="96">
        <f t="shared" si="234"/>
        <v>0</v>
      </c>
      <c r="I3735" s="96" t="str">
        <f t="shared" si="235"/>
        <v/>
      </c>
      <c r="J3735" s="96" t="str">
        <f t="shared" si="236"/>
        <v/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V3735" s="110" t="s">
        <v>25</v>
      </c>
      <c r="W3735" s="110" t="s">
        <v>26</v>
      </c>
      <c r="X3735" s="110" t="s">
        <v>27</v>
      </c>
      <c r="Y3735" s="111" t="s">
        <v>28</v>
      </c>
      <c r="Z3735" s="111" t="s">
        <v>29</v>
      </c>
      <c r="AA3735" s="111" t="s">
        <v>25</v>
      </c>
      <c r="AB3735" s="111" t="s">
        <v>30</v>
      </c>
      <c r="AC3735" s="112" t="s">
        <v>31</v>
      </c>
    </row>
    <row r="3736" spans="1:29" ht="25.5" customHeight="1" x14ac:dyDescent="0.35">
      <c r="A3736" s="205"/>
      <c r="B3736" s="207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33"/>
        <v/>
      </c>
      <c r="G3736" s="106"/>
      <c r="H3736" s="96">
        <f t="shared" si="234"/>
        <v>0</v>
      </c>
      <c r="I3736" s="96" t="str">
        <f t="shared" si="235"/>
        <v/>
      </c>
      <c r="J3736" s="96" t="str">
        <f t="shared" si="236"/>
        <v/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V3736" s="110" t="s">
        <v>25</v>
      </c>
      <c r="W3736" s="110" t="s">
        <v>26</v>
      </c>
      <c r="X3736" s="110" t="s">
        <v>27</v>
      </c>
      <c r="Y3736" s="111" t="s">
        <v>28</v>
      </c>
      <c r="Z3736" s="111" t="s">
        <v>29</v>
      </c>
      <c r="AA3736" s="111" t="s">
        <v>25</v>
      </c>
      <c r="AB3736" s="111" t="s">
        <v>30</v>
      </c>
      <c r="AC3736" s="112" t="s">
        <v>31</v>
      </c>
    </row>
    <row r="3737" spans="1:29" ht="25.5" customHeight="1" x14ac:dyDescent="0.35">
      <c r="A3737" s="205"/>
      <c r="B3737" s="207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33"/>
        <v/>
      </c>
      <c r="G3737" s="106"/>
      <c r="H3737" s="96">
        <f t="shared" si="234"/>
        <v>0</v>
      </c>
      <c r="I3737" s="96" t="str">
        <f t="shared" si="235"/>
        <v/>
      </c>
      <c r="J3737" s="96" t="str">
        <f t="shared" si="236"/>
        <v/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V3737" s="110" t="s">
        <v>25</v>
      </c>
      <c r="W3737" s="110" t="s">
        <v>26</v>
      </c>
      <c r="X3737" s="110" t="s">
        <v>27</v>
      </c>
      <c r="Y3737" s="111" t="s">
        <v>28</v>
      </c>
      <c r="Z3737" s="111" t="s">
        <v>29</v>
      </c>
      <c r="AA3737" s="111" t="s">
        <v>25</v>
      </c>
      <c r="AB3737" s="111" t="s">
        <v>30</v>
      </c>
      <c r="AC3737" s="112" t="s">
        <v>31</v>
      </c>
    </row>
    <row r="3738" spans="1:29" ht="25.5" customHeight="1" x14ac:dyDescent="0.35">
      <c r="A3738" s="205"/>
      <c r="B3738" s="207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33"/>
        <v/>
      </c>
      <c r="G3738" s="106"/>
      <c r="H3738" s="96">
        <f t="shared" si="234"/>
        <v>0</v>
      </c>
      <c r="I3738" s="96" t="str">
        <f t="shared" si="235"/>
        <v/>
      </c>
      <c r="J3738" s="96" t="str">
        <f t="shared" si="236"/>
        <v/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V3738" s="110" t="s">
        <v>25</v>
      </c>
      <c r="W3738" s="110" t="s">
        <v>26</v>
      </c>
      <c r="X3738" s="110" t="s">
        <v>27</v>
      </c>
      <c r="Y3738" s="111" t="s">
        <v>28</v>
      </c>
      <c r="Z3738" s="111" t="s">
        <v>29</v>
      </c>
      <c r="AA3738" s="111" t="s">
        <v>25</v>
      </c>
      <c r="AB3738" s="111" t="s">
        <v>30</v>
      </c>
      <c r="AC3738" s="112" t="s">
        <v>31</v>
      </c>
    </row>
    <row r="3739" spans="1:29" ht="25.5" customHeight="1" x14ac:dyDescent="0.35">
      <c r="A3739" s="205"/>
      <c r="B3739" s="207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33"/>
        <v/>
      </c>
      <c r="G3739" s="106"/>
      <c r="H3739" s="96">
        <f t="shared" si="234"/>
        <v>0</v>
      </c>
      <c r="I3739" s="96" t="str">
        <f t="shared" si="235"/>
        <v/>
      </c>
      <c r="J3739" s="96" t="str">
        <f t="shared" si="236"/>
        <v/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V3739" s="110" t="s">
        <v>25</v>
      </c>
      <c r="W3739" s="110" t="s">
        <v>26</v>
      </c>
      <c r="X3739" s="110" t="s">
        <v>27</v>
      </c>
      <c r="Y3739" s="111" t="s">
        <v>28</v>
      </c>
      <c r="Z3739" s="111" t="s">
        <v>29</v>
      </c>
      <c r="AA3739" s="111" t="s">
        <v>25</v>
      </c>
      <c r="AB3739" s="111" t="s">
        <v>30</v>
      </c>
      <c r="AC3739" s="112" t="s">
        <v>31</v>
      </c>
    </row>
    <row r="3740" spans="1:29" ht="25.5" customHeight="1" x14ac:dyDescent="0.35">
      <c r="A3740" s="205"/>
      <c r="B3740" s="207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33"/>
        <v/>
      </c>
      <c r="G3740" s="106"/>
      <c r="H3740" s="96">
        <f t="shared" si="234"/>
        <v>0</v>
      </c>
      <c r="I3740" s="96" t="str">
        <f t="shared" si="235"/>
        <v/>
      </c>
      <c r="J3740" s="96" t="str">
        <f t="shared" si="236"/>
        <v/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V3740" s="110" t="s">
        <v>25</v>
      </c>
      <c r="W3740" s="110" t="s">
        <v>26</v>
      </c>
      <c r="X3740" s="110" t="s">
        <v>27</v>
      </c>
      <c r="Y3740" s="111" t="s">
        <v>28</v>
      </c>
      <c r="Z3740" s="111" t="s">
        <v>29</v>
      </c>
      <c r="AA3740" s="111" t="s">
        <v>25</v>
      </c>
      <c r="AB3740" s="111" t="s">
        <v>30</v>
      </c>
      <c r="AC3740" s="112" t="s">
        <v>31</v>
      </c>
    </row>
    <row r="3741" spans="1:29" ht="25.5" customHeight="1" x14ac:dyDescent="0.35">
      <c r="A3741" s="205"/>
      <c r="B3741" s="207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33"/>
        <v/>
      </c>
      <c r="G3741" s="106"/>
      <c r="H3741" s="96">
        <f t="shared" si="234"/>
        <v>0</v>
      </c>
      <c r="I3741" s="96" t="str">
        <f t="shared" si="235"/>
        <v/>
      </c>
      <c r="J3741" s="96" t="str">
        <f t="shared" si="236"/>
        <v/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V3741" s="110" t="s">
        <v>25</v>
      </c>
      <c r="W3741" s="110" t="s">
        <v>26</v>
      </c>
      <c r="X3741" s="110" t="s">
        <v>27</v>
      </c>
      <c r="Y3741" s="111" t="s">
        <v>28</v>
      </c>
      <c r="Z3741" s="111" t="s">
        <v>29</v>
      </c>
      <c r="AA3741" s="111" t="s">
        <v>25</v>
      </c>
      <c r="AB3741" s="111" t="s">
        <v>30</v>
      </c>
      <c r="AC3741" s="112" t="s">
        <v>31</v>
      </c>
    </row>
    <row r="3742" spans="1:29" ht="25.5" customHeight="1" x14ac:dyDescent="0.35">
      <c r="A3742" s="205"/>
      <c r="B3742" s="207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33"/>
        <v/>
      </c>
      <c r="G3742" s="106"/>
      <c r="H3742" s="96">
        <f t="shared" si="234"/>
        <v>0</v>
      </c>
      <c r="I3742" s="96" t="str">
        <f t="shared" si="235"/>
        <v/>
      </c>
      <c r="J3742" s="96" t="str">
        <f t="shared" si="236"/>
        <v/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V3742" s="110" t="s">
        <v>25</v>
      </c>
      <c r="W3742" s="110" t="s">
        <v>26</v>
      </c>
      <c r="X3742" s="110" t="s">
        <v>27</v>
      </c>
      <c r="Y3742" s="111" t="s">
        <v>28</v>
      </c>
      <c r="Z3742" s="111" t="s">
        <v>29</v>
      </c>
      <c r="AA3742" s="111" t="s">
        <v>25</v>
      </c>
      <c r="AB3742" s="111" t="s">
        <v>30</v>
      </c>
      <c r="AC3742" s="112" t="s">
        <v>31</v>
      </c>
    </row>
    <row r="3743" spans="1:29" ht="25.5" customHeight="1" x14ac:dyDescent="0.35">
      <c r="A3743" s="205"/>
      <c r="B3743" s="207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33"/>
        <v/>
      </c>
      <c r="G3743" s="106"/>
      <c r="H3743" s="96">
        <f t="shared" si="234"/>
        <v>0</v>
      </c>
      <c r="I3743" s="96" t="str">
        <f t="shared" si="235"/>
        <v/>
      </c>
      <c r="J3743" s="96" t="str">
        <f t="shared" si="236"/>
        <v/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V3743" s="110" t="s">
        <v>25</v>
      </c>
      <c r="W3743" s="110" t="s">
        <v>26</v>
      </c>
      <c r="X3743" s="110" t="s">
        <v>27</v>
      </c>
      <c r="Y3743" s="111" t="s">
        <v>28</v>
      </c>
      <c r="Z3743" s="111" t="s">
        <v>29</v>
      </c>
      <c r="AA3743" s="111" t="s">
        <v>25</v>
      </c>
      <c r="AB3743" s="111" t="s">
        <v>30</v>
      </c>
      <c r="AC3743" s="112" t="s">
        <v>31</v>
      </c>
    </row>
    <row r="3744" spans="1:29" ht="25.5" customHeight="1" x14ac:dyDescent="0.35">
      <c r="A3744" s="205"/>
      <c r="B3744" s="207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33"/>
        <v/>
      </c>
      <c r="G3744" s="106"/>
      <c r="H3744" s="96">
        <f t="shared" si="234"/>
        <v>0</v>
      </c>
      <c r="I3744" s="96" t="str">
        <f t="shared" si="235"/>
        <v/>
      </c>
      <c r="J3744" s="96" t="str">
        <f t="shared" si="236"/>
        <v/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V3744" s="110" t="s">
        <v>25</v>
      </c>
      <c r="W3744" s="110" t="s">
        <v>26</v>
      </c>
      <c r="X3744" s="110" t="s">
        <v>27</v>
      </c>
      <c r="Y3744" s="111" t="s">
        <v>28</v>
      </c>
      <c r="Z3744" s="111" t="s">
        <v>29</v>
      </c>
      <c r="AA3744" s="111" t="s">
        <v>25</v>
      </c>
      <c r="AB3744" s="111" t="s">
        <v>30</v>
      </c>
      <c r="AC3744" s="112" t="s">
        <v>31</v>
      </c>
    </row>
    <row r="3745" spans="1:29" ht="25.5" customHeight="1" x14ac:dyDescent="0.35">
      <c r="A3745" s="205"/>
      <c r="B3745" s="207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33"/>
        <v/>
      </c>
      <c r="G3745" s="106"/>
      <c r="H3745" s="96">
        <f t="shared" si="234"/>
        <v>0</v>
      </c>
      <c r="I3745" s="96" t="str">
        <f t="shared" si="235"/>
        <v/>
      </c>
      <c r="J3745" s="96" t="str">
        <f t="shared" si="236"/>
        <v/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V3745" s="110" t="s">
        <v>25</v>
      </c>
      <c r="W3745" s="110" t="s">
        <v>26</v>
      </c>
      <c r="X3745" s="110" t="s">
        <v>27</v>
      </c>
      <c r="Y3745" s="111" t="s">
        <v>28</v>
      </c>
      <c r="Z3745" s="111" t="s">
        <v>29</v>
      </c>
      <c r="AA3745" s="111" t="s">
        <v>25</v>
      </c>
      <c r="AB3745" s="111" t="s">
        <v>30</v>
      </c>
      <c r="AC3745" s="112" t="s">
        <v>31</v>
      </c>
    </row>
    <row r="3746" spans="1:29" ht="25.5" customHeight="1" x14ac:dyDescent="0.35">
      <c r="A3746" s="205"/>
      <c r="B3746" s="207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33"/>
        <v/>
      </c>
      <c r="G3746" s="106"/>
      <c r="H3746" s="96">
        <f t="shared" si="234"/>
        <v>0</v>
      </c>
      <c r="I3746" s="96" t="str">
        <f t="shared" si="235"/>
        <v/>
      </c>
      <c r="J3746" s="96" t="str">
        <f t="shared" si="236"/>
        <v/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V3746" s="110" t="s">
        <v>25</v>
      </c>
      <c r="W3746" s="110" t="s">
        <v>26</v>
      </c>
      <c r="X3746" s="110" t="s">
        <v>27</v>
      </c>
      <c r="Y3746" s="111" t="s">
        <v>28</v>
      </c>
      <c r="Z3746" s="111" t="s">
        <v>29</v>
      </c>
      <c r="AA3746" s="111" t="s">
        <v>25</v>
      </c>
      <c r="AB3746" s="111" t="s">
        <v>30</v>
      </c>
      <c r="AC3746" s="112" t="s">
        <v>31</v>
      </c>
    </row>
    <row r="3747" spans="1:29" ht="25.5" customHeight="1" x14ac:dyDescent="0.35">
      <c r="A3747" s="205"/>
      <c r="B3747" s="207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33"/>
        <v/>
      </c>
      <c r="G3747" s="106"/>
      <c r="H3747" s="96">
        <f t="shared" si="234"/>
        <v>0</v>
      </c>
      <c r="I3747" s="96" t="str">
        <f t="shared" si="235"/>
        <v/>
      </c>
      <c r="J3747" s="96" t="str">
        <f t="shared" si="236"/>
        <v/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V3747" s="110" t="s">
        <v>25</v>
      </c>
      <c r="W3747" s="110" t="s">
        <v>26</v>
      </c>
      <c r="X3747" s="110" t="s">
        <v>27</v>
      </c>
      <c r="Y3747" s="111" t="s">
        <v>28</v>
      </c>
      <c r="Z3747" s="111" t="s">
        <v>29</v>
      </c>
      <c r="AA3747" s="111" t="s">
        <v>25</v>
      </c>
      <c r="AB3747" s="111" t="s">
        <v>30</v>
      </c>
      <c r="AC3747" s="112" t="s">
        <v>31</v>
      </c>
    </row>
    <row r="3748" spans="1:29" ht="25.5" customHeight="1" x14ac:dyDescent="0.35">
      <c r="A3748" s="205"/>
      <c r="B3748" s="207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33"/>
        <v/>
      </c>
      <c r="G3748" s="106"/>
      <c r="H3748" s="96">
        <f t="shared" si="234"/>
        <v>0</v>
      </c>
      <c r="I3748" s="96" t="str">
        <f t="shared" si="235"/>
        <v/>
      </c>
      <c r="J3748" s="96" t="str">
        <f t="shared" si="236"/>
        <v/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V3748" s="110" t="s">
        <v>25</v>
      </c>
      <c r="W3748" s="110" t="s">
        <v>26</v>
      </c>
      <c r="X3748" s="110" t="s">
        <v>27</v>
      </c>
      <c r="Y3748" s="111" t="s">
        <v>28</v>
      </c>
      <c r="Z3748" s="111" t="s">
        <v>29</v>
      </c>
      <c r="AA3748" s="111" t="s">
        <v>25</v>
      </c>
      <c r="AB3748" s="111" t="s">
        <v>30</v>
      </c>
      <c r="AC3748" s="112" t="s">
        <v>31</v>
      </c>
    </row>
    <row r="3749" spans="1:29" ht="25.5" customHeight="1" x14ac:dyDescent="0.35">
      <c r="A3749" s="205"/>
      <c r="B3749" s="207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33"/>
        <v/>
      </c>
      <c r="G3749" s="106"/>
      <c r="H3749" s="96">
        <f t="shared" si="234"/>
        <v>0</v>
      </c>
      <c r="I3749" s="96" t="str">
        <f t="shared" si="235"/>
        <v/>
      </c>
      <c r="J3749" s="96" t="str">
        <f t="shared" si="236"/>
        <v/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V3749" s="110" t="s">
        <v>25</v>
      </c>
      <c r="W3749" s="110" t="s">
        <v>26</v>
      </c>
      <c r="X3749" s="110" t="s">
        <v>27</v>
      </c>
      <c r="Y3749" s="111" t="s">
        <v>28</v>
      </c>
      <c r="Z3749" s="111" t="s">
        <v>29</v>
      </c>
      <c r="AA3749" s="111" t="s">
        <v>25</v>
      </c>
      <c r="AB3749" s="111" t="s">
        <v>30</v>
      </c>
      <c r="AC3749" s="112" t="s">
        <v>31</v>
      </c>
    </row>
    <row r="3750" spans="1:29" ht="25.5" customHeight="1" x14ac:dyDescent="0.35">
      <c r="A3750" s="205"/>
      <c r="B3750" s="207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33"/>
        <v/>
      </c>
      <c r="G3750" s="106"/>
      <c r="H3750" s="96">
        <f t="shared" si="234"/>
        <v>0</v>
      </c>
      <c r="I3750" s="96" t="str">
        <f t="shared" si="235"/>
        <v/>
      </c>
      <c r="J3750" s="96" t="str">
        <f t="shared" si="236"/>
        <v/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V3750" s="110" t="s">
        <v>25</v>
      </c>
      <c r="W3750" s="110" t="s">
        <v>26</v>
      </c>
      <c r="X3750" s="110" t="s">
        <v>27</v>
      </c>
      <c r="Y3750" s="111" t="s">
        <v>28</v>
      </c>
      <c r="Z3750" s="111" t="s">
        <v>29</v>
      </c>
      <c r="AA3750" s="111" t="s">
        <v>25</v>
      </c>
      <c r="AB3750" s="111" t="s">
        <v>30</v>
      </c>
      <c r="AC3750" s="112" t="s">
        <v>31</v>
      </c>
    </row>
    <row r="3751" spans="1:29" ht="25.5" customHeight="1" x14ac:dyDescent="0.35">
      <c r="A3751" s="205"/>
      <c r="B3751" s="207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33"/>
        <v/>
      </c>
      <c r="G3751" s="106"/>
      <c r="H3751" s="96">
        <f t="shared" si="234"/>
        <v>0</v>
      </c>
      <c r="I3751" s="96" t="str">
        <f t="shared" si="235"/>
        <v/>
      </c>
      <c r="J3751" s="96" t="str">
        <f t="shared" si="236"/>
        <v/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V3751" s="110" t="s">
        <v>25</v>
      </c>
      <c r="W3751" s="110" t="s">
        <v>26</v>
      </c>
      <c r="X3751" s="110" t="s">
        <v>27</v>
      </c>
      <c r="Y3751" s="111" t="s">
        <v>28</v>
      </c>
      <c r="Z3751" s="111" t="s">
        <v>29</v>
      </c>
      <c r="AA3751" s="111" t="s">
        <v>25</v>
      </c>
      <c r="AB3751" s="111" t="s">
        <v>30</v>
      </c>
      <c r="AC3751" s="112" t="s">
        <v>31</v>
      </c>
    </row>
    <row r="3752" spans="1:29" ht="25.5" customHeight="1" x14ac:dyDescent="0.35">
      <c r="A3752" s="205"/>
      <c r="B3752" s="207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33"/>
        <v/>
      </c>
      <c r="G3752" s="106"/>
      <c r="H3752" s="96">
        <f t="shared" si="234"/>
        <v>0</v>
      </c>
      <c r="I3752" s="96" t="str">
        <f t="shared" si="235"/>
        <v/>
      </c>
      <c r="J3752" s="96" t="str">
        <f t="shared" si="236"/>
        <v/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V3752" s="110" t="s">
        <v>25</v>
      </c>
      <c r="W3752" s="110" t="s">
        <v>26</v>
      </c>
      <c r="X3752" s="110" t="s">
        <v>27</v>
      </c>
      <c r="Y3752" s="111" t="s">
        <v>28</v>
      </c>
      <c r="Z3752" s="111" t="s">
        <v>29</v>
      </c>
      <c r="AA3752" s="111" t="s">
        <v>25</v>
      </c>
      <c r="AB3752" s="111" t="s">
        <v>30</v>
      </c>
      <c r="AC3752" s="112" t="s">
        <v>31</v>
      </c>
    </row>
    <row r="3753" spans="1:29" ht="25.5" customHeight="1" x14ac:dyDescent="0.35">
      <c r="A3753" s="205"/>
      <c r="B3753" s="207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33"/>
        <v/>
      </c>
      <c r="G3753" s="106"/>
      <c r="H3753" s="96">
        <f t="shared" si="234"/>
        <v>0</v>
      </c>
      <c r="I3753" s="96" t="str">
        <f t="shared" si="235"/>
        <v/>
      </c>
      <c r="J3753" s="96" t="str">
        <f t="shared" si="236"/>
        <v/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V3753" s="110" t="s">
        <v>25</v>
      </c>
      <c r="W3753" s="110" t="s">
        <v>26</v>
      </c>
      <c r="X3753" s="110" t="s">
        <v>27</v>
      </c>
      <c r="Y3753" s="111" t="s">
        <v>28</v>
      </c>
      <c r="Z3753" s="111" t="s">
        <v>29</v>
      </c>
      <c r="AA3753" s="111" t="s">
        <v>25</v>
      </c>
      <c r="AB3753" s="111" t="s">
        <v>30</v>
      </c>
      <c r="AC3753" s="112" t="s">
        <v>31</v>
      </c>
    </row>
    <row r="3754" spans="1:29" ht="25.5" customHeight="1" x14ac:dyDescent="0.35">
      <c r="A3754" s="205"/>
      <c r="B3754" s="207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33"/>
        <v/>
      </c>
      <c r="G3754" s="106"/>
      <c r="H3754" s="96">
        <f t="shared" si="234"/>
        <v>0</v>
      </c>
      <c r="I3754" s="96" t="str">
        <f t="shared" si="235"/>
        <v/>
      </c>
      <c r="J3754" s="96" t="str">
        <f t="shared" si="236"/>
        <v/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V3754" s="110" t="s">
        <v>25</v>
      </c>
      <c r="W3754" s="110" t="s">
        <v>26</v>
      </c>
      <c r="X3754" s="110" t="s">
        <v>27</v>
      </c>
      <c r="Y3754" s="111" t="s">
        <v>28</v>
      </c>
      <c r="Z3754" s="111" t="s">
        <v>29</v>
      </c>
      <c r="AA3754" s="111" t="s">
        <v>25</v>
      </c>
      <c r="AB3754" s="111" t="s">
        <v>30</v>
      </c>
      <c r="AC3754" s="112" t="s">
        <v>31</v>
      </c>
    </row>
    <row r="3755" spans="1:29" ht="25.5" customHeight="1" x14ac:dyDescent="0.35">
      <c r="A3755" s="205"/>
      <c r="B3755" s="207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33"/>
        <v/>
      </c>
      <c r="G3755" s="106"/>
      <c r="H3755" s="96">
        <f t="shared" si="234"/>
        <v>0</v>
      </c>
      <c r="I3755" s="96" t="str">
        <f t="shared" si="235"/>
        <v/>
      </c>
      <c r="J3755" s="96" t="str">
        <f t="shared" si="236"/>
        <v/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V3755" s="110" t="s">
        <v>25</v>
      </c>
      <c r="W3755" s="110" t="s">
        <v>26</v>
      </c>
      <c r="X3755" s="110" t="s">
        <v>27</v>
      </c>
      <c r="Y3755" s="111" t="s">
        <v>28</v>
      </c>
      <c r="Z3755" s="111" t="s">
        <v>29</v>
      </c>
      <c r="AA3755" s="111" t="s">
        <v>25</v>
      </c>
      <c r="AB3755" s="111" t="s">
        <v>30</v>
      </c>
      <c r="AC3755" s="112" t="s">
        <v>31</v>
      </c>
    </row>
    <row r="3756" spans="1:29" ht="25.5" customHeight="1" x14ac:dyDescent="0.35">
      <c r="A3756" s="205"/>
      <c r="B3756" s="207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33"/>
        <v/>
      </c>
      <c r="G3756" s="106"/>
      <c r="H3756" s="96">
        <f t="shared" si="234"/>
        <v>0</v>
      </c>
      <c r="I3756" s="96" t="str">
        <f t="shared" si="235"/>
        <v/>
      </c>
      <c r="J3756" s="96" t="str">
        <f t="shared" si="236"/>
        <v/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V3756" s="110" t="s">
        <v>25</v>
      </c>
      <c r="W3756" s="110" t="s">
        <v>26</v>
      </c>
      <c r="X3756" s="110" t="s">
        <v>27</v>
      </c>
      <c r="Y3756" s="111" t="s">
        <v>28</v>
      </c>
      <c r="Z3756" s="111" t="s">
        <v>29</v>
      </c>
      <c r="AA3756" s="111" t="s">
        <v>25</v>
      </c>
      <c r="AB3756" s="111" t="s">
        <v>30</v>
      </c>
      <c r="AC3756" s="112" t="s">
        <v>31</v>
      </c>
    </row>
    <row r="3757" spans="1:29" ht="25.5" customHeight="1" x14ac:dyDescent="0.35">
      <c r="A3757" s="205"/>
      <c r="B3757" s="207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33"/>
        <v/>
      </c>
      <c r="G3757" s="106"/>
      <c r="H3757" s="96">
        <f t="shared" si="234"/>
        <v>0</v>
      </c>
      <c r="I3757" s="96" t="str">
        <f t="shared" si="235"/>
        <v/>
      </c>
      <c r="J3757" s="96" t="str">
        <f t="shared" si="236"/>
        <v/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V3757" s="110" t="s">
        <v>25</v>
      </c>
      <c r="W3757" s="110" t="s">
        <v>26</v>
      </c>
      <c r="X3757" s="110" t="s">
        <v>27</v>
      </c>
      <c r="Y3757" s="111" t="s">
        <v>28</v>
      </c>
      <c r="Z3757" s="111" t="s">
        <v>29</v>
      </c>
      <c r="AA3757" s="111" t="s">
        <v>25</v>
      </c>
      <c r="AB3757" s="111" t="s">
        <v>30</v>
      </c>
      <c r="AC3757" s="112" t="s">
        <v>31</v>
      </c>
    </row>
    <row r="3758" spans="1:29" ht="25.5" customHeight="1" x14ac:dyDescent="0.35">
      <c r="A3758" s="205"/>
      <c r="B3758" s="207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33"/>
        <v/>
      </c>
      <c r="G3758" s="106"/>
      <c r="H3758" s="96">
        <f t="shared" si="234"/>
        <v>0</v>
      </c>
      <c r="I3758" s="96" t="str">
        <f t="shared" si="235"/>
        <v/>
      </c>
      <c r="J3758" s="96" t="str">
        <f t="shared" si="236"/>
        <v/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V3758" s="110" t="s">
        <v>25</v>
      </c>
      <c r="W3758" s="110" t="s">
        <v>26</v>
      </c>
      <c r="X3758" s="110" t="s">
        <v>27</v>
      </c>
      <c r="Y3758" s="111" t="s">
        <v>28</v>
      </c>
      <c r="Z3758" s="111" t="s">
        <v>29</v>
      </c>
      <c r="AA3758" s="111" t="s">
        <v>25</v>
      </c>
      <c r="AB3758" s="111" t="s">
        <v>30</v>
      </c>
      <c r="AC3758" s="112" t="s">
        <v>31</v>
      </c>
    </row>
    <row r="3759" spans="1:29" ht="25.5" customHeight="1" x14ac:dyDescent="0.35">
      <c r="A3759" s="205"/>
      <c r="B3759" s="207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33"/>
        <v/>
      </c>
      <c r="G3759" s="106"/>
      <c r="H3759" s="96">
        <f t="shared" si="234"/>
        <v>0</v>
      </c>
      <c r="I3759" s="96" t="str">
        <f t="shared" si="235"/>
        <v/>
      </c>
      <c r="J3759" s="96" t="str">
        <f t="shared" si="236"/>
        <v/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V3759" s="110" t="s">
        <v>25</v>
      </c>
      <c r="W3759" s="110" t="s">
        <v>26</v>
      </c>
      <c r="X3759" s="110" t="s">
        <v>27</v>
      </c>
      <c r="Y3759" s="111" t="s">
        <v>28</v>
      </c>
      <c r="Z3759" s="111" t="s">
        <v>29</v>
      </c>
      <c r="AA3759" s="111" t="s">
        <v>25</v>
      </c>
      <c r="AB3759" s="111" t="s">
        <v>30</v>
      </c>
      <c r="AC3759" s="112" t="s">
        <v>31</v>
      </c>
    </row>
    <row r="3760" spans="1:29" ht="25.5" customHeight="1" x14ac:dyDescent="0.35">
      <c r="A3760" s="205"/>
      <c r="B3760" s="207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33"/>
        <v/>
      </c>
      <c r="G3760" s="106"/>
      <c r="H3760" s="96">
        <f t="shared" si="234"/>
        <v>0</v>
      </c>
      <c r="I3760" s="96" t="str">
        <f t="shared" si="235"/>
        <v/>
      </c>
      <c r="J3760" s="96" t="str">
        <f t="shared" si="236"/>
        <v/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V3760" s="110" t="s">
        <v>25</v>
      </c>
      <c r="W3760" s="110" t="s">
        <v>26</v>
      </c>
      <c r="X3760" s="110" t="s">
        <v>27</v>
      </c>
      <c r="Y3760" s="111" t="s">
        <v>28</v>
      </c>
      <c r="Z3760" s="111" t="s">
        <v>29</v>
      </c>
      <c r="AA3760" s="111" t="s">
        <v>25</v>
      </c>
      <c r="AB3760" s="111" t="s">
        <v>30</v>
      </c>
      <c r="AC3760" s="112" t="s">
        <v>31</v>
      </c>
    </row>
    <row r="3761" spans="1:29" ht="25.5" customHeight="1" x14ac:dyDescent="0.35">
      <c r="A3761" s="205"/>
      <c r="B3761" s="207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33"/>
        <v/>
      </c>
      <c r="G3761" s="106"/>
      <c r="H3761" s="96">
        <f t="shared" si="234"/>
        <v>0</v>
      </c>
      <c r="I3761" s="96" t="str">
        <f t="shared" si="235"/>
        <v/>
      </c>
      <c r="J3761" s="96" t="str">
        <f t="shared" si="236"/>
        <v/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V3761" s="110" t="s">
        <v>25</v>
      </c>
      <c r="W3761" s="110" t="s">
        <v>26</v>
      </c>
      <c r="X3761" s="110" t="s">
        <v>27</v>
      </c>
      <c r="Y3761" s="111" t="s">
        <v>28</v>
      </c>
      <c r="Z3761" s="111" t="s">
        <v>29</v>
      </c>
      <c r="AA3761" s="111" t="s">
        <v>25</v>
      </c>
      <c r="AB3761" s="111" t="s">
        <v>30</v>
      </c>
      <c r="AC3761" s="112" t="s">
        <v>31</v>
      </c>
    </row>
    <row r="3762" spans="1:29" ht="25.5" customHeight="1" x14ac:dyDescent="0.35">
      <c r="A3762" s="205"/>
      <c r="B3762" s="207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33"/>
        <v/>
      </c>
      <c r="G3762" s="106"/>
      <c r="H3762" s="96">
        <f t="shared" si="234"/>
        <v>0</v>
      </c>
      <c r="I3762" s="96" t="str">
        <f t="shared" si="235"/>
        <v/>
      </c>
      <c r="J3762" s="96" t="str">
        <f t="shared" si="236"/>
        <v/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V3762" s="110" t="s">
        <v>25</v>
      </c>
      <c r="W3762" s="110" t="s">
        <v>26</v>
      </c>
      <c r="X3762" s="110" t="s">
        <v>27</v>
      </c>
      <c r="Y3762" s="111" t="s">
        <v>28</v>
      </c>
      <c r="Z3762" s="111" t="s">
        <v>29</v>
      </c>
      <c r="AA3762" s="111" t="s">
        <v>25</v>
      </c>
      <c r="AB3762" s="111" t="s">
        <v>30</v>
      </c>
      <c r="AC3762" s="112" t="s">
        <v>31</v>
      </c>
    </row>
    <row r="3763" spans="1:29" ht="25.5" customHeight="1" x14ac:dyDescent="0.35">
      <c r="A3763" s="205"/>
      <c r="B3763" s="207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33"/>
        <v/>
      </c>
      <c r="G3763" s="106"/>
      <c r="H3763" s="96">
        <f t="shared" si="234"/>
        <v>0</v>
      </c>
      <c r="I3763" s="96" t="str">
        <f t="shared" si="235"/>
        <v/>
      </c>
      <c r="J3763" s="96" t="str">
        <f t="shared" si="236"/>
        <v/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V3763" s="110" t="s">
        <v>25</v>
      </c>
      <c r="W3763" s="110" t="s">
        <v>26</v>
      </c>
      <c r="X3763" s="110" t="s">
        <v>27</v>
      </c>
      <c r="Y3763" s="111" t="s">
        <v>28</v>
      </c>
      <c r="Z3763" s="111" t="s">
        <v>29</v>
      </c>
      <c r="AA3763" s="111" t="s">
        <v>25</v>
      </c>
      <c r="AB3763" s="111" t="s">
        <v>30</v>
      </c>
      <c r="AC3763" s="112" t="s">
        <v>31</v>
      </c>
    </row>
    <row r="3764" spans="1:29" ht="25.5" customHeight="1" x14ac:dyDescent="0.35">
      <c r="A3764" s="205"/>
      <c r="B3764" s="207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33"/>
        <v/>
      </c>
      <c r="G3764" s="106"/>
      <c r="H3764" s="96">
        <f t="shared" si="234"/>
        <v>0</v>
      </c>
      <c r="I3764" s="96" t="str">
        <f t="shared" si="235"/>
        <v/>
      </c>
      <c r="J3764" s="96" t="str">
        <f t="shared" si="236"/>
        <v/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V3764" s="110" t="s">
        <v>25</v>
      </c>
      <c r="W3764" s="110" t="s">
        <v>26</v>
      </c>
      <c r="X3764" s="110" t="s">
        <v>27</v>
      </c>
      <c r="Y3764" s="111" t="s">
        <v>28</v>
      </c>
      <c r="Z3764" s="111" t="s">
        <v>29</v>
      </c>
      <c r="AA3764" s="111" t="s">
        <v>25</v>
      </c>
      <c r="AB3764" s="111" t="s">
        <v>30</v>
      </c>
      <c r="AC3764" s="112" t="s">
        <v>31</v>
      </c>
    </row>
    <row r="3765" spans="1:29" ht="25.5" customHeight="1" x14ac:dyDescent="0.35">
      <c r="A3765" s="205"/>
      <c r="B3765" s="207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33"/>
        <v/>
      </c>
      <c r="G3765" s="106"/>
      <c r="H3765" s="96">
        <f t="shared" si="234"/>
        <v>0</v>
      </c>
      <c r="I3765" s="96" t="str">
        <f t="shared" si="235"/>
        <v/>
      </c>
      <c r="J3765" s="96" t="str">
        <f t="shared" si="236"/>
        <v/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V3765" s="110" t="s">
        <v>25</v>
      </c>
      <c r="W3765" s="110" t="s">
        <v>26</v>
      </c>
      <c r="X3765" s="110" t="s">
        <v>27</v>
      </c>
      <c r="Y3765" s="111" t="s">
        <v>28</v>
      </c>
      <c r="Z3765" s="111" t="s">
        <v>29</v>
      </c>
      <c r="AA3765" s="111" t="s">
        <v>25</v>
      </c>
      <c r="AB3765" s="111" t="s">
        <v>30</v>
      </c>
      <c r="AC3765" s="112" t="s">
        <v>31</v>
      </c>
    </row>
    <row r="3766" spans="1:29" ht="25.5" customHeight="1" x14ac:dyDescent="0.35">
      <c r="A3766" s="205"/>
      <c r="B3766" s="207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33"/>
        <v/>
      </c>
      <c r="G3766" s="106"/>
      <c r="H3766" s="96">
        <f t="shared" si="234"/>
        <v>0</v>
      </c>
      <c r="I3766" s="96" t="str">
        <f t="shared" si="235"/>
        <v/>
      </c>
      <c r="J3766" s="96" t="str">
        <f t="shared" si="236"/>
        <v/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V3766" s="110" t="s">
        <v>25</v>
      </c>
      <c r="W3766" s="110" t="s">
        <v>26</v>
      </c>
      <c r="X3766" s="110" t="s">
        <v>27</v>
      </c>
      <c r="Y3766" s="111" t="s">
        <v>28</v>
      </c>
      <c r="Z3766" s="111" t="s">
        <v>29</v>
      </c>
      <c r="AA3766" s="111" t="s">
        <v>25</v>
      </c>
      <c r="AB3766" s="111" t="s">
        <v>30</v>
      </c>
      <c r="AC3766" s="112" t="s">
        <v>31</v>
      </c>
    </row>
    <row r="3767" spans="1:29" ht="25.5" customHeight="1" x14ac:dyDescent="0.35">
      <c r="A3767" s="205"/>
      <c r="B3767" s="207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33"/>
        <v/>
      </c>
      <c r="G3767" s="106"/>
      <c r="H3767" s="96">
        <f t="shared" si="234"/>
        <v>0</v>
      </c>
      <c r="I3767" s="96" t="str">
        <f t="shared" si="235"/>
        <v/>
      </c>
      <c r="J3767" s="96" t="str">
        <f t="shared" si="236"/>
        <v/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V3767" s="110" t="s">
        <v>25</v>
      </c>
      <c r="W3767" s="110" t="s">
        <v>26</v>
      </c>
      <c r="X3767" s="110" t="s">
        <v>27</v>
      </c>
      <c r="Y3767" s="111" t="s">
        <v>28</v>
      </c>
      <c r="Z3767" s="111" t="s">
        <v>29</v>
      </c>
      <c r="AA3767" s="111" t="s">
        <v>25</v>
      </c>
      <c r="AB3767" s="111" t="s">
        <v>30</v>
      </c>
      <c r="AC3767" s="112" t="s">
        <v>31</v>
      </c>
    </row>
    <row r="3768" spans="1:29" ht="25.5" customHeight="1" x14ac:dyDescent="0.35">
      <c r="A3768" s="205"/>
      <c r="B3768" s="207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33"/>
        <v/>
      </c>
      <c r="G3768" s="106"/>
      <c r="H3768" s="96">
        <f t="shared" si="234"/>
        <v>0</v>
      </c>
      <c r="I3768" s="96" t="str">
        <f t="shared" si="235"/>
        <v/>
      </c>
      <c r="J3768" s="96" t="str">
        <f t="shared" si="236"/>
        <v/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V3768" s="110" t="s">
        <v>25</v>
      </c>
      <c r="W3768" s="110" t="s">
        <v>26</v>
      </c>
      <c r="X3768" s="110" t="s">
        <v>27</v>
      </c>
      <c r="Y3768" s="111" t="s">
        <v>28</v>
      </c>
      <c r="Z3768" s="111" t="s">
        <v>29</v>
      </c>
      <c r="AA3768" s="111" t="s">
        <v>25</v>
      </c>
      <c r="AB3768" s="111" t="s">
        <v>30</v>
      </c>
      <c r="AC3768" s="112" t="s">
        <v>31</v>
      </c>
    </row>
    <row r="3769" spans="1:29" ht="25.5" customHeight="1" x14ac:dyDescent="0.35">
      <c r="A3769" s="205"/>
      <c r="B3769" s="207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33"/>
        <v/>
      </c>
      <c r="G3769" s="106"/>
      <c r="H3769" s="96">
        <f t="shared" si="234"/>
        <v>0</v>
      </c>
      <c r="I3769" s="96" t="str">
        <f t="shared" si="235"/>
        <v/>
      </c>
      <c r="J3769" s="96" t="str">
        <f t="shared" si="236"/>
        <v/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V3769" s="110" t="s">
        <v>25</v>
      </c>
      <c r="W3769" s="110" t="s">
        <v>26</v>
      </c>
      <c r="X3769" s="110" t="s">
        <v>27</v>
      </c>
      <c r="Y3769" s="111" t="s">
        <v>28</v>
      </c>
      <c r="Z3769" s="111" t="s">
        <v>29</v>
      </c>
      <c r="AA3769" s="111" t="s">
        <v>25</v>
      </c>
      <c r="AB3769" s="111" t="s">
        <v>30</v>
      </c>
      <c r="AC3769" s="112" t="s">
        <v>31</v>
      </c>
    </row>
    <row r="3770" spans="1:29" ht="25.5" customHeight="1" x14ac:dyDescent="0.35">
      <c r="A3770" s="205"/>
      <c r="B3770" s="207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33"/>
        <v/>
      </c>
      <c r="G3770" s="106"/>
      <c r="H3770" s="96">
        <f t="shared" si="234"/>
        <v>0</v>
      </c>
      <c r="I3770" s="96" t="str">
        <f t="shared" si="235"/>
        <v/>
      </c>
      <c r="J3770" s="96" t="str">
        <f t="shared" si="236"/>
        <v/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V3770" s="110" t="s">
        <v>25</v>
      </c>
      <c r="W3770" s="110" t="s">
        <v>26</v>
      </c>
      <c r="X3770" s="110" t="s">
        <v>27</v>
      </c>
      <c r="Y3770" s="111" t="s">
        <v>28</v>
      </c>
      <c r="Z3770" s="111" t="s">
        <v>29</v>
      </c>
      <c r="AA3770" s="111" t="s">
        <v>25</v>
      </c>
      <c r="AB3770" s="111" t="s">
        <v>30</v>
      </c>
      <c r="AC3770" s="112" t="s">
        <v>31</v>
      </c>
    </row>
    <row r="3771" spans="1:29" ht="25.5" customHeight="1" x14ac:dyDescent="0.35">
      <c r="A3771" s="205"/>
      <c r="B3771" s="207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33"/>
        <v/>
      </c>
      <c r="G3771" s="106"/>
      <c r="H3771" s="96">
        <f t="shared" si="234"/>
        <v>0</v>
      </c>
      <c r="I3771" s="96" t="str">
        <f t="shared" si="235"/>
        <v/>
      </c>
      <c r="J3771" s="96" t="str">
        <f t="shared" si="236"/>
        <v/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V3771" s="110" t="s">
        <v>25</v>
      </c>
      <c r="W3771" s="110" t="s">
        <v>26</v>
      </c>
      <c r="X3771" s="110" t="s">
        <v>27</v>
      </c>
      <c r="Y3771" s="111" t="s">
        <v>28</v>
      </c>
      <c r="Z3771" s="111" t="s">
        <v>29</v>
      </c>
      <c r="AA3771" s="111" t="s">
        <v>25</v>
      </c>
      <c r="AB3771" s="111" t="s">
        <v>30</v>
      </c>
      <c r="AC3771" s="112" t="s">
        <v>31</v>
      </c>
    </row>
    <row r="3772" spans="1:29" ht="25.5" customHeight="1" x14ac:dyDescent="0.35">
      <c r="A3772" s="205"/>
      <c r="B3772" s="207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33"/>
        <v/>
      </c>
      <c r="G3772" s="106"/>
      <c r="H3772" s="96">
        <f t="shared" si="234"/>
        <v>0</v>
      </c>
      <c r="I3772" s="96" t="str">
        <f t="shared" si="235"/>
        <v/>
      </c>
      <c r="J3772" s="96" t="str">
        <f t="shared" si="236"/>
        <v/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V3772" s="110" t="s">
        <v>25</v>
      </c>
      <c r="W3772" s="110" t="s">
        <v>26</v>
      </c>
      <c r="X3772" s="110" t="s">
        <v>27</v>
      </c>
      <c r="Y3772" s="111" t="s">
        <v>28</v>
      </c>
      <c r="Z3772" s="111" t="s">
        <v>29</v>
      </c>
      <c r="AA3772" s="111" t="s">
        <v>25</v>
      </c>
      <c r="AB3772" s="111" t="s">
        <v>30</v>
      </c>
      <c r="AC3772" s="112" t="s">
        <v>31</v>
      </c>
    </row>
    <row r="3773" spans="1:29" ht="25.5" customHeight="1" x14ac:dyDescent="0.35">
      <c r="A3773" s="205"/>
      <c r="B3773" s="207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33"/>
        <v/>
      </c>
      <c r="G3773" s="106"/>
      <c r="H3773" s="96">
        <f t="shared" si="234"/>
        <v>0</v>
      </c>
      <c r="I3773" s="96" t="str">
        <f t="shared" si="235"/>
        <v/>
      </c>
      <c r="J3773" s="96" t="str">
        <f t="shared" si="236"/>
        <v/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V3773" s="110" t="s">
        <v>25</v>
      </c>
      <c r="W3773" s="110" t="s">
        <v>26</v>
      </c>
      <c r="X3773" s="110" t="s">
        <v>27</v>
      </c>
      <c r="Y3773" s="111" t="s">
        <v>28</v>
      </c>
      <c r="Z3773" s="111" t="s">
        <v>29</v>
      </c>
      <c r="AA3773" s="111" t="s">
        <v>25</v>
      </c>
      <c r="AB3773" s="111" t="s">
        <v>30</v>
      </c>
      <c r="AC3773" s="112" t="s">
        <v>31</v>
      </c>
    </row>
    <row r="3774" spans="1:29" ht="25.5" customHeight="1" x14ac:dyDescent="0.35">
      <c r="A3774" s="205"/>
      <c r="B3774" s="207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33"/>
        <v/>
      </c>
      <c r="G3774" s="106"/>
      <c r="H3774" s="96">
        <f t="shared" si="234"/>
        <v>0</v>
      </c>
      <c r="I3774" s="96" t="str">
        <f t="shared" si="235"/>
        <v/>
      </c>
      <c r="J3774" s="96" t="str">
        <f t="shared" si="236"/>
        <v/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V3774" s="110" t="s">
        <v>25</v>
      </c>
      <c r="W3774" s="110" t="s">
        <v>26</v>
      </c>
      <c r="X3774" s="110" t="s">
        <v>27</v>
      </c>
      <c r="Y3774" s="111" t="s">
        <v>28</v>
      </c>
      <c r="Z3774" s="111" t="s">
        <v>29</v>
      </c>
      <c r="AA3774" s="111" t="s">
        <v>25</v>
      </c>
      <c r="AB3774" s="111" t="s">
        <v>30</v>
      </c>
      <c r="AC3774" s="112" t="s">
        <v>31</v>
      </c>
    </row>
    <row r="3775" spans="1:29" ht="25.5" customHeight="1" x14ac:dyDescent="0.35">
      <c r="A3775" s="205"/>
      <c r="B3775" s="207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33"/>
        <v/>
      </c>
      <c r="G3775" s="106"/>
      <c r="H3775" s="96">
        <f t="shared" si="234"/>
        <v>0</v>
      </c>
      <c r="I3775" s="96" t="str">
        <f t="shared" si="235"/>
        <v/>
      </c>
      <c r="J3775" s="96" t="str">
        <f t="shared" si="236"/>
        <v/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V3775" s="110" t="s">
        <v>25</v>
      </c>
      <c r="W3775" s="110" t="s">
        <v>26</v>
      </c>
      <c r="X3775" s="110" t="s">
        <v>27</v>
      </c>
      <c r="Y3775" s="111" t="s">
        <v>28</v>
      </c>
      <c r="Z3775" s="111" t="s">
        <v>29</v>
      </c>
      <c r="AA3775" s="111" t="s">
        <v>25</v>
      </c>
      <c r="AB3775" s="111" t="s">
        <v>30</v>
      </c>
      <c r="AC3775" s="112" t="s">
        <v>31</v>
      </c>
    </row>
    <row r="3776" spans="1:29" ht="25.5" customHeight="1" x14ac:dyDescent="0.35">
      <c r="A3776" s="205"/>
      <c r="B3776" s="207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33"/>
        <v/>
      </c>
      <c r="G3776" s="106"/>
      <c r="H3776" s="96">
        <f t="shared" si="234"/>
        <v>0</v>
      </c>
      <c r="I3776" s="96" t="str">
        <f t="shared" si="235"/>
        <v/>
      </c>
      <c r="J3776" s="96" t="str">
        <f t="shared" si="236"/>
        <v/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V3776" s="110" t="s">
        <v>25</v>
      </c>
      <c r="W3776" s="110" t="s">
        <v>26</v>
      </c>
      <c r="X3776" s="110" t="s">
        <v>27</v>
      </c>
      <c r="Y3776" s="111" t="s">
        <v>28</v>
      </c>
      <c r="Z3776" s="111" t="s">
        <v>29</v>
      </c>
      <c r="AA3776" s="111" t="s">
        <v>25</v>
      </c>
      <c r="AB3776" s="111" t="s">
        <v>30</v>
      </c>
      <c r="AC3776" s="112" t="s">
        <v>31</v>
      </c>
    </row>
    <row r="3777" spans="1:29" ht="25.5" customHeight="1" x14ac:dyDescent="0.35">
      <c r="A3777" s="205"/>
      <c r="B3777" s="207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33"/>
        <v/>
      </c>
      <c r="G3777" s="106"/>
      <c r="H3777" s="96">
        <f t="shared" si="234"/>
        <v>0</v>
      </c>
      <c r="I3777" s="96" t="str">
        <f t="shared" si="235"/>
        <v/>
      </c>
      <c r="J3777" s="96" t="str">
        <f t="shared" si="236"/>
        <v/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V3777" s="110" t="s">
        <v>25</v>
      </c>
      <c r="W3777" s="110" t="s">
        <v>26</v>
      </c>
      <c r="X3777" s="110" t="s">
        <v>27</v>
      </c>
      <c r="Y3777" s="111" t="s">
        <v>28</v>
      </c>
      <c r="Z3777" s="111" t="s">
        <v>29</v>
      </c>
      <c r="AA3777" s="111" t="s">
        <v>25</v>
      </c>
      <c r="AB3777" s="111" t="s">
        <v>30</v>
      </c>
      <c r="AC3777" s="112" t="s">
        <v>31</v>
      </c>
    </row>
    <row r="3778" spans="1:29" ht="25.5" customHeight="1" x14ac:dyDescent="0.35">
      <c r="A3778" s="205"/>
      <c r="B3778" s="207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37">IF(OR(D3778="",E3778=""),"",ROUND(D3778*E3778,2))</f>
        <v/>
      </c>
      <c r="G3778" s="106"/>
      <c r="H3778" s="96">
        <f t="shared" ref="H3778:H3841" si="238">IF(G3778="Sim",IF(OR(F3778="",D3778="",L3778=""),"",IF(L3778="Sim",ROUND(F3778-D3778,2),0)),0)</f>
        <v>0</v>
      </c>
      <c r="I3778" s="96" t="str">
        <f t="shared" ref="I3778:I3841" si="239">IF(G3778="Sim",0,IF(OR(F3778="",L3778=""),"",F3778))</f>
        <v/>
      </c>
      <c r="J3778" s="96" t="str">
        <f t="shared" ref="J3778:J3841" si="240">IF(G3778="Sim",0,IF(OR(F3778="",D3778="",L3778=""),"",IF(L3778="Sim",ROUND(F3778-D3778,2),0)))</f>
        <v/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V3778" s="110" t="s">
        <v>25</v>
      </c>
      <c r="W3778" s="110" t="s">
        <v>26</v>
      </c>
      <c r="X3778" s="110" t="s">
        <v>27</v>
      </c>
      <c r="Y3778" s="111" t="s">
        <v>28</v>
      </c>
      <c r="Z3778" s="111" t="s">
        <v>29</v>
      </c>
      <c r="AA3778" s="111" t="s">
        <v>25</v>
      </c>
      <c r="AB3778" s="111" t="s">
        <v>30</v>
      </c>
      <c r="AC3778" s="112" t="s">
        <v>31</v>
      </c>
    </row>
    <row r="3779" spans="1:29" ht="25.5" customHeight="1" x14ac:dyDescent="0.35">
      <c r="A3779" s="205"/>
      <c r="B3779" s="207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37"/>
        <v/>
      </c>
      <c r="G3779" s="106"/>
      <c r="H3779" s="96">
        <f t="shared" si="238"/>
        <v>0</v>
      </c>
      <c r="I3779" s="96" t="str">
        <f t="shared" si="239"/>
        <v/>
      </c>
      <c r="J3779" s="96" t="str">
        <f t="shared" si="240"/>
        <v/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V3779" s="110" t="s">
        <v>25</v>
      </c>
      <c r="W3779" s="110" t="s">
        <v>26</v>
      </c>
      <c r="X3779" s="110" t="s">
        <v>27</v>
      </c>
      <c r="Y3779" s="111" t="s">
        <v>28</v>
      </c>
      <c r="Z3779" s="111" t="s">
        <v>29</v>
      </c>
      <c r="AA3779" s="111" t="s">
        <v>25</v>
      </c>
      <c r="AB3779" s="111" t="s">
        <v>30</v>
      </c>
      <c r="AC3779" s="112" t="s">
        <v>31</v>
      </c>
    </row>
    <row r="3780" spans="1:29" ht="25.5" customHeight="1" x14ac:dyDescent="0.35">
      <c r="A3780" s="205"/>
      <c r="B3780" s="207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37"/>
        <v/>
      </c>
      <c r="G3780" s="106"/>
      <c r="H3780" s="96">
        <f t="shared" si="238"/>
        <v>0</v>
      </c>
      <c r="I3780" s="96" t="str">
        <f t="shared" si="239"/>
        <v/>
      </c>
      <c r="J3780" s="96" t="str">
        <f t="shared" si="240"/>
        <v/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V3780" s="110" t="s">
        <v>25</v>
      </c>
      <c r="W3780" s="110" t="s">
        <v>26</v>
      </c>
      <c r="X3780" s="110" t="s">
        <v>27</v>
      </c>
      <c r="Y3780" s="111" t="s">
        <v>28</v>
      </c>
      <c r="Z3780" s="111" t="s">
        <v>29</v>
      </c>
      <c r="AA3780" s="111" t="s">
        <v>25</v>
      </c>
      <c r="AB3780" s="111" t="s">
        <v>30</v>
      </c>
      <c r="AC3780" s="112" t="s">
        <v>31</v>
      </c>
    </row>
    <row r="3781" spans="1:29" ht="25.5" customHeight="1" x14ac:dyDescent="0.35">
      <c r="A3781" s="205"/>
      <c r="B3781" s="207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37"/>
        <v/>
      </c>
      <c r="G3781" s="106"/>
      <c r="H3781" s="96">
        <f t="shared" si="238"/>
        <v>0</v>
      </c>
      <c r="I3781" s="96" t="str">
        <f t="shared" si="239"/>
        <v/>
      </c>
      <c r="J3781" s="96" t="str">
        <f t="shared" si="240"/>
        <v/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V3781" s="110" t="s">
        <v>25</v>
      </c>
      <c r="W3781" s="110" t="s">
        <v>26</v>
      </c>
      <c r="X3781" s="110" t="s">
        <v>27</v>
      </c>
      <c r="Y3781" s="111" t="s">
        <v>28</v>
      </c>
      <c r="Z3781" s="111" t="s">
        <v>29</v>
      </c>
      <c r="AA3781" s="111" t="s">
        <v>25</v>
      </c>
      <c r="AB3781" s="111" t="s">
        <v>30</v>
      </c>
      <c r="AC3781" s="112" t="s">
        <v>31</v>
      </c>
    </row>
    <row r="3782" spans="1:29" ht="25.5" customHeight="1" x14ac:dyDescent="0.35">
      <c r="A3782" s="205"/>
      <c r="B3782" s="207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37"/>
        <v/>
      </c>
      <c r="G3782" s="106"/>
      <c r="H3782" s="96">
        <f t="shared" si="238"/>
        <v>0</v>
      </c>
      <c r="I3782" s="96" t="str">
        <f t="shared" si="239"/>
        <v/>
      </c>
      <c r="J3782" s="96" t="str">
        <f t="shared" si="240"/>
        <v/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V3782" s="110" t="s">
        <v>25</v>
      </c>
      <c r="W3782" s="110" t="s">
        <v>26</v>
      </c>
      <c r="X3782" s="110" t="s">
        <v>27</v>
      </c>
      <c r="Y3782" s="111" t="s">
        <v>28</v>
      </c>
      <c r="Z3782" s="111" t="s">
        <v>29</v>
      </c>
      <c r="AA3782" s="111" t="s">
        <v>25</v>
      </c>
      <c r="AB3782" s="111" t="s">
        <v>30</v>
      </c>
      <c r="AC3782" s="112" t="s">
        <v>31</v>
      </c>
    </row>
    <row r="3783" spans="1:29" ht="25.5" customHeight="1" x14ac:dyDescent="0.35">
      <c r="A3783" s="205"/>
      <c r="B3783" s="207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37"/>
        <v/>
      </c>
      <c r="G3783" s="106"/>
      <c r="H3783" s="96">
        <f t="shared" si="238"/>
        <v>0</v>
      </c>
      <c r="I3783" s="96" t="str">
        <f t="shared" si="239"/>
        <v/>
      </c>
      <c r="J3783" s="96" t="str">
        <f t="shared" si="240"/>
        <v/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V3783" s="110" t="s">
        <v>25</v>
      </c>
      <c r="W3783" s="110" t="s">
        <v>26</v>
      </c>
      <c r="X3783" s="110" t="s">
        <v>27</v>
      </c>
      <c r="Y3783" s="111" t="s">
        <v>28</v>
      </c>
      <c r="Z3783" s="111" t="s">
        <v>29</v>
      </c>
      <c r="AA3783" s="111" t="s">
        <v>25</v>
      </c>
      <c r="AB3783" s="111" t="s">
        <v>30</v>
      </c>
      <c r="AC3783" s="112" t="s">
        <v>31</v>
      </c>
    </row>
    <row r="3784" spans="1:29" ht="25.5" customHeight="1" x14ac:dyDescent="0.35">
      <c r="A3784" s="205"/>
      <c r="B3784" s="207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37"/>
        <v/>
      </c>
      <c r="G3784" s="106"/>
      <c r="H3784" s="96">
        <f t="shared" si="238"/>
        <v>0</v>
      </c>
      <c r="I3784" s="96" t="str">
        <f t="shared" si="239"/>
        <v/>
      </c>
      <c r="J3784" s="96" t="str">
        <f t="shared" si="240"/>
        <v/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V3784" s="110" t="s">
        <v>25</v>
      </c>
      <c r="W3784" s="110" t="s">
        <v>26</v>
      </c>
      <c r="X3784" s="110" t="s">
        <v>27</v>
      </c>
      <c r="Y3784" s="111" t="s">
        <v>28</v>
      </c>
      <c r="Z3784" s="111" t="s">
        <v>29</v>
      </c>
      <c r="AA3784" s="111" t="s">
        <v>25</v>
      </c>
      <c r="AB3784" s="111" t="s">
        <v>30</v>
      </c>
      <c r="AC3784" s="112" t="s">
        <v>31</v>
      </c>
    </row>
    <row r="3785" spans="1:29" ht="25.5" customHeight="1" x14ac:dyDescent="0.35">
      <c r="A3785" s="205"/>
      <c r="B3785" s="207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37"/>
        <v/>
      </c>
      <c r="G3785" s="106"/>
      <c r="H3785" s="96">
        <f t="shared" si="238"/>
        <v>0</v>
      </c>
      <c r="I3785" s="96" t="str">
        <f t="shared" si="239"/>
        <v/>
      </c>
      <c r="J3785" s="96" t="str">
        <f t="shared" si="240"/>
        <v/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V3785" s="110" t="s">
        <v>25</v>
      </c>
      <c r="W3785" s="110" t="s">
        <v>26</v>
      </c>
      <c r="X3785" s="110" t="s">
        <v>27</v>
      </c>
      <c r="Y3785" s="111" t="s">
        <v>28</v>
      </c>
      <c r="Z3785" s="111" t="s">
        <v>29</v>
      </c>
      <c r="AA3785" s="111" t="s">
        <v>25</v>
      </c>
      <c r="AB3785" s="111" t="s">
        <v>30</v>
      </c>
      <c r="AC3785" s="112" t="s">
        <v>31</v>
      </c>
    </row>
    <row r="3786" spans="1:29" ht="25.5" customHeight="1" x14ac:dyDescent="0.35">
      <c r="A3786" s="205"/>
      <c r="B3786" s="207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37"/>
        <v/>
      </c>
      <c r="G3786" s="106"/>
      <c r="H3786" s="96">
        <f t="shared" si="238"/>
        <v>0</v>
      </c>
      <c r="I3786" s="96" t="str">
        <f t="shared" si="239"/>
        <v/>
      </c>
      <c r="J3786" s="96" t="str">
        <f t="shared" si="240"/>
        <v/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V3786" s="110" t="s">
        <v>25</v>
      </c>
      <c r="W3786" s="110" t="s">
        <v>26</v>
      </c>
      <c r="X3786" s="110" t="s">
        <v>27</v>
      </c>
      <c r="Y3786" s="111" t="s">
        <v>28</v>
      </c>
      <c r="Z3786" s="111" t="s">
        <v>29</v>
      </c>
      <c r="AA3786" s="111" t="s">
        <v>25</v>
      </c>
      <c r="AB3786" s="111" t="s">
        <v>30</v>
      </c>
      <c r="AC3786" s="112" t="s">
        <v>31</v>
      </c>
    </row>
    <row r="3787" spans="1:29" ht="25.5" customHeight="1" x14ac:dyDescent="0.35">
      <c r="A3787" s="205"/>
      <c r="B3787" s="207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37"/>
        <v/>
      </c>
      <c r="G3787" s="106"/>
      <c r="H3787" s="96">
        <f t="shared" si="238"/>
        <v>0</v>
      </c>
      <c r="I3787" s="96" t="str">
        <f t="shared" si="239"/>
        <v/>
      </c>
      <c r="J3787" s="96" t="str">
        <f t="shared" si="240"/>
        <v/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V3787" s="110" t="s">
        <v>25</v>
      </c>
      <c r="W3787" s="110" t="s">
        <v>26</v>
      </c>
      <c r="X3787" s="110" t="s">
        <v>27</v>
      </c>
      <c r="Y3787" s="111" t="s">
        <v>28</v>
      </c>
      <c r="Z3787" s="111" t="s">
        <v>29</v>
      </c>
      <c r="AA3787" s="111" t="s">
        <v>25</v>
      </c>
      <c r="AB3787" s="111" t="s">
        <v>30</v>
      </c>
      <c r="AC3787" s="112" t="s">
        <v>31</v>
      </c>
    </row>
    <row r="3788" spans="1:29" ht="25.5" customHeight="1" x14ac:dyDescent="0.35">
      <c r="A3788" s="205"/>
      <c r="B3788" s="207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37"/>
        <v/>
      </c>
      <c r="G3788" s="106"/>
      <c r="H3788" s="96">
        <f t="shared" si="238"/>
        <v>0</v>
      </c>
      <c r="I3788" s="96" t="str">
        <f t="shared" si="239"/>
        <v/>
      </c>
      <c r="J3788" s="96" t="str">
        <f t="shared" si="240"/>
        <v/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V3788" s="110" t="s">
        <v>25</v>
      </c>
      <c r="W3788" s="110" t="s">
        <v>26</v>
      </c>
      <c r="X3788" s="110" t="s">
        <v>27</v>
      </c>
      <c r="Y3788" s="111" t="s">
        <v>28</v>
      </c>
      <c r="Z3788" s="111" t="s">
        <v>29</v>
      </c>
      <c r="AA3788" s="111" t="s">
        <v>25</v>
      </c>
      <c r="AB3788" s="111" t="s">
        <v>30</v>
      </c>
      <c r="AC3788" s="112" t="s">
        <v>31</v>
      </c>
    </row>
    <row r="3789" spans="1:29" ht="25.5" customHeight="1" x14ac:dyDescent="0.35">
      <c r="A3789" s="205"/>
      <c r="B3789" s="207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37"/>
        <v/>
      </c>
      <c r="G3789" s="106"/>
      <c r="H3789" s="96">
        <f t="shared" si="238"/>
        <v>0</v>
      </c>
      <c r="I3789" s="96" t="str">
        <f t="shared" si="239"/>
        <v/>
      </c>
      <c r="J3789" s="96" t="str">
        <f t="shared" si="240"/>
        <v/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V3789" s="110" t="s">
        <v>25</v>
      </c>
      <c r="W3789" s="110" t="s">
        <v>26</v>
      </c>
      <c r="X3789" s="110" t="s">
        <v>27</v>
      </c>
      <c r="Y3789" s="111" t="s">
        <v>28</v>
      </c>
      <c r="Z3789" s="111" t="s">
        <v>29</v>
      </c>
      <c r="AA3789" s="111" t="s">
        <v>25</v>
      </c>
      <c r="AB3789" s="111" t="s">
        <v>30</v>
      </c>
      <c r="AC3789" s="112" t="s">
        <v>31</v>
      </c>
    </row>
    <row r="3790" spans="1:29" ht="25.5" customHeight="1" x14ac:dyDescent="0.35">
      <c r="A3790" s="205"/>
      <c r="B3790" s="207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37"/>
        <v/>
      </c>
      <c r="G3790" s="106"/>
      <c r="H3790" s="96">
        <f t="shared" si="238"/>
        <v>0</v>
      </c>
      <c r="I3790" s="96" t="str">
        <f t="shared" si="239"/>
        <v/>
      </c>
      <c r="J3790" s="96" t="str">
        <f t="shared" si="240"/>
        <v/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V3790" s="110" t="s">
        <v>25</v>
      </c>
      <c r="W3790" s="110" t="s">
        <v>26</v>
      </c>
      <c r="X3790" s="110" t="s">
        <v>27</v>
      </c>
      <c r="Y3790" s="111" t="s">
        <v>28</v>
      </c>
      <c r="Z3790" s="111" t="s">
        <v>29</v>
      </c>
      <c r="AA3790" s="111" t="s">
        <v>25</v>
      </c>
      <c r="AB3790" s="111" t="s">
        <v>30</v>
      </c>
      <c r="AC3790" s="112" t="s">
        <v>31</v>
      </c>
    </row>
    <row r="3791" spans="1:29" ht="25.5" customHeight="1" x14ac:dyDescent="0.35">
      <c r="A3791" s="205"/>
      <c r="B3791" s="207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37"/>
        <v/>
      </c>
      <c r="G3791" s="106"/>
      <c r="H3791" s="96">
        <f t="shared" si="238"/>
        <v>0</v>
      </c>
      <c r="I3791" s="96" t="str">
        <f t="shared" si="239"/>
        <v/>
      </c>
      <c r="J3791" s="96" t="str">
        <f t="shared" si="240"/>
        <v/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V3791" s="110" t="s">
        <v>25</v>
      </c>
      <c r="W3791" s="110" t="s">
        <v>26</v>
      </c>
      <c r="X3791" s="110" t="s">
        <v>27</v>
      </c>
      <c r="Y3791" s="111" t="s">
        <v>28</v>
      </c>
      <c r="Z3791" s="111" t="s">
        <v>29</v>
      </c>
      <c r="AA3791" s="111" t="s">
        <v>25</v>
      </c>
      <c r="AB3791" s="111" t="s">
        <v>30</v>
      </c>
      <c r="AC3791" s="112" t="s">
        <v>31</v>
      </c>
    </row>
    <row r="3792" spans="1:29" ht="25.5" customHeight="1" x14ac:dyDescent="0.35">
      <c r="A3792" s="205"/>
      <c r="B3792" s="207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37"/>
        <v/>
      </c>
      <c r="G3792" s="106"/>
      <c r="H3792" s="96">
        <f t="shared" si="238"/>
        <v>0</v>
      </c>
      <c r="I3792" s="96" t="str">
        <f t="shared" si="239"/>
        <v/>
      </c>
      <c r="J3792" s="96" t="str">
        <f t="shared" si="240"/>
        <v/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V3792" s="110" t="s">
        <v>25</v>
      </c>
      <c r="W3792" s="110" t="s">
        <v>26</v>
      </c>
      <c r="X3792" s="110" t="s">
        <v>27</v>
      </c>
      <c r="Y3792" s="111" t="s">
        <v>28</v>
      </c>
      <c r="Z3792" s="111" t="s">
        <v>29</v>
      </c>
      <c r="AA3792" s="111" t="s">
        <v>25</v>
      </c>
      <c r="AB3792" s="111" t="s">
        <v>30</v>
      </c>
      <c r="AC3792" s="112" t="s">
        <v>31</v>
      </c>
    </row>
    <row r="3793" spans="1:29" ht="25.5" customHeight="1" x14ac:dyDescent="0.35">
      <c r="A3793" s="205"/>
      <c r="B3793" s="207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37"/>
        <v/>
      </c>
      <c r="G3793" s="106"/>
      <c r="H3793" s="96">
        <f t="shared" si="238"/>
        <v>0</v>
      </c>
      <c r="I3793" s="96" t="str">
        <f t="shared" si="239"/>
        <v/>
      </c>
      <c r="J3793" s="96" t="str">
        <f t="shared" si="240"/>
        <v/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V3793" s="110" t="s">
        <v>25</v>
      </c>
      <c r="W3793" s="110" t="s">
        <v>26</v>
      </c>
      <c r="X3793" s="110" t="s">
        <v>27</v>
      </c>
      <c r="Y3793" s="111" t="s">
        <v>28</v>
      </c>
      <c r="Z3793" s="111" t="s">
        <v>29</v>
      </c>
      <c r="AA3793" s="111" t="s">
        <v>25</v>
      </c>
      <c r="AB3793" s="111" t="s">
        <v>30</v>
      </c>
      <c r="AC3793" s="112" t="s">
        <v>31</v>
      </c>
    </row>
    <row r="3794" spans="1:29" ht="25.5" customHeight="1" x14ac:dyDescent="0.35">
      <c r="A3794" s="205"/>
      <c r="B3794" s="207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37"/>
        <v/>
      </c>
      <c r="G3794" s="106"/>
      <c r="H3794" s="96">
        <f t="shared" si="238"/>
        <v>0</v>
      </c>
      <c r="I3794" s="96" t="str">
        <f t="shared" si="239"/>
        <v/>
      </c>
      <c r="J3794" s="96" t="str">
        <f t="shared" si="240"/>
        <v/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V3794" s="110" t="s">
        <v>25</v>
      </c>
      <c r="W3794" s="110" t="s">
        <v>26</v>
      </c>
      <c r="X3794" s="110" t="s">
        <v>27</v>
      </c>
      <c r="Y3794" s="111" t="s">
        <v>28</v>
      </c>
      <c r="Z3794" s="111" t="s">
        <v>29</v>
      </c>
      <c r="AA3794" s="111" t="s">
        <v>25</v>
      </c>
      <c r="AB3794" s="111" t="s">
        <v>30</v>
      </c>
      <c r="AC3794" s="112" t="s">
        <v>31</v>
      </c>
    </row>
    <row r="3795" spans="1:29" ht="25.5" customHeight="1" x14ac:dyDescent="0.35">
      <c r="A3795" s="205"/>
      <c r="B3795" s="207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37"/>
        <v/>
      </c>
      <c r="G3795" s="106"/>
      <c r="H3795" s="96">
        <f t="shared" si="238"/>
        <v>0</v>
      </c>
      <c r="I3795" s="96" t="str">
        <f t="shared" si="239"/>
        <v/>
      </c>
      <c r="J3795" s="96" t="str">
        <f t="shared" si="240"/>
        <v/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V3795" s="110" t="s">
        <v>25</v>
      </c>
      <c r="W3795" s="110" t="s">
        <v>26</v>
      </c>
      <c r="X3795" s="110" t="s">
        <v>27</v>
      </c>
      <c r="Y3795" s="111" t="s">
        <v>28</v>
      </c>
      <c r="Z3795" s="111" t="s">
        <v>29</v>
      </c>
      <c r="AA3795" s="111" t="s">
        <v>25</v>
      </c>
      <c r="AB3795" s="111" t="s">
        <v>30</v>
      </c>
      <c r="AC3795" s="112" t="s">
        <v>31</v>
      </c>
    </row>
    <row r="3796" spans="1:29" ht="25.5" customHeight="1" x14ac:dyDescent="0.35">
      <c r="A3796" s="205"/>
      <c r="B3796" s="207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37"/>
        <v/>
      </c>
      <c r="G3796" s="106"/>
      <c r="H3796" s="96">
        <f t="shared" si="238"/>
        <v>0</v>
      </c>
      <c r="I3796" s="96" t="str">
        <f t="shared" si="239"/>
        <v/>
      </c>
      <c r="J3796" s="96" t="str">
        <f t="shared" si="240"/>
        <v/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V3796" s="110" t="s">
        <v>25</v>
      </c>
      <c r="W3796" s="110" t="s">
        <v>26</v>
      </c>
      <c r="X3796" s="110" t="s">
        <v>27</v>
      </c>
      <c r="Y3796" s="111" t="s">
        <v>28</v>
      </c>
      <c r="Z3796" s="111" t="s">
        <v>29</v>
      </c>
      <c r="AA3796" s="111" t="s">
        <v>25</v>
      </c>
      <c r="AB3796" s="111" t="s">
        <v>30</v>
      </c>
      <c r="AC3796" s="112" t="s">
        <v>31</v>
      </c>
    </row>
    <row r="3797" spans="1:29" ht="25.5" customHeight="1" x14ac:dyDescent="0.35">
      <c r="A3797" s="205"/>
      <c r="B3797" s="207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37"/>
        <v/>
      </c>
      <c r="G3797" s="106"/>
      <c r="H3797" s="96">
        <f t="shared" si="238"/>
        <v>0</v>
      </c>
      <c r="I3797" s="96" t="str">
        <f t="shared" si="239"/>
        <v/>
      </c>
      <c r="J3797" s="96" t="str">
        <f t="shared" si="240"/>
        <v/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V3797" s="110" t="s">
        <v>25</v>
      </c>
      <c r="W3797" s="110" t="s">
        <v>26</v>
      </c>
      <c r="X3797" s="110" t="s">
        <v>27</v>
      </c>
      <c r="Y3797" s="111" t="s">
        <v>28</v>
      </c>
      <c r="Z3797" s="111" t="s">
        <v>29</v>
      </c>
      <c r="AA3797" s="111" t="s">
        <v>25</v>
      </c>
      <c r="AB3797" s="111" t="s">
        <v>30</v>
      </c>
      <c r="AC3797" s="112" t="s">
        <v>31</v>
      </c>
    </row>
    <row r="3798" spans="1:29" ht="25.5" customHeight="1" x14ac:dyDescent="0.35">
      <c r="A3798" s="205"/>
      <c r="B3798" s="207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37"/>
        <v/>
      </c>
      <c r="G3798" s="106"/>
      <c r="H3798" s="96">
        <f t="shared" si="238"/>
        <v>0</v>
      </c>
      <c r="I3798" s="96" t="str">
        <f t="shared" si="239"/>
        <v/>
      </c>
      <c r="J3798" s="96" t="str">
        <f t="shared" si="240"/>
        <v/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V3798" s="110" t="s">
        <v>25</v>
      </c>
      <c r="W3798" s="110" t="s">
        <v>26</v>
      </c>
      <c r="X3798" s="110" t="s">
        <v>27</v>
      </c>
      <c r="Y3798" s="111" t="s">
        <v>28</v>
      </c>
      <c r="Z3798" s="111" t="s">
        <v>29</v>
      </c>
      <c r="AA3798" s="111" t="s">
        <v>25</v>
      </c>
      <c r="AB3798" s="111" t="s">
        <v>30</v>
      </c>
      <c r="AC3798" s="112" t="s">
        <v>31</v>
      </c>
    </row>
    <row r="3799" spans="1:29" ht="25.5" customHeight="1" x14ac:dyDescent="0.35">
      <c r="A3799" s="205"/>
      <c r="B3799" s="207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37"/>
        <v/>
      </c>
      <c r="G3799" s="106"/>
      <c r="H3799" s="96">
        <f t="shared" si="238"/>
        <v>0</v>
      </c>
      <c r="I3799" s="96" t="str">
        <f t="shared" si="239"/>
        <v/>
      </c>
      <c r="J3799" s="96" t="str">
        <f t="shared" si="240"/>
        <v/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V3799" s="110" t="s">
        <v>25</v>
      </c>
      <c r="W3799" s="110" t="s">
        <v>26</v>
      </c>
      <c r="X3799" s="110" t="s">
        <v>27</v>
      </c>
      <c r="Y3799" s="111" t="s">
        <v>28</v>
      </c>
      <c r="Z3799" s="111" t="s">
        <v>29</v>
      </c>
      <c r="AA3799" s="111" t="s">
        <v>25</v>
      </c>
      <c r="AB3799" s="111" t="s">
        <v>30</v>
      </c>
      <c r="AC3799" s="112" t="s">
        <v>31</v>
      </c>
    </row>
    <row r="3800" spans="1:29" ht="25.5" customHeight="1" x14ac:dyDescent="0.35">
      <c r="A3800" s="205"/>
      <c r="B3800" s="207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37"/>
        <v/>
      </c>
      <c r="G3800" s="106"/>
      <c r="H3800" s="96">
        <f t="shared" si="238"/>
        <v>0</v>
      </c>
      <c r="I3800" s="96" t="str">
        <f t="shared" si="239"/>
        <v/>
      </c>
      <c r="J3800" s="96" t="str">
        <f t="shared" si="240"/>
        <v/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V3800" s="110" t="s">
        <v>25</v>
      </c>
      <c r="W3800" s="110" t="s">
        <v>26</v>
      </c>
      <c r="X3800" s="110" t="s">
        <v>27</v>
      </c>
      <c r="Y3800" s="111" t="s">
        <v>28</v>
      </c>
      <c r="Z3800" s="111" t="s">
        <v>29</v>
      </c>
      <c r="AA3800" s="111" t="s">
        <v>25</v>
      </c>
      <c r="AB3800" s="111" t="s">
        <v>30</v>
      </c>
      <c r="AC3800" s="112" t="s">
        <v>31</v>
      </c>
    </row>
    <row r="3801" spans="1:29" ht="25.5" customHeight="1" x14ac:dyDescent="0.35">
      <c r="A3801" s="205"/>
      <c r="B3801" s="207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37"/>
        <v/>
      </c>
      <c r="G3801" s="106"/>
      <c r="H3801" s="96">
        <f t="shared" si="238"/>
        <v>0</v>
      </c>
      <c r="I3801" s="96" t="str">
        <f t="shared" si="239"/>
        <v/>
      </c>
      <c r="J3801" s="96" t="str">
        <f t="shared" si="240"/>
        <v/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V3801" s="110" t="s">
        <v>25</v>
      </c>
      <c r="W3801" s="110" t="s">
        <v>26</v>
      </c>
      <c r="X3801" s="110" t="s">
        <v>27</v>
      </c>
      <c r="Y3801" s="111" t="s">
        <v>28</v>
      </c>
      <c r="Z3801" s="111" t="s">
        <v>29</v>
      </c>
      <c r="AA3801" s="111" t="s">
        <v>25</v>
      </c>
      <c r="AB3801" s="111" t="s">
        <v>30</v>
      </c>
      <c r="AC3801" s="112" t="s">
        <v>31</v>
      </c>
    </row>
    <row r="3802" spans="1:29" ht="25.5" customHeight="1" x14ac:dyDescent="0.35">
      <c r="A3802" s="205"/>
      <c r="B3802" s="207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37"/>
        <v/>
      </c>
      <c r="G3802" s="106"/>
      <c r="H3802" s="96">
        <f t="shared" si="238"/>
        <v>0</v>
      </c>
      <c r="I3802" s="96" t="str">
        <f t="shared" si="239"/>
        <v/>
      </c>
      <c r="J3802" s="96" t="str">
        <f t="shared" si="240"/>
        <v/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V3802" s="110" t="s">
        <v>25</v>
      </c>
      <c r="W3802" s="110" t="s">
        <v>26</v>
      </c>
      <c r="X3802" s="110" t="s">
        <v>27</v>
      </c>
      <c r="Y3802" s="111" t="s">
        <v>28</v>
      </c>
      <c r="Z3802" s="111" t="s">
        <v>29</v>
      </c>
      <c r="AA3802" s="111" t="s">
        <v>25</v>
      </c>
      <c r="AB3802" s="111" t="s">
        <v>30</v>
      </c>
      <c r="AC3802" s="112" t="s">
        <v>31</v>
      </c>
    </row>
    <row r="3803" spans="1:29" ht="25.5" customHeight="1" x14ac:dyDescent="0.35">
      <c r="A3803" s="205"/>
      <c r="B3803" s="207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37"/>
        <v/>
      </c>
      <c r="G3803" s="106"/>
      <c r="H3803" s="96">
        <f t="shared" si="238"/>
        <v>0</v>
      </c>
      <c r="I3803" s="96" t="str">
        <f t="shared" si="239"/>
        <v/>
      </c>
      <c r="J3803" s="96" t="str">
        <f t="shared" si="240"/>
        <v/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V3803" s="110" t="s">
        <v>25</v>
      </c>
      <c r="W3803" s="110" t="s">
        <v>26</v>
      </c>
      <c r="X3803" s="110" t="s">
        <v>27</v>
      </c>
      <c r="Y3803" s="111" t="s">
        <v>28</v>
      </c>
      <c r="Z3803" s="111" t="s">
        <v>29</v>
      </c>
      <c r="AA3803" s="111" t="s">
        <v>25</v>
      </c>
      <c r="AB3803" s="111" t="s">
        <v>30</v>
      </c>
      <c r="AC3803" s="112" t="s">
        <v>31</v>
      </c>
    </row>
    <row r="3804" spans="1:29" ht="25.5" customHeight="1" x14ac:dyDescent="0.35">
      <c r="A3804" s="205"/>
      <c r="B3804" s="207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37"/>
        <v/>
      </c>
      <c r="G3804" s="106"/>
      <c r="H3804" s="96">
        <f t="shared" si="238"/>
        <v>0</v>
      </c>
      <c r="I3804" s="96" t="str">
        <f t="shared" si="239"/>
        <v/>
      </c>
      <c r="J3804" s="96" t="str">
        <f t="shared" si="240"/>
        <v/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V3804" s="110" t="s">
        <v>25</v>
      </c>
      <c r="W3804" s="110" t="s">
        <v>26</v>
      </c>
      <c r="X3804" s="110" t="s">
        <v>27</v>
      </c>
      <c r="Y3804" s="111" t="s">
        <v>28</v>
      </c>
      <c r="Z3804" s="111" t="s">
        <v>29</v>
      </c>
      <c r="AA3804" s="111" t="s">
        <v>25</v>
      </c>
      <c r="AB3804" s="111" t="s">
        <v>30</v>
      </c>
      <c r="AC3804" s="112" t="s">
        <v>31</v>
      </c>
    </row>
    <row r="3805" spans="1:29" ht="25.5" customHeight="1" x14ac:dyDescent="0.35">
      <c r="A3805" s="205"/>
      <c r="B3805" s="207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37"/>
        <v/>
      </c>
      <c r="G3805" s="106"/>
      <c r="H3805" s="96">
        <f t="shared" si="238"/>
        <v>0</v>
      </c>
      <c r="I3805" s="96" t="str">
        <f t="shared" si="239"/>
        <v/>
      </c>
      <c r="J3805" s="96" t="str">
        <f t="shared" si="240"/>
        <v/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V3805" s="110" t="s">
        <v>25</v>
      </c>
      <c r="W3805" s="110" t="s">
        <v>26</v>
      </c>
      <c r="X3805" s="110" t="s">
        <v>27</v>
      </c>
      <c r="Y3805" s="111" t="s">
        <v>28</v>
      </c>
      <c r="Z3805" s="111" t="s">
        <v>29</v>
      </c>
      <c r="AA3805" s="111" t="s">
        <v>25</v>
      </c>
      <c r="AB3805" s="111" t="s">
        <v>30</v>
      </c>
      <c r="AC3805" s="112" t="s">
        <v>31</v>
      </c>
    </row>
    <row r="3806" spans="1:29" ht="25.5" customHeight="1" x14ac:dyDescent="0.35">
      <c r="A3806" s="205"/>
      <c r="B3806" s="207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37"/>
        <v/>
      </c>
      <c r="G3806" s="106"/>
      <c r="H3806" s="96">
        <f t="shared" si="238"/>
        <v>0</v>
      </c>
      <c r="I3806" s="96" t="str">
        <f t="shared" si="239"/>
        <v/>
      </c>
      <c r="J3806" s="96" t="str">
        <f t="shared" si="240"/>
        <v/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V3806" s="110" t="s">
        <v>25</v>
      </c>
      <c r="W3806" s="110" t="s">
        <v>26</v>
      </c>
      <c r="X3806" s="110" t="s">
        <v>27</v>
      </c>
      <c r="Y3806" s="111" t="s">
        <v>28</v>
      </c>
      <c r="Z3806" s="111" t="s">
        <v>29</v>
      </c>
      <c r="AA3806" s="111" t="s">
        <v>25</v>
      </c>
      <c r="AB3806" s="111" t="s">
        <v>30</v>
      </c>
      <c r="AC3806" s="112" t="s">
        <v>31</v>
      </c>
    </row>
    <row r="3807" spans="1:29" ht="25.5" customHeight="1" x14ac:dyDescent="0.35">
      <c r="A3807" s="205"/>
      <c r="B3807" s="207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37"/>
        <v/>
      </c>
      <c r="G3807" s="106"/>
      <c r="H3807" s="96">
        <f t="shared" si="238"/>
        <v>0</v>
      </c>
      <c r="I3807" s="96" t="str">
        <f t="shared" si="239"/>
        <v/>
      </c>
      <c r="J3807" s="96" t="str">
        <f t="shared" si="240"/>
        <v/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V3807" s="110" t="s">
        <v>25</v>
      </c>
      <c r="W3807" s="110" t="s">
        <v>26</v>
      </c>
      <c r="X3807" s="110" t="s">
        <v>27</v>
      </c>
      <c r="Y3807" s="111" t="s">
        <v>28</v>
      </c>
      <c r="Z3807" s="111" t="s">
        <v>29</v>
      </c>
      <c r="AA3807" s="111" t="s">
        <v>25</v>
      </c>
      <c r="AB3807" s="111" t="s">
        <v>30</v>
      </c>
      <c r="AC3807" s="112" t="s">
        <v>31</v>
      </c>
    </row>
    <row r="3808" spans="1:29" ht="25.5" customHeight="1" x14ac:dyDescent="0.35">
      <c r="A3808" s="205"/>
      <c r="B3808" s="207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37"/>
        <v/>
      </c>
      <c r="G3808" s="106"/>
      <c r="H3808" s="96">
        <f t="shared" si="238"/>
        <v>0</v>
      </c>
      <c r="I3808" s="96" t="str">
        <f t="shared" si="239"/>
        <v/>
      </c>
      <c r="J3808" s="96" t="str">
        <f t="shared" si="240"/>
        <v/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V3808" s="110" t="s">
        <v>25</v>
      </c>
      <c r="W3808" s="110" t="s">
        <v>26</v>
      </c>
      <c r="X3808" s="110" t="s">
        <v>27</v>
      </c>
      <c r="Y3808" s="111" t="s">
        <v>28</v>
      </c>
      <c r="Z3808" s="111" t="s">
        <v>29</v>
      </c>
      <c r="AA3808" s="111" t="s">
        <v>25</v>
      </c>
      <c r="AB3808" s="111" t="s">
        <v>30</v>
      </c>
      <c r="AC3808" s="112" t="s">
        <v>31</v>
      </c>
    </row>
    <row r="3809" spans="1:29" ht="25.5" customHeight="1" x14ac:dyDescent="0.35">
      <c r="A3809" s="205"/>
      <c r="B3809" s="207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37"/>
        <v/>
      </c>
      <c r="G3809" s="106"/>
      <c r="H3809" s="96">
        <f t="shared" si="238"/>
        <v>0</v>
      </c>
      <c r="I3809" s="96" t="str">
        <f t="shared" si="239"/>
        <v/>
      </c>
      <c r="J3809" s="96" t="str">
        <f t="shared" si="240"/>
        <v/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V3809" s="110" t="s">
        <v>25</v>
      </c>
      <c r="W3809" s="110" t="s">
        <v>26</v>
      </c>
      <c r="X3809" s="110" t="s">
        <v>27</v>
      </c>
      <c r="Y3809" s="111" t="s">
        <v>28</v>
      </c>
      <c r="Z3809" s="111" t="s">
        <v>29</v>
      </c>
      <c r="AA3809" s="111" t="s">
        <v>25</v>
      </c>
      <c r="AB3809" s="111" t="s">
        <v>30</v>
      </c>
      <c r="AC3809" s="112" t="s">
        <v>31</v>
      </c>
    </row>
    <row r="3810" spans="1:29" ht="25.5" customHeight="1" x14ac:dyDescent="0.35">
      <c r="A3810" s="205"/>
      <c r="B3810" s="207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37"/>
        <v/>
      </c>
      <c r="G3810" s="106"/>
      <c r="H3810" s="96">
        <f t="shared" si="238"/>
        <v>0</v>
      </c>
      <c r="I3810" s="96" t="str">
        <f t="shared" si="239"/>
        <v/>
      </c>
      <c r="J3810" s="96" t="str">
        <f t="shared" si="240"/>
        <v/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V3810" s="110" t="s">
        <v>25</v>
      </c>
      <c r="W3810" s="110" t="s">
        <v>26</v>
      </c>
      <c r="X3810" s="110" t="s">
        <v>27</v>
      </c>
      <c r="Y3810" s="111" t="s">
        <v>28</v>
      </c>
      <c r="Z3810" s="111" t="s">
        <v>29</v>
      </c>
      <c r="AA3810" s="111" t="s">
        <v>25</v>
      </c>
      <c r="AB3810" s="111" t="s">
        <v>30</v>
      </c>
      <c r="AC3810" s="112" t="s">
        <v>31</v>
      </c>
    </row>
    <row r="3811" spans="1:29" ht="25.5" customHeight="1" x14ac:dyDescent="0.35">
      <c r="A3811" s="205"/>
      <c r="B3811" s="207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37"/>
        <v/>
      </c>
      <c r="G3811" s="106"/>
      <c r="H3811" s="96">
        <f t="shared" si="238"/>
        <v>0</v>
      </c>
      <c r="I3811" s="96" t="str">
        <f t="shared" si="239"/>
        <v/>
      </c>
      <c r="J3811" s="96" t="str">
        <f t="shared" si="240"/>
        <v/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V3811" s="110" t="s">
        <v>25</v>
      </c>
      <c r="W3811" s="110" t="s">
        <v>26</v>
      </c>
      <c r="X3811" s="110" t="s">
        <v>27</v>
      </c>
      <c r="Y3811" s="111" t="s">
        <v>28</v>
      </c>
      <c r="Z3811" s="111" t="s">
        <v>29</v>
      </c>
      <c r="AA3811" s="111" t="s">
        <v>25</v>
      </c>
      <c r="AB3811" s="111" t="s">
        <v>30</v>
      </c>
      <c r="AC3811" s="112" t="s">
        <v>31</v>
      </c>
    </row>
    <row r="3812" spans="1:29" ht="25.5" customHeight="1" x14ac:dyDescent="0.35">
      <c r="A3812" s="205"/>
      <c r="B3812" s="207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37"/>
        <v/>
      </c>
      <c r="G3812" s="106"/>
      <c r="H3812" s="96">
        <f t="shared" si="238"/>
        <v>0</v>
      </c>
      <c r="I3812" s="96" t="str">
        <f t="shared" si="239"/>
        <v/>
      </c>
      <c r="J3812" s="96" t="str">
        <f t="shared" si="240"/>
        <v/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V3812" s="110" t="s">
        <v>25</v>
      </c>
      <c r="W3812" s="110" t="s">
        <v>26</v>
      </c>
      <c r="X3812" s="110" t="s">
        <v>27</v>
      </c>
      <c r="Y3812" s="111" t="s">
        <v>28</v>
      </c>
      <c r="Z3812" s="111" t="s">
        <v>29</v>
      </c>
      <c r="AA3812" s="111" t="s">
        <v>25</v>
      </c>
      <c r="AB3812" s="111" t="s">
        <v>30</v>
      </c>
      <c r="AC3812" s="112" t="s">
        <v>31</v>
      </c>
    </row>
    <row r="3813" spans="1:29" ht="25.5" customHeight="1" x14ac:dyDescent="0.35">
      <c r="A3813" s="205"/>
      <c r="B3813" s="207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37"/>
        <v/>
      </c>
      <c r="G3813" s="106"/>
      <c r="H3813" s="96">
        <f t="shared" si="238"/>
        <v>0</v>
      </c>
      <c r="I3813" s="96" t="str">
        <f t="shared" si="239"/>
        <v/>
      </c>
      <c r="J3813" s="96" t="str">
        <f t="shared" si="240"/>
        <v/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V3813" s="110" t="s">
        <v>25</v>
      </c>
      <c r="W3813" s="110" t="s">
        <v>26</v>
      </c>
      <c r="X3813" s="110" t="s">
        <v>27</v>
      </c>
      <c r="Y3813" s="111" t="s">
        <v>28</v>
      </c>
      <c r="Z3813" s="111" t="s">
        <v>29</v>
      </c>
      <c r="AA3813" s="111" t="s">
        <v>25</v>
      </c>
      <c r="AB3813" s="111" t="s">
        <v>30</v>
      </c>
      <c r="AC3813" s="112" t="s">
        <v>31</v>
      </c>
    </row>
    <row r="3814" spans="1:29" ht="25.5" customHeight="1" x14ac:dyDescent="0.35">
      <c r="A3814" s="205"/>
      <c r="B3814" s="207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37"/>
        <v/>
      </c>
      <c r="G3814" s="106"/>
      <c r="H3814" s="96">
        <f t="shared" si="238"/>
        <v>0</v>
      </c>
      <c r="I3814" s="96" t="str">
        <f t="shared" si="239"/>
        <v/>
      </c>
      <c r="J3814" s="96" t="str">
        <f t="shared" si="240"/>
        <v/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V3814" s="110" t="s">
        <v>25</v>
      </c>
      <c r="W3814" s="110" t="s">
        <v>26</v>
      </c>
      <c r="X3814" s="110" t="s">
        <v>27</v>
      </c>
      <c r="Y3814" s="111" t="s">
        <v>28</v>
      </c>
      <c r="Z3814" s="111" t="s">
        <v>29</v>
      </c>
      <c r="AA3814" s="111" t="s">
        <v>25</v>
      </c>
      <c r="AB3814" s="111" t="s">
        <v>30</v>
      </c>
      <c r="AC3814" s="112" t="s">
        <v>31</v>
      </c>
    </row>
    <row r="3815" spans="1:29" ht="25.5" customHeight="1" x14ac:dyDescent="0.35">
      <c r="A3815" s="205"/>
      <c r="B3815" s="207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37"/>
        <v/>
      </c>
      <c r="G3815" s="106"/>
      <c r="H3815" s="96">
        <f t="shared" si="238"/>
        <v>0</v>
      </c>
      <c r="I3815" s="96" t="str">
        <f t="shared" si="239"/>
        <v/>
      </c>
      <c r="J3815" s="96" t="str">
        <f t="shared" si="240"/>
        <v/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V3815" s="110" t="s">
        <v>25</v>
      </c>
      <c r="W3815" s="110" t="s">
        <v>26</v>
      </c>
      <c r="X3815" s="110" t="s">
        <v>27</v>
      </c>
      <c r="Y3815" s="111" t="s">
        <v>28</v>
      </c>
      <c r="Z3815" s="111" t="s">
        <v>29</v>
      </c>
      <c r="AA3815" s="111" t="s">
        <v>25</v>
      </c>
      <c r="AB3815" s="111" t="s">
        <v>30</v>
      </c>
      <c r="AC3815" s="112" t="s">
        <v>31</v>
      </c>
    </row>
    <row r="3816" spans="1:29" ht="25.5" customHeight="1" x14ac:dyDescent="0.35">
      <c r="A3816" s="205"/>
      <c r="B3816" s="207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37"/>
        <v/>
      </c>
      <c r="G3816" s="106"/>
      <c r="H3816" s="96">
        <f t="shared" si="238"/>
        <v>0</v>
      </c>
      <c r="I3816" s="96" t="str">
        <f t="shared" si="239"/>
        <v/>
      </c>
      <c r="J3816" s="96" t="str">
        <f t="shared" si="240"/>
        <v/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V3816" s="110" t="s">
        <v>25</v>
      </c>
      <c r="W3816" s="110" t="s">
        <v>26</v>
      </c>
      <c r="X3816" s="110" t="s">
        <v>27</v>
      </c>
      <c r="Y3816" s="111" t="s">
        <v>28</v>
      </c>
      <c r="Z3816" s="111" t="s">
        <v>29</v>
      </c>
      <c r="AA3816" s="111" t="s">
        <v>25</v>
      </c>
      <c r="AB3816" s="111" t="s">
        <v>30</v>
      </c>
      <c r="AC3816" s="112" t="s">
        <v>31</v>
      </c>
    </row>
    <row r="3817" spans="1:29" ht="25.5" customHeight="1" x14ac:dyDescent="0.35">
      <c r="A3817" s="205"/>
      <c r="B3817" s="207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37"/>
        <v/>
      </c>
      <c r="G3817" s="106"/>
      <c r="H3817" s="96">
        <f t="shared" si="238"/>
        <v>0</v>
      </c>
      <c r="I3817" s="96" t="str">
        <f t="shared" si="239"/>
        <v/>
      </c>
      <c r="J3817" s="96" t="str">
        <f t="shared" si="240"/>
        <v/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V3817" s="110" t="s">
        <v>25</v>
      </c>
      <c r="W3817" s="110" t="s">
        <v>26</v>
      </c>
      <c r="X3817" s="110" t="s">
        <v>27</v>
      </c>
      <c r="Y3817" s="111" t="s">
        <v>28</v>
      </c>
      <c r="Z3817" s="111" t="s">
        <v>29</v>
      </c>
      <c r="AA3817" s="111" t="s">
        <v>25</v>
      </c>
      <c r="AB3817" s="111" t="s">
        <v>30</v>
      </c>
      <c r="AC3817" s="112" t="s">
        <v>31</v>
      </c>
    </row>
    <row r="3818" spans="1:29" ht="25.5" customHeight="1" x14ac:dyDescent="0.35">
      <c r="A3818" s="205"/>
      <c r="B3818" s="207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37"/>
        <v/>
      </c>
      <c r="G3818" s="106"/>
      <c r="H3818" s="96">
        <f t="shared" si="238"/>
        <v>0</v>
      </c>
      <c r="I3818" s="96" t="str">
        <f t="shared" si="239"/>
        <v/>
      </c>
      <c r="J3818" s="96" t="str">
        <f t="shared" si="240"/>
        <v/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V3818" s="110" t="s">
        <v>25</v>
      </c>
      <c r="W3818" s="110" t="s">
        <v>26</v>
      </c>
      <c r="X3818" s="110" t="s">
        <v>27</v>
      </c>
      <c r="Y3818" s="111" t="s">
        <v>28</v>
      </c>
      <c r="Z3818" s="111" t="s">
        <v>29</v>
      </c>
      <c r="AA3818" s="111" t="s">
        <v>25</v>
      </c>
      <c r="AB3818" s="111" t="s">
        <v>30</v>
      </c>
      <c r="AC3818" s="112" t="s">
        <v>31</v>
      </c>
    </row>
    <row r="3819" spans="1:29" ht="25.5" customHeight="1" x14ac:dyDescent="0.35">
      <c r="A3819" s="205"/>
      <c r="B3819" s="207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37"/>
        <v/>
      </c>
      <c r="G3819" s="106"/>
      <c r="H3819" s="96">
        <f t="shared" si="238"/>
        <v>0</v>
      </c>
      <c r="I3819" s="96" t="str">
        <f t="shared" si="239"/>
        <v/>
      </c>
      <c r="J3819" s="96" t="str">
        <f t="shared" si="240"/>
        <v/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V3819" s="110" t="s">
        <v>25</v>
      </c>
      <c r="W3819" s="110" t="s">
        <v>26</v>
      </c>
      <c r="X3819" s="110" t="s">
        <v>27</v>
      </c>
      <c r="Y3819" s="111" t="s">
        <v>28</v>
      </c>
      <c r="Z3819" s="111" t="s">
        <v>29</v>
      </c>
      <c r="AA3819" s="111" t="s">
        <v>25</v>
      </c>
      <c r="AB3819" s="111" t="s">
        <v>30</v>
      </c>
      <c r="AC3819" s="112" t="s">
        <v>31</v>
      </c>
    </row>
    <row r="3820" spans="1:29" ht="25.5" customHeight="1" x14ac:dyDescent="0.35">
      <c r="A3820" s="205"/>
      <c r="B3820" s="207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37"/>
        <v/>
      </c>
      <c r="G3820" s="106"/>
      <c r="H3820" s="96">
        <f t="shared" si="238"/>
        <v>0</v>
      </c>
      <c r="I3820" s="96" t="str">
        <f t="shared" si="239"/>
        <v/>
      </c>
      <c r="J3820" s="96" t="str">
        <f t="shared" si="240"/>
        <v/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V3820" s="110" t="s">
        <v>25</v>
      </c>
      <c r="W3820" s="110" t="s">
        <v>26</v>
      </c>
      <c r="X3820" s="110" t="s">
        <v>27</v>
      </c>
      <c r="Y3820" s="111" t="s">
        <v>28</v>
      </c>
      <c r="Z3820" s="111" t="s">
        <v>29</v>
      </c>
      <c r="AA3820" s="111" t="s">
        <v>25</v>
      </c>
      <c r="AB3820" s="111" t="s">
        <v>30</v>
      </c>
      <c r="AC3820" s="112" t="s">
        <v>31</v>
      </c>
    </row>
    <row r="3821" spans="1:29" ht="25.5" customHeight="1" x14ac:dyDescent="0.35">
      <c r="A3821" s="205"/>
      <c r="B3821" s="207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37"/>
        <v/>
      </c>
      <c r="G3821" s="106"/>
      <c r="H3821" s="96">
        <f t="shared" si="238"/>
        <v>0</v>
      </c>
      <c r="I3821" s="96" t="str">
        <f t="shared" si="239"/>
        <v/>
      </c>
      <c r="J3821" s="96" t="str">
        <f t="shared" si="240"/>
        <v/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V3821" s="110" t="s">
        <v>25</v>
      </c>
      <c r="W3821" s="110" t="s">
        <v>26</v>
      </c>
      <c r="X3821" s="110" t="s">
        <v>27</v>
      </c>
      <c r="Y3821" s="111" t="s">
        <v>28</v>
      </c>
      <c r="Z3821" s="111" t="s">
        <v>29</v>
      </c>
      <c r="AA3821" s="111" t="s">
        <v>25</v>
      </c>
      <c r="AB3821" s="111" t="s">
        <v>30</v>
      </c>
      <c r="AC3821" s="112" t="s">
        <v>31</v>
      </c>
    </row>
    <row r="3822" spans="1:29" ht="25.5" customHeight="1" x14ac:dyDescent="0.35">
      <c r="A3822" s="205"/>
      <c r="B3822" s="207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37"/>
        <v/>
      </c>
      <c r="G3822" s="106"/>
      <c r="H3822" s="96">
        <f t="shared" si="238"/>
        <v>0</v>
      </c>
      <c r="I3822" s="96" t="str">
        <f t="shared" si="239"/>
        <v/>
      </c>
      <c r="J3822" s="96" t="str">
        <f t="shared" si="240"/>
        <v/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V3822" s="110" t="s">
        <v>25</v>
      </c>
      <c r="W3822" s="110" t="s">
        <v>26</v>
      </c>
      <c r="X3822" s="110" t="s">
        <v>27</v>
      </c>
      <c r="Y3822" s="111" t="s">
        <v>28</v>
      </c>
      <c r="Z3822" s="111" t="s">
        <v>29</v>
      </c>
      <c r="AA3822" s="111" t="s">
        <v>25</v>
      </c>
      <c r="AB3822" s="111" t="s">
        <v>30</v>
      </c>
      <c r="AC3822" s="112" t="s">
        <v>31</v>
      </c>
    </row>
    <row r="3823" spans="1:29" ht="25.5" customHeight="1" x14ac:dyDescent="0.35">
      <c r="A3823" s="205"/>
      <c r="B3823" s="207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37"/>
        <v/>
      </c>
      <c r="G3823" s="106"/>
      <c r="H3823" s="96">
        <f t="shared" si="238"/>
        <v>0</v>
      </c>
      <c r="I3823" s="96" t="str">
        <f t="shared" si="239"/>
        <v/>
      </c>
      <c r="J3823" s="96" t="str">
        <f t="shared" si="240"/>
        <v/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V3823" s="110" t="s">
        <v>25</v>
      </c>
      <c r="W3823" s="110" t="s">
        <v>26</v>
      </c>
      <c r="X3823" s="110" t="s">
        <v>27</v>
      </c>
      <c r="Y3823" s="111" t="s">
        <v>28</v>
      </c>
      <c r="Z3823" s="111" t="s">
        <v>29</v>
      </c>
      <c r="AA3823" s="111" t="s">
        <v>25</v>
      </c>
      <c r="AB3823" s="111" t="s">
        <v>30</v>
      </c>
      <c r="AC3823" s="112" t="s">
        <v>31</v>
      </c>
    </row>
    <row r="3824" spans="1:29" ht="25.5" customHeight="1" x14ac:dyDescent="0.35">
      <c r="A3824" s="205"/>
      <c r="B3824" s="207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37"/>
        <v/>
      </c>
      <c r="G3824" s="106"/>
      <c r="H3824" s="96">
        <f t="shared" si="238"/>
        <v>0</v>
      </c>
      <c r="I3824" s="96" t="str">
        <f t="shared" si="239"/>
        <v/>
      </c>
      <c r="J3824" s="96" t="str">
        <f t="shared" si="240"/>
        <v/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V3824" s="110" t="s">
        <v>25</v>
      </c>
      <c r="W3824" s="110" t="s">
        <v>26</v>
      </c>
      <c r="X3824" s="110" t="s">
        <v>27</v>
      </c>
      <c r="Y3824" s="111" t="s">
        <v>28</v>
      </c>
      <c r="Z3824" s="111" t="s">
        <v>29</v>
      </c>
      <c r="AA3824" s="111" t="s">
        <v>25</v>
      </c>
      <c r="AB3824" s="111" t="s">
        <v>30</v>
      </c>
      <c r="AC3824" s="112" t="s">
        <v>31</v>
      </c>
    </row>
    <row r="3825" spans="1:29" ht="25.5" customHeight="1" x14ac:dyDescent="0.35">
      <c r="A3825" s="205"/>
      <c r="B3825" s="207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37"/>
        <v/>
      </c>
      <c r="G3825" s="106"/>
      <c r="H3825" s="96">
        <f t="shared" si="238"/>
        <v>0</v>
      </c>
      <c r="I3825" s="96" t="str">
        <f t="shared" si="239"/>
        <v/>
      </c>
      <c r="J3825" s="96" t="str">
        <f t="shared" si="240"/>
        <v/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V3825" s="110" t="s">
        <v>25</v>
      </c>
      <c r="W3825" s="110" t="s">
        <v>26</v>
      </c>
      <c r="X3825" s="110" t="s">
        <v>27</v>
      </c>
      <c r="Y3825" s="111" t="s">
        <v>28</v>
      </c>
      <c r="Z3825" s="111" t="s">
        <v>29</v>
      </c>
      <c r="AA3825" s="111" t="s">
        <v>25</v>
      </c>
      <c r="AB3825" s="111" t="s">
        <v>30</v>
      </c>
      <c r="AC3825" s="112" t="s">
        <v>31</v>
      </c>
    </row>
    <row r="3826" spans="1:29" ht="25.5" customHeight="1" x14ac:dyDescent="0.35">
      <c r="A3826" s="205"/>
      <c r="B3826" s="207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37"/>
        <v/>
      </c>
      <c r="G3826" s="106"/>
      <c r="H3826" s="96">
        <f t="shared" si="238"/>
        <v>0</v>
      </c>
      <c r="I3826" s="96" t="str">
        <f t="shared" si="239"/>
        <v/>
      </c>
      <c r="J3826" s="96" t="str">
        <f t="shared" si="240"/>
        <v/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V3826" s="110" t="s">
        <v>25</v>
      </c>
      <c r="W3826" s="110" t="s">
        <v>26</v>
      </c>
      <c r="X3826" s="110" t="s">
        <v>27</v>
      </c>
      <c r="Y3826" s="111" t="s">
        <v>28</v>
      </c>
      <c r="Z3826" s="111" t="s">
        <v>29</v>
      </c>
      <c r="AA3826" s="111" t="s">
        <v>25</v>
      </c>
      <c r="AB3826" s="111" t="s">
        <v>30</v>
      </c>
      <c r="AC3826" s="112" t="s">
        <v>31</v>
      </c>
    </row>
    <row r="3827" spans="1:29" ht="25.5" customHeight="1" x14ac:dyDescent="0.35">
      <c r="A3827" s="205"/>
      <c r="B3827" s="207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37"/>
        <v/>
      </c>
      <c r="G3827" s="106"/>
      <c r="H3827" s="96">
        <f t="shared" si="238"/>
        <v>0</v>
      </c>
      <c r="I3827" s="96" t="str">
        <f t="shared" si="239"/>
        <v/>
      </c>
      <c r="J3827" s="96" t="str">
        <f t="shared" si="240"/>
        <v/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V3827" s="110" t="s">
        <v>25</v>
      </c>
      <c r="W3827" s="110" t="s">
        <v>26</v>
      </c>
      <c r="X3827" s="110" t="s">
        <v>27</v>
      </c>
      <c r="Y3827" s="111" t="s">
        <v>28</v>
      </c>
      <c r="Z3827" s="111" t="s">
        <v>29</v>
      </c>
      <c r="AA3827" s="111" t="s">
        <v>25</v>
      </c>
      <c r="AB3827" s="111" t="s">
        <v>30</v>
      </c>
      <c r="AC3827" s="112" t="s">
        <v>31</v>
      </c>
    </row>
    <row r="3828" spans="1:29" ht="25.5" customHeight="1" x14ac:dyDescent="0.35">
      <c r="A3828" s="205"/>
      <c r="B3828" s="207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37"/>
        <v/>
      </c>
      <c r="G3828" s="106"/>
      <c r="H3828" s="96">
        <f t="shared" si="238"/>
        <v>0</v>
      </c>
      <c r="I3828" s="96" t="str">
        <f t="shared" si="239"/>
        <v/>
      </c>
      <c r="J3828" s="96" t="str">
        <f t="shared" si="240"/>
        <v/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V3828" s="110" t="s">
        <v>25</v>
      </c>
      <c r="W3828" s="110" t="s">
        <v>26</v>
      </c>
      <c r="X3828" s="110" t="s">
        <v>27</v>
      </c>
      <c r="Y3828" s="111" t="s">
        <v>28</v>
      </c>
      <c r="Z3828" s="111" t="s">
        <v>29</v>
      </c>
      <c r="AA3828" s="111" t="s">
        <v>25</v>
      </c>
      <c r="AB3828" s="111" t="s">
        <v>30</v>
      </c>
      <c r="AC3828" s="112" t="s">
        <v>31</v>
      </c>
    </row>
    <row r="3829" spans="1:29" ht="25.5" customHeight="1" x14ac:dyDescent="0.35">
      <c r="A3829" s="205"/>
      <c r="B3829" s="207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37"/>
        <v/>
      </c>
      <c r="G3829" s="106"/>
      <c r="H3829" s="96">
        <f t="shared" si="238"/>
        <v>0</v>
      </c>
      <c r="I3829" s="96" t="str">
        <f t="shared" si="239"/>
        <v/>
      </c>
      <c r="J3829" s="96" t="str">
        <f t="shared" si="240"/>
        <v/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V3829" s="110" t="s">
        <v>25</v>
      </c>
      <c r="W3829" s="110" t="s">
        <v>26</v>
      </c>
      <c r="X3829" s="110" t="s">
        <v>27</v>
      </c>
      <c r="Y3829" s="111" t="s">
        <v>28</v>
      </c>
      <c r="Z3829" s="111" t="s">
        <v>29</v>
      </c>
      <c r="AA3829" s="111" t="s">
        <v>25</v>
      </c>
      <c r="AB3829" s="111" t="s">
        <v>30</v>
      </c>
      <c r="AC3829" s="112" t="s">
        <v>31</v>
      </c>
    </row>
    <row r="3830" spans="1:29" ht="25.5" customHeight="1" x14ac:dyDescent="0.35">
      <c r="A3830" s="205"/>
      <c r="B3830" s="207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37"/>
        <v/>
      </c>
      <c r="G3830" s="106"/>
      <c r="H3830" s="96">
        <f t="shared" si="238"/>
        <v>0</v>
      </c>
      <c r="I3830" s="96" t="str">
        <f t="shared" si="239"/>
        <v/>
      </c>
      <c r="J3830" s="96" t="str">
        <f t="shared" si="240"/>
        <v/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V3830" s="110" t="s">
        <v>25</v>
      </c>
      <c r="W3830" s="110" t="s">
        <v>26</v>
      </c>
      <c r="X3830" s="110" t="s">
        <v>27</v>
      </c>
      <c r="Y3830" s="111" t="s">
        <v>28</v>
      </c>
      <c r="Z3830" s="111" t="s">
        <v>29</v>
      </c>
      <c r="AA3830" s="111" t="s">
        <v>25</v>
      </c>
      <c r="AB3830" s="111" t="s">
        <v>30</v>
      </c>
      <c r="AC3830" s="112" t="s">
        <v>31</v>
      </c>
    </row>
    <row r="3831" spans="1:29" ht="25.5" customHeight="1" x14ac:dyDescent="0.35">
      <c r="A3831" s="205"/>
      <c r="B3831" s="207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37"/>
        <v/>
      </c>
      <c r="G3831" s="106"/>
      <c r="H3831" s="96">
        <f t="shared" si="238"/>
        <v>0</v>
      </c>
      <c r="I3831" s="96" t="str">
        <f t="shared" si="239"/>
        <v/>
      </c>
      <c r="J3831" s="96" t="str">
        <f t="shared" si="240"/>
        <v/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V3831" s="110" t="s">
        <v>25</v>
      </c>
      <c r="W3831" s="110" t="s">
        <v>26</v>
      </c>
      <c r="X3831" s="110" t="s">
        <v>27</v>
      </c>
      <c r="Y3831" s="111" t="s">
        <v>28</v>
      </c>
      <c r="Z3831" s="111" t="s">
        <v>29</v>
      </c>
      <c r="AA3831" s="111" t="s">
        <v>25</v>
      </c>
      <c r="AB3831" s="111" t="s">
        <v>30</v>
      </c>
      <c r="AC3831" s="112" t="s">
        <v>31</v>
      </c>
    </row>
    <row r="3832" spans="1:29" ht="25.5" customHeight="1" x14ac:dyDescent="0.35">
      <c r="A3832" s="205"/>
      <c r="B3832" s="207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37"/>
        <v/>
      </c>
      <c r="G3832" s="106"/>
      <c r="H3832" s="96">
        <f t="shared" si="238"/>
        <v>0</v>
      </c>
      <c r="I3832" s="96" t="str">
        <f t="shared" si="239"/>
        <v/>
      </c>
      <c r="J3832" s="96" t="str">
        <f t="shared" si="240"/>
        <v/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V3832" s="110" t="s">
        <v>25</v>
      </c>
      <c r="W3832" s="110" t="s">
        <v>26</v>
      </c>
      <c r="X3832" s="110" t="s">
        <v>27</v>
      </c>
      <c r="Y3832" s="111" t="s">
        <v>28</v>
      </c>
      <c r="Z3832" s="111" t="s">
        <v>29</v>
      </c>
      <c r="AA3832" s="111" t="s">
        <v>25</v>
      </c>
      <c r="AB3832" s="111" t="s">
        <v>30</v>
      </c>
      <c r="AC3832" s="112" t="s">
        <v>31</v>
      </c>
    </row>
    <row r="3833" spans="1:29" ht="25.5" customHeight="1" x14ac:dyDescent="0.35">
      <c r="A3833" s="205"/>
      <c r="B3833" s="207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37"/>
        <v/>
      </c>
      <c r="G3833" s="106"/>
      <c r="H3833" s="96">
        <f t="shared" si="238"/>
        <v>0</v>
      </c>
      <c r="I3833" s="96" t="str">
        <f t="shared" si="239"/>
        <v/>
      </c>
      <c r="J3833" s="96" t="str">
        <f t="shared" si="240"/>
        <v/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V3833" s="110" t="s">
        <v>25</v>
      </c>
      <c r="W3833" s="110" t="s">
        <v>26</v>
      </c>
      <c r="X3833" s="110" t="s">
        <v>27</v>
      </c>
      <c r="Y3833" s="111" t="s">
        <v>28</v>
      </c>
      <c r="Z3833" s="111" t="s">
        <v>29</v>
      </c>
      <c r="AA3833" s="111" t="s">
        <v>25</v>
      </c>
      <c r="AB3833" s="111" t="s">
        <v>30</v>
      </c>
      <c r="AC3833" s="112" t="s">
        <v>31</v>
      </c>
    </row>
    <row r="3834" spans="1:29" ht="25.5" customHeight="1" x14ac:dyDescent="0.35">
      <c r="A3834" s="205"/>
      <c r="B3834" s="207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37"/>
        <v/>
      </c>
      <c r="G3834" s="106"/>
      <c r="H3834" s="96">
        <f t="shared" si="238"/>
        <v>0</v>
      </c>
      <c r="I3834" s="96" t="str">
        <f t="shared" si="239"/>
        <v/>
      </c>
      <c r="J3834" s="96" t="str">
        <f t="shared" si="240"/>
        <v/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V3834" s="110" t="s">
        <v>25</v>
      </c>
      <c r="W3834" s="110" t="s">
        <v>26</v>
      </c>
      <c r="X3834" s="110" t="s">
        <v>27</v>
      </c>
      <c r="Y3834" s="111" t="s">
        <v>28</v>
      </c>
      <c r="Z3834" s="111" t="s">
        <v>29</v>
      </c>
      <c r="AA3834" s="111" t="s">
        <v>25</v>
      </c>
      <c r="AB3834" s="111" t="s">
        <v>30</v>
      </c>
      <c r="AC3834" s="112" t="s">
        <v>31</v>
      </c>
    </row>
    <row r="3835" spans="1:29" ht="25.5" customHeight="1" x14ac:dyDescent="0.35">
      <c r="A3835" s="205"/>
      <c r="B3835" s="207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37"/>
        <v/>
      </c>
      <c r="G3835" s="106"/>
      <c r="H3835" s="96">
        <f t="shared" si="238"/>
        <v>0</v>
      </c>
      <c r="I3835" s="96" t="str">
        <f t="shared" si="239"/>
        <v/>
      </c>
      <c r="J3835" s="96" t="str">
        <f t="shared" si="240"/>
        <v/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V3835" s="110" t="s">
        <v>25</v>
      </c>
      <c r="W3835" s="110" t="s">
        <v>26</v>
      </c>
      <c r="X3835" s="110" t="s">
        <v>27</v>
      </c>
      <c r="Y3835" s="111" t="s">
        <v>28</v>
      </c>
      <c r="Z3835" s="111" t="s">
        <v>29</v>
      </c>
      <c r="AA3835" s="111" t="s">
        <v>25</v>
      </c>
      <c r="AB3835" s="111" t="s">
        <v>30</v>
      </c>
      <c r="AC3835" s="112" t="s">
        <v>31</v>
      </c>
    </row>
    <row r="3836" spans="1:29" ht="25.5" customHeight="1" x14ac:dyDescent="0.35">
      <c r="A3836" s="205"/>
      <c r="B3836" s="207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37"/>
        <v/>
      </c>
      <c r="G3836" s="106"/>
      <c r="H3836" s="96">
        <f t="shared" si="238"/>
        <v>0</v>
      </c>
      <c r="I3836" s="96" t="str">
        <f t="shared" si="239"/>
        <v/>
      </c>
      <c r="J3836" s="96" t="str">
        <f t="shared" si="240"/>
        <v/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V3836" s="110" t="s">
        <v>25</v>
      </c>
      <c r="W3836" s="110" t="s">
        <v>26</v>
      </c>
      <c r="X3836" s="110" t="s">
        <v>27</v>
      </c>
      <c r="Y3836" s="111" t="s">
        <v>28</v>
      </c>
      <c r="Z3836" s="111" t="s">
        <v>29</v>
      </c>
      <c r="AA3836" s="111" t="s">
        <v>25</v>
      </c>
      <c r="AB3836" s="111" t="s">
        <v>30</v>
      </c>
      <c r="AC3836" s="112" t="s">
        <v>31</v>
      </c>
    </row>
    <row r="3837" spans="1:29" ht="25.5" customHeight="1" x14ac:dyDescent="0.35">
      <c r="A3837" s="205"/>
      <c r="B3837" s="207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37"/>
        <v/>
      </c>
      <c r="G3837" s="106"/>
      <c r="H3837" s="96">
        <f t="shared" si="238"/>
        <v>0</v>
      </c>
      <c r="I3837" s="96" t="str">
        <f t="shared" si="239"/>
        <v/>
      </c>
      <c r="J3837" s="96" t="str">
        <f t="shared" si="240"/>
        <v/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V3837" s="110" t="s">
        <v>25</v>
      </c>
      <c r="W3837" s="110" t="s">
        <v>26</v>
      </c>
      <c r="X3837" s="110" t="s">
        <v>27</v>
      </c>
      <c r="Y3837" s="111" t="s">
        <v>28</v>
      </c>
      <c r="Z3837" s="111" t="s">
        <v>29</v>
      </c>
      <c r="AA3837" s="111" t="s">
        <v>25</v>
      </c>
      <c r="AB3837" s="111" t="s">
        <v>30</v>
      </c>
      <c r="AC3837" s="112" t="s">
        <v>31</v>
      </c>
    </row>
    <row r="3838" spans="1:29" ht="25.5" customHeight="1" x14ac:dyDescent="0.35">
      <c r="A3838" s="205"/>
      <c r="B3838" s="207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37"/>
        <v/>
      </c>
      <c r="G3838" s="106"/>
      <c r="H3838" s="96">
        <f t="shared" si="238"/>
        <v>0</v>
      </c>
      <c r="I3838" s="96" t="str">
        <f t="shared" si="239"/>
        <v/>
      </c>
      <c r="J3838" s="96" t="str">
        <f t="shared" si="240"/>
        <v/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V3838" s="110" t="s">
        <v>25</v>
      </c>
      <c r="W3838" s="110" t="s">
        <v>26</v>
      </c>
      <c r="X3838" s="110" t="s">
        <v>27</v>
      </c>
      <c r="Y3838" s="111" t="s">
        <v>28</v>
      </c>
      <c r="Z3838" s="111" t="s">
        <v>29</v>
      </c>
      <c r="AA3838" s="111" t="s">
        <v>25</v>
      </c>
      <c r="AB3838" s="111" t="s">
        <v>30</v>
      </c>
      <c r="AC3838" s="112" t="s">
        <v>31</v>
      </c>
    </row>
    <row r="3839" spans="1:29" ht="25.5" customHeight="1" x14ac:dyDescent="0.35">
      <c r="A3839" s="205"/>
      <c r="B3839" s="207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37"/>
        <v/>
      </c>
      <c r="G3839" s="106"/>
      <c r="H3839" s="96">
        <f t="shared" si="238"/>
        <v>0</v>
      </c>
      <c r="I3839" s="96" t="str">
        <f t="shared" si="239"/>
        <v/>
      </c>
      <c r="J3839" s="96" t="str">
        <f t="shared" si="240"/>
        <v/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V3839" s="110" t="s">
        <v>25</v>
      </c>
      <c r="W3839" s="110" t="s">
        <v>26</v>
      </c>
      <c r="X3839" s="110" t="s">
        <v>27</v>
      </c>
      <c r="Y3839" s="111" t="s">
        <v>28</v>
      </c>
      <c r="Z3839" s="111" t="s">
        <v>29</v>
      </c>
      <c r="AA3839" s="111" t="s">
        <v>25</v>
      </c>
      <c r="AB3839" s="111" t="s">
        <v>30</v>
      </c>
      <c r="AC3839" s="112" t="s">
        <v>31</v>
      </c>
    </row>
    <row r="3840" spans="1:29" ht="25.5" customHeight="1" x14ac:dyDescent="0.35">
      <c r="A3840" s="205"/>
      <c r="B3840" s="207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37"/>
        <v/>
      </c>
      <c r="G3840" s="106"/>
      <c r="H3840" s="96">
        <f t="shared" si="238"/>
        <v>0</v>
      </c>
      <c r="I3840" s="96" t="str">
        <f t="shared" si="239"/>
        <v/>
      </c>
      <c r="J3840" s="96" t="str">
        <f t="shared" si="240"/>
        <v/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V3840" s="110" t="s">
        <v>25</v>
      </c>
      <c r="W3840" s="110" t="s">
        <v>26</v>
      </c>
      <c r="X3840" s="110" t="s">
        <v>27</v>
      </c>
      <c r="Y3840" s="111" t="s">
        <v>28</v>
      </c>
      <c r="Z3840" s="111" t="s">
        <v>29</v>
      </c>
      <c r="AA3840" s="111" t="s">
        <v>25</v>
      </c>
      <c r="AB3840" s="111" t="s">
        <v>30</v>
      </c>
      <c r="AC3840" s="112" t="s">
        <v>31</v>
      </c>
    </row>
    <row r="3841" spans="1:29" ht="25.5" customHeight="1" x14ac:dyDescent="0.35">
      <c r="A3841" s="205"/>
      <c r="B3841" s="207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37"/>
        <v/>
      </c>
      <c r="G3841" s="106"/>
      <c r="H3841" s="96">
        <f t="shared" si="238"/>
        <v>0</v>
      </c>
      <c r="I3841" s="96" t="str">
        <f t="shared" si="239"/>
        <v/>
      </c>
      <c r="J3841" s="96" t="str">
        <f t="shared" si="240"/>
        <v/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V3841" s="110" t="s">
        <v>25</v>
      </c>
      <c r="W3841" s="110" t="s">
        <v>26</v>
      </c>
      <c r="X3841" s="110" t="s">
        <v>27</v>
      </c>
      <c r="Y3841" s="111" t="s">
        <v>28</v>
      </c>
      <c r="Z3841" s="111" t="s">
        <v>29</v>
      </c>
      <c r="AA3841" s="111" t="s">
        <v>25</v>
      </c>
      <c r="AB3841" s="111" t="s">
        <v>30</v>
      </c>
      <c r="AC3841" s="112" t="s">
        <v>31</v>
      </c>
    </row>
    <row r="3842" spans="1:29" ht="25.5" customHeight="1" x14ac:dyDescent="0.35">
      <c r="A3842" s="205"/>
      <c r="B3842" s="207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241">IF(OR(D3842="",E3842=""),"",ROUND(D3842*E3842,2))</f>
        <v/>
      </c>
      <c r="G3842" s="106"/>
      <c r="H3842" s="96">
        <f t="shared" ref="H3842:H3905" si="242">IF(G3842="Sim",IF(OR(F3842="",D3842="",L3842=""),"",IF(L3842="Sim",ROUND(F3842-D3842,2),0)),0)</f>
        <v>0</v>
      </c>
      <c r="I3842" s="96" t="str">
        <f t="shared" ref="I3842:I3905" si="243">IF(G3842="Sim",0,IF(OR(F3842="",L3842=""),"",F3842))</f>
        <v/>
      </c>
      <c r="J3842" s="96" t="str">
        <f t="shared" ref="J3842:J3905" si="244">IF(G3842="Sim",0,IF(OR(F3842="",D3842="",L3842=""),"",IF(L3842="Sim",ROUND(F3842-D3842,2),0)))</f>
        <v/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V3842" s="110" t="s">
        <v>25</v>
      </c>
      <c r="W3842" s="110" t="s">
        <v>26</v>
      </c>
      <c r="X3842" s="110" t="s">
        <v>27</v>
      </c>
      <c r="Y3842" s="111" t="s">
        <v>28</v>
      </c>
      <c r="Z3842" s="111" t="s">
        <v>29</v>
      </c>
      <c r="AA3842" s="111" t="s">
        <v>25</v>
      </c>
      <c r="AB3842" s="111" t="s">
        <v>30</v>
      </c>
      <c r="AC3842" s="112" t="s">
        <v>31</v>
      </c>
    </row>
    <row r="3843" spans="1:29" ht="25.5" customHeight="1" x14ac:dyDescent="0.35">
      <c r="A3843" s="205"/>
      <c r="B3843" s="207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241"/>
        <v/>
      </c>
      <c r="G3843" s="106"/>
      <c r="H3843" s="96">
        <f t="shared" si="242"/>
        <v>0</v>
      </c>
      <c r="I3843" s="96" t="str">
        <f t="shared" si="243"/>
        <v/>
      </c>
      <c r="J3843" s="96" t="str">
        <f t="shared" si="244"/>
        <v/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V3843" s="110" t="s">
        <v>25</v>
      </c>
      <c r="W3843" s="110" t="s">
        <v>26</v>
      </c>
      <c r="X3843" s="110" t="s">
        <v>27</v>
      </c>
      <c r="Y3843" s="111" t="s">
        <v>28</v>
      </c>
      <c r="Z3843" s="111" t="s">
        <v>29</v>
      </c>
      <c r="AA3843" s="111" t="s">
        <v>25</v>
      </c>
      <c r="AB3843" s="111" t="s">
        <v>30</v>
      </c>
      <c r="AC3843" s="112" t="s">
        <v>31</v>
      </c>
    </row>
    <row r="3844" spans="1:29" ht="25.5" customHeight="1" x14ac:dyDescent="0.35">
      <c r="A3844" s="205"/>
      <c r="B3844" s="207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241"/>
        <v/>
      </c>
      <c r="G3844" s="106"/>
      <c r="H3844" s="96">
        <f t="shared" si="242"/>
        <v>0</v>
      </c>
      <c r="I3844" s="96" t="str">
        <f t="shared" si="243"/>
        <v/>
      </c>
      <c r="J3844" s="96" t="str">
        <f t="shared" si="244"/>
        <v/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V3844" s="110" t="s">
        <v>25</v>
      </c>
      <c r="W3844" s="110" t="s">
        <v>26</v>
      </c>
      <c r="X3844" s="110" t="s">
        <v>27</v>
      </c>
      <c r="Y3844" s="111" t="s">
        <v>28</v>
      </c>
      <c r="Z3844" s="111" t="s">
        <v>29</v>
      </c>
      <c r="AA3844" s="111" t="s">
        <v>25</v>
      </c>
      <c r="AB3844" s="111" t="s">
        <v>30</v>
      </c>
      <c r="AC3844" s="112" t="s">
        <v>31</v>
      </c>
    </row>
    <row r="3845" spans="1:29" ht="25.5" customHeight="1" x14ac:dyDescent="0.35">
      <c r="A3845" s="205"/>
      <c r="B3845" s="207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241"/>
        <v/>
      </c>
      <c r="G3845" s="106"/>
      <c r="H3845" s="96">
        <f t="shared" si="242"/>
        <v>0</v>
      </c>
      <c r="I3845" s="96" t="str">
        <f t="shared" si="243"/>
        <v/>
      </c>
      <c r="J3845" s="96" t="str">
        <f t="shared" si="244"/>
        <v/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V3845" s="110" t="s">
        <v>25</v>
      </c>
      <c r="W3845" s="110" t="s">
        <v>26</v>
      </c>
      <c r="X3845" s="110" t="s">
        <v>27</v>
      </c>
      <c r="Y3845" s="111" t="s">
        <v>28</v>
      </c>
      <c r="Z3845" s="111" t="s">
        <v>29</v>
      </c>
      <c r="AA3845" s="111" t="s">
        <v>25</v>
      </c>
      <c r="AB3845" s="111" t="s">
        <v>30</v>
      </c>
      <c r="AC3845" s="112" t="s">
        <v>31</v>
      </c>
    </row>
    <row r="3846" spans="1:29" ht="25.5" customHeight="1" x14ac:dyDescent="0.35">
      <c r="A3846" s="205"/>
      <c r="B3846" s="207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241"/>
        <v/>
      </c>
      <c r="G3846" s="106"/>
      <c r="H3846" s="96">
        <f t="shared" si="242"/>
        <v>0</v>
      </c>
      <c r="I3846" s="96" t="str">
        <f t="shared" si="243"/>
        <v/>
      </c>
      <c r="J3846" s="96" t="str">
        <f t="shared" si="244"/>
        <v/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V3846" s="110" t="s">
        <v>25</v>
      </c>
      <c r="W3846" s="110" t="s">
        <v>26</v>
      </c>
      <c r="X3846" s="110" t="s">
        <v>27</v>
      </c>
      <c r="Y3846" s="111" t="s">
        <v>28</v>
      </c>
      <c r="Z3846" s="111" t="s">
        <v>29</v>
      </c>
      <c r="AA3846" s="111" t="s">
        <v>25</v>
      </c>
      <c r="AB3846" s="111" t="s">
        <v>30</v>
      </c>
      <c r="AC3846" s="112" t="s">
        <v>31</v>
      </c>
    </row>
    <row r="3847" spans="1:29" ht="25.5" customHeight="1" x14ac:dyDescent="0.35">
      <c r="A3847" s="205"/>
      <c r="B3847" s="207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241"/>
        <v/>
      </c>
      <c r="G3847" s="106"/>
      <c r="H3847" s="96">
        <f t="shared" si="242"/>
        <v>0</v>
      </c>
      <c r="I3847" s="96" t="str">
        <f t="shared" si="243"/>
        <v/>
      </c>
      <c r="J3847" s="96" t="str">
        <f t="shared" si="244"/>
        <v/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V3847" s="110" t="s">
        <v>25</v>
      </c>
      <c r="W3847" s="110" t="s">
        <v>26</v>
      </c>
      <c r="X3847" s="110" t="s">
        <v>27</v>
      </c>
      <c r="Y3847" s="111" t="s">
        <v>28</v>
      </c>
      <c r="Z3847" s="111" t="s">
        <v>29</v>
      </c>
      <c r="AA3847" s="111" t="s">
        <v>25</v>
      </c>
      <c r="AB3847" s="111" t="s">
        <v>30</v>
      </c>
      <c r="AC3847" s="112" t="s">
        <v>31</v>
      </c>
    </row>
    <row r="3848" spans="1:29" ht="25.5" customHeight="1" x14ac:dyDescent="0.35">
      <c r="A3848" s="205"/>
      <c r="B3848" s="207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241"/>
        <v/>
      </c>
      <c r="G3848" s="106"/>
      <c r="H3848" s="96">
        <f t="shared" si="242"/>
        <v>0</v>
      </c>
      <c r="I3848" s="96" t="str">
        <f t="shared" si="243"/>
        <v/>
      </c>
      <c r="J3848" s="96" t="str">
        <f t="shared" si="244"/>
        <v/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V3848" s="110" t="s">
        <v>25</v>
      </c>
      <c r="W3848" s="110" t="s">
        <v>26</v>
      </c>
      <c r="X3848" s="110" t="s">
        <v>27</v>
      </c>
      <c r="Y3848" s="111" t="s">
        <v>28</v>
      </c>
      <c r="Z3848" s="111" t="s">
        <v>29</v>
      </c>
      <c r="AA3848" s="111" t="s">
        <v>25</v>
      </c>
      <c r="AB3848" s="111" t="s">
        <v>30</v>
      </c>
      <c r="AC3848" s="112" t="s">
        <v>31</v>
      </c>
    </row>
    <row r="3849" spans="1:29" ht="25.5" customHeight="1" x14ac:dyDescent="0.35">
      <c r="A3849" s="205"/>
      <c r="B3849" s="207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241"/>
        <v/>
      </c>
      <c r="G3849" s="106"/>
      <c r="H3849" s="96">
        <f t="shared" si="242"/>
        <v>0</v>
      </c>
      <c r="I3849" s="96" t="str">
        <f t="shared" si="243"/>
        <v/>
      </c>
      <c r="J3849" s="96" t="str">
        <f t="shared" si="244"/>
        <v/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V3849" s="110" t="s">
        <v>25</v>
      </c>
      <c r="W3849" s="110" t="s">
        <v>26</v>
      </c>
      <c r="X3849" s="110" t="s">
        <v>27</v>
      </c>
      <c r="Y3849" s="111" t="s">
        <v>28</v>
      </c>
      <c r="Z3849" s="111" t="s">
        <v>29</v>
      </c>
      <c r="AA3849" s="111" t="s">
        <v>25</v>
      </c>
      <c r="AB3849" s="111" t="s">
        <v>30</v>
      </c>
      <c r="AC3849" s="112" t="s">
        <v>31</v>
      </c>
    </row>
    <row r="3850" spans="1:29" ht="25.5" customHeight="1" x14ac:dyDescent="0.35">
      <c r="A3850" s="205"/>
      <c r="B3850" s="207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241"/>
        <v/>
      </c>
      <c r="G3850" s="106"/>
      <c r="H3850" s="96">
        <f t="shared" si="242"/>
        <v>0</v>
      </c>
      <c r="I3850" s="96" t="str">
        <f t="shared" si="243"/>
        <v/>
      </c>
      <c r="J3850" s="96" t="str">
        <f t="shared" si="244"/>
        <v/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V3850" s="110" t="s">
        <v>25</v>
      </c>
      <c r="W3850" s="110" t="s">
        <v>26</v>
      </c>
      <c r="X3850" s="110" t="s">
        <v>27</v>
      </c>
      <c r="Y3850" s="111" t="s">
        <v>28</v>
      </c>
      <c r="Z3850" s="111" t="s">
        <v>29</v>
      </c>
      <c r="AA3850" s="111" t="s">
        <v>25</v>
      </c>
      <c r="AB3850" s="111" t="s">
        <v>30</v>
      </c>
      <c r="AC3850" s="112" t="s">
        <v>31</v>
      </c>
    </row>
    <row r="3851" spans="1:29" ht="25.5" customHeight="1" x14ac:dyDescent="0.35">
      <c r="A3851" s="205"/>
      <c r="B3851" s="207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241"/>
        <v/>
      </c>
      <c r="G3851" s="106"/>
      <c r="H3851" s="96">
        <f t="shared" si="242"/>
        <v>0</v>
      </c>
      <c r="I3851" s="96" t="str">
        <f t="shared" si="243"/>
        <v/>
      </c>
      <c r="J3851" s="96" t="str">
        <f t="shared" si="244"/>
        <v/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V3851" s="110" t="s">
        <v>25</v>
      </c>
      <c r="W3851" s="110" t="s">
        <v>26</v>
      </c>
      <c r="X3851" s="110" t="s">
        <v>27</v>
      </c>
      <c r="Y3851" s="111" t="s">
        <v>28</v>
      </c>
      <c r="Z3851" s="111" t="s">
        <v>29</v>
      </c>
      <c r="AA3851" s="111" t="s">
        <v>25</v>
      </c>
      <c r="AB3851" s="111" t="s">
        <v>30</v>
      </c>
      <c r="AC3851" s="112" t="s">
        <v>31</v>
      </c>
    </row>
    <row r="3852" spans="1:29" ht="25.5" customHeight="1" x14ac:dyDescent="0.35">
      <c r="A3852" s="205"/>
      <c r="B3852" s="207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241"/>
        <v/>
      </c>
      <c r="G3852" s="106"/>
      <c r="H3852" s="96">
        <f t="shared" si="242"/>
        <v>0</v>
      </c>
      <c r="I3852" s="96" t="str">
        <f t="shared" si="243"/>
        <v/>
      </c>
      <c r="J3852" s="96" t="str">
        <f t="shared" si="244"/>
        <v/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V3852" s="110" t="s">
        <v>25</v>
      </c>
      <c r="W3852" s="110" t="s">
        <v>26</v>
      </c>
      <c r="X3852" s="110" t="s">
        <v>27</v>
      </c>
      <c r="Y3852" s="111" t="s">
        <v>28</v>
      </c>
      <c r="Z3852" s="111" t="s">
        <v>29</v>
      </c>
      <c r="AA3852" s="111" t="s">
        <v>25</v>
      </c>
      <c r="AB3852" s="111" t="s">
        <v>30</v>
      </c>
      <c r="AC3852" s="112" t="s">
        <v>31</v>
      </c>
    </row>
    <row r="3853" spans="1:29" ht="25.5" customHeight="1" x14ac:dyDescent="0.35">
      <c r="A3853" s="205"/>
      <c r="B3853" s="207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241"/>
        <v/>
      </c>
      <c r="G3853" s="106"/>
      <c r="H3853" s="96">
        <f t="shared" si="242"/>
        <v>0</v>
      </c>
      <c r="I3853" s="96" t="str">
        <f t="shared" si="243"/>
        <v/>
      </c>
      <c r="J3853" s="96" t="str">
        <f t="shared" si="244"/>
        <v/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V3853" s="110" t="s">
        <v>25</v>
      </c>
      <c r="W3853" s="110" t="s">
        <v>26</v>
      </c>
      <c r="X3853" s="110" t="s">
        <v>27</v>
      </c>
      <c r="Y3853" s="111" t="s">
        <v>28</v>
      </c>
      <c r="Z3853" s="111" t="s">
        <v>29</v>
      </c>
      <c r="AA3853" s="111" t="s">
        <v>25</v>
      </c>
      <c r="AB3853" s="111" t="s">
        <v>30</v>
      </c>
      <c r="AC3853" s="112" t="s">
        <v>31</v>
      </c>
    </row>
    <row r="3854" spans="1:29" ht="25.5" customHeight="1" x14ac:dyDescent="0.35">
      <c r="A3854" s="205"/>
      <c r="B3854" s="207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241"/>
        <v/>
      </c>
      <c r="G3854" s="106"/>
      <c r="H3854" s="96">
        <f t="shared" si="242"/>
        <v>0</v>
      </c>
      <c r="I3854" s="96" t="str">
        <f t="shared" si="243"/>
        <v/>
      </c>
      <c r="J3854" s="96" t="str">
        <f t="shared" si="244"/>
        <v/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V3854" s="110" t="s">
        <v>25</v>
      </c>
      <c r="W3854" s="110" t="s">
        <v>26</v>
      </c>
      <c r="X3854" s="110" t="s">
        <v>27</v>
      </c>
      <c r="Y3854" s="111" t="s">
        <v>28</v>
      </c>
      <c r="Z3854" s="111" t="s">
        <v>29</v>
      </c>
      <c r="AA3854" s="111" t="s">
        <v>25</v>
      </c>
      <c r="AB3854" s="111" t="s">
        <v>30</v>
      </c>
      <c r="AC3854" s="112" t="s">
        <v>31</v>
      </c>
    </row>
    <row r="3855" spans="1:29" ht="25.5" customHeight="1" x14ac:dyDescent="0.35">
      <c r="A3855" s="205"/>
      <c r="B3855" s="207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241"/>
        <v/>
      </c>
      <c r="G3855" s="106"/>
      <c r="H3855" s="96">
        <f t="shared" si="242"/>
        <v>0</v>
      </c>
      <c r="I3855" s="96" t="str">
        <f t="shared" si="243"/>
        <v/>
      </c>
      <c r="J3855" s="96" t="str">
        <f t="shared" si="244"/>
        <v/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V3855" s="110" t="s">
        <v>25</v>
      </c>
      <c r="W3855" s="110" t="s">
        <v>26</v>
      </c>
      <c r="X3855" s="110" t="s">
        <v>27</v>
      </c>
      <c r="Y3855" s="111" t="s">
        <v>28</v>
      </c>
      <c r="Z3855" s="111" t="s">
        <v>29</v>
      </c>
      <c r="AA3855" s="111" t="s">
        <v>25</v>
      </c>
      <c r="AB3855" s="111" t="s">
        <v>30</v>
      </c>
      <c r="AC3855" s="112" t="s">
        <v>31</v>
      </c>
    </row>
    <row r="3856" spans="1:29" ht="25.5" customHeight="1" x14ac:dyDescent="0.35">
      <c r="A3856" s="205"/>
      <c r="B3856" s="207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241"/>
        <v/>
      </c>
      <c r="G3856" s="106"/>
      <c r="H3856" s="96">
        <f t="shared" si="242"/>
        <v>0</v>
      </c>
      <c r="I3856" s="96" t="str">
        <f t="shared" si="243"/>
        <v/>
      </c>
      <c r="J3856" s="96" t="str">
        <f t="shared" si="244"/>
        <v/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V3856" s="110" t="s">
        <v>25</v>
      </c>
      <c r="W3856" s="110" t="s">
        <v>26</v>
      </c>
      <c r="X3856" s="110" t="s">
        <v>27</v>
      </c>
      <c r="Y3856" s="111" t="s">
        <v>28</v>
      </c>
      <c r="Z3856" s="111" t="s">
        <v>29</v>
      </c>
      <c r="AA3856" s="111" t="s">
        <v>25</v>
      </c>
      <c r="AB3856" s="111" t="s">
        <v>30</v>
      </c>
      <c r="AC3856" s="112" t="s">
        <v>31</v>
      </c>
    </row>
    <row r="3857" spans="1:29" ht="25.5" customHeight="1" x14ac:dyDescent="0.35">
      <c r="A3857" s="205"/>
      <c r="B3857" s="207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241"/>
        <v/>
      </c>
      <c r="G3857" s="106"/>
      <c r="H3857" s="96">
        <f t="shared" si="242"/>
        <v>0</v>
      </c>
      <c r="I3857" s="96" t="str">
        <f t="shared" si="243"/>
        <v/>
      </c>
      <c r="J3857" s="96" t="str">
        <f t="shared" si="244"/>
        <v/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V3857" s="110" t="s">
        <v>25</v>
      </c>
      <c r="W3857" s="110" t="s">
        <v>26</v>
      </c>
      <c r="X3857" s="110" t="s">
        <v>27</v>
      </c>
      <c r="Y3857" s="111" t="s">
        <v>28</v>
      </c>
      <c r="Z3857" s="111" t="s">
        <v>29</v>
      </c>
      <c r="AA3857" s="111" t="s">
        <v>25</v>
      </c>
      <c r="AB3857" s="111" t="s">
        <v>30</v>
      </c>
      <c r="AC3857" s="112" t="s">
        <v>31</v>
      </c>
    </row>
    <row r="3858" spans="1:29" ht="25.5" customHeight="1" x14ac:dyDescent="0.35">
      <c r="A3858" s="205"/>
      <c r="B3858" s="207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241"/>
        <v/>
      </c>
      <c r="G3858" s="106"/>
      <c r="H3858" s="96">
        <f t="shared" si="242"/>
        <v>0</v>
      </c>
      <c r="I3858" s="96" t="str">
        <f t="shared" si="243"/>
        <v/>
      </c>
      <c r="J3858" s="96" t="str">
        <f t="shared" si="244"/>
        <v/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V3858" s="110" t="s">
        <v>25</v>
      </c>
      <c r="W3858" s="110" t="s">
        <v>26</v>
      </c>
      <c r="X3858" s="110" t="s">
        <v>27</v>
      </c>
      <c r="Y3858" s="111" t="s">
        <v>28</v>
      </c>
      <c r="Z3858" s="111" t="s">
        <v>29</v>
      </c>
      <c r="AA3858" s="111" t="s">
        <v>25</v>
      </c>
      <c r="AB3858" s="111" t="s">
        <v>30</v>
      </c>
      <c r="AC3858" s="112" t="s">
        <v>31</v>
      </c>
    </row>
    <row r="3859" spans="1:29" ht="25.5" customHeight="1" x14ac:dyDescent="0.35">
      <c r="A3859" s="205"/>
      <c r="B3859" s="207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241"/>
        <v/>
      </c>
      <c r="G3859" s="106"/>
      <c r="H3859" s="96">
        <f t="shared" si="242"/>
        <v>0</v>
      </c>
      <c r="I3859" s="96" t="str">
        <f t="shared" si="243"/>
        <v/>
      </c>
      <c r="J3859" s="96" t="str">
        <f t="shared" si="244"/>
        <v/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V3859" s="110" t="s">
        <v>25</v>
      </c>
      <c r="W3859" s="110" t="s">
        <v>26</v>
      </c>
      <c r="X3859" s="110" t="s">
        <v>27</v>
      </c>
      <c r="Y3859" s="111" t="s">
        <v>28</v>
      </c>
      <c r="Z3859" s="111" t="s">
        <v>29</v>
      </c>
      <c r="AA3859" s="111" t="s">
        <v>25</v>
      </c>
      <c r="AB3859" s="111" t="s">
        <v>30</v>
      </c>
      <c r="AC3859" s="112" t="s">
        <v>31</v>
      </c>
    </row>
    <row r="3860" spans="1:29" ht="25.5" customHeight="1" x14ac:dyDescent="0.35">
      <c r="A3860" s="205"/>
      <c r="B3860" s="207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241"/>
        <v/>
      </c>
      <c r="G3860" s="106"/>
      <c r="H3860" s="96">
        <f t="shared" si="242"/>
        <v>0</v>
      </c>
      <c r="I3860" s="96" t="str">
        <f t="shared" si="243"/>
        <v/>
      </c>
      <c r="J3860" s="96" t="str">
        <f t="shared" si="244"/>
        <v/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V3860" s="110" t="s">
        <v>25</v>
      </c>
      <c r="W3860" s="110" t="s">
        <v>26</v>
      </c>
      <c r="X3860" s="110" t="s">
        <v>27</v>
      </c>
      <c r="Y3860" s="111" t="s">
        <v>28</v>
      </c>
      <c r="Z3860" s="111" t="s">
        <v>29</v>
      </c>
      <c r="AA3860" s="111" t="s">
        <v>25</v>
      </c>
      <c r="AB3860" s="111" t="s">
        <v>30</v>
      </c>
      <c r="AC3860" s="112" t="s">
        <v>31</v>
      </c>
    </row>
    <row r="3861" spans="1:29" ht="25.5" customHeight="1" x14ac:dyDescent="0.35">
      <c r="A3861" s="205"/>
      <c r="B3861" s="207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241"/>
        <v/>
      </c>
      <c r="G3861" s="106"/>
      <c r="H3861" s="96">
        <f t="shared" si="242"/>
        <v>0</v>
      </c>
      <c r="I3861" s="96" t="str">
        <f t="shared" si="243"/>
        <v/>
      </c>
      <c r="J3861" s="96" t="str">
        <f t="shared" si="244"/>
        <v/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V3861" s="110" t="s">
        <v>25</v>
      </c>
      <c r="W3861" s="110" t="s">
        <v>26</v>
      </c>
      <c r="X3861" s="110" t="s">
        <v>27</v>
      </c>
      <c r="Y3861" s="111" t="s">
        <v>28</v>
      </c>
      <c r="Z3861" s="111" t="s">
        <v>29</v>
      </c>
      <c r="AA3861" s="111" t="s">
        <v>25</v>
      </c>
      <c r="AB3861" s="111" t="s">
        <v>30</v>
      </c>
      <c r="AC3861" s="112" t="s">
        <v>31</v>
      </c>
    </row>
    <row r="3862" spans="1:29" ht="25.5" customHeight="1" x14ac:dyDescent="0.35">
      <c r="A3862" s="205"/>
      <c r="B3862" s="207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241"/>
        <v/>
      </c>
      <c r="G3862" s="106"/>
      <c r="H3862" s="96">
        <f t="shared" si="242"/>
        <v>0</v>
      </c>
      <c r="I3862" s="96" t="str">
        <f t="shared" si="243"/>
        <v/>
      </c>
      <c r="J3862" s="96" t="str">
        <f t="shared" si="244"/>
        <v/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V3862" s="110" t="s">
        <v>25</v>
      </c>
      <c r="W3862" s="110" t="s">
        <v>26</v>
      </c>
      <c r="X3862" s="110" t="s">
        <v>27</v>
      </c>
      <c r="Y3862" s="111" t="s">
        <v>28</v>
      </c>
      <c r="Z3862" s="111" t="s">
        <v>29</v>
      </c>
      <c r="AA3862" s="111" t="s">
        <v>25</v>
      </c>
      <c r="AB3862" s="111" t="s">
        <v>30</v>
      </c>
      <c r="AC3862" s="112" t="s">
        <v>31</v>
      </c>
    </row>
    <row r="3863" spans="1:29" ht="25.5" customHeight="1" x14ac:dyDescent="0.35">
      <c r="A3863" s="205"/>
      <c r="B3863" s="207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241"/>
        <v/>
      </c>
      <c r="G3863" s="106"/>
      <c r="H3863" s="96">
        <f t="shared" si="242"/>
        <v>0</v>
      </c>
      <c r="I3863" s="96" t="str">
        <f t="shared" si="243"/>
        <v/>
      </c>
      <c r="J3863" s="96" t="str">
        <f t="shared" si="244"/>
        <v/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V3863" s="110" t="s">
        <v>25</v>
      </c>
      <c r="W3863" s="110" t="s">
        <v>26</v>
      </c>
      <c r="X3863" s="110" t="s">
        <v>27</v>
      </c>
      <c r="Y3863" s="111" t="s">
        <v>28</v>
      </c>
      <c r="Z3863" s="111" t="s">
        <v>29</v>
      </c>
      <c r="AA3863" s="111" t="s">
        <v>25</v>
      </c>
      <c r="AB3863" s="111" t="s">
        <v>30</v>
      </c>
      <c r="AC3863" s="112" t="s">
        <v>31</v>
      </c>
    </row>
    <row r="3864" spans="1:29" ht="25.5" customHeight="1" x14ac:dyDescent="0.35">
      <c r="A3864" s="205"/>
      <c r="B3864" s="207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241"/>
        <v/>
      </c>
      <c r="G3864" s="106"/>
      <c r="H3864" s="96">
        <f t="shared" si="242"/>
        <v>0</v>
      </c>
      <c r="I3864" s="96" t="str">
        <f t="shared" si="243"/>
        <v/>
      </c>
      <c r="J3864" s="96" t="str">
        <f t="shared" si="244"/>
        <v/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V3864" s="110" t="s">
        <v>25</v>
      </c>
      <c r="W3864" s="110" t="s">
        <v>26</v>
      </c>
      <c r="X3864" s="110" t="s">
        <v>27</v>
      </c>
      <c r="Y3864" s="111" t="s">
        <v>28</v>
      </c>
      <c r="Z3864" s="111" t="s">
        <v>29</v>
      </c>
      <c r="AA3864" s="111" t="s">
        <v>25</v>
      </c>
      <c r="AB3864" s="111" t="s">
        <v>30</v>
      </c>
      <c r="AC3864" s="112" t="s">
        <v>31</v>
      </c>
    </row>
    <row r="3865" spans="1:29" ht="25.5" customHeight="1" x14ac:dyDescent="0.35">
      <c r="A3865" s="205"/>
      <c r="B3865" s="207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241"/>
        <v/>
      </c>
      <c r="G3865" s="106"/>
      <c r="H3865" s="96">
        <f t="shared" si="242"/>
        <v>0</v>
      </c>
      <c r="I3865" s="96" t="str">
        <f t="shared" si="243"/>
        <v/>
      </c>
      <c r="J3865" s="96" t="str">
        <f t="shared" si="244"/>
        <v/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V3865" s="110" t="s">
        <v>25</v>
      </c>
      <c r="W3865" s="110" t="s">
        <v>26</v>
      </c>
      <c r="X3865" s="110" t="s">
        <v>27</v>
      </c>
      <c r="Y3865" s="111" t="s">
        <v>28</v>
      </c>
      <c r="Z3865" s="111" t="s">
        <v>29</v>
      </c>
      <c r="AA3865" s="111" t="s">
        <v>25</v>
      </c>
      <c r="AB3865" s="111" t="s">
        <v>30</v>
      </c>
      <c r="AC3865" s="112" t="s">
        <v>31</v>
      </c>
    </row>
    <row r="3866" spans="1:29" ht="25.5" customHeight="1" x14ac:dyDescent="0.35">
      <c r="A3866" s="205"/>
      <c r="B3866" s="207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241"/>
        <v/>
      </c>
      <c r="G3866" s="106"/>
      <c r="H3866" s="96">
        <f t="shared" si="242"/>
        <v>0</v>
      </c>
      <c r="I3866" s="96" t="str">
        <f t="shared" si="243"/>
        <v/>
      </c>
      <c r="J3866" s="96" t="str">
        <f t="shared" si="244"/>
        <v/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V3866" s="110" t="s">
        <v>25</v>
      </c>
      <c r="W3866" s="110" t="s">
        <v>26</v>
      </c>
      <c r="X3866" s="110" t="s">
        <v>27</v>
      </c>
      <c r="Y3866" s="111" t="s">
        <v>28</v>
      </c>
      <c r="Z3866" s="111" t="s">
        <v>29</v>
      </c>
      <c r="AA3866" s="111" t="s">
        <v>25</v>
      </c>
      <c r="AB3866" s="111" t="s">
        <v>30</v>
      </c>
      <c r="AC3866" s="112" t="s">
        <v>31</v>
      </c>
    </row>
    <row r="3867" spans="1:29" ht="25.5" customHeight="1" x14ac:dyDescent="0.35">
      <c r="A3867" s="205"/>
      <c r="B3867" s="207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241"/>
        <v/>
      </c>
      <c r="G3867" s="106"/>
      <c r="H3867" s="96">
        <f t="shared" si="242"/>
        <v>0</v>
      </c>
      <c r="I3867" s="96" t="str">
        <f t="shared" si="243"/>
        <v/>
      </c>
      <c r="J3867" s="96" t="str">
        <f t="shared" si="244"/>
        <v/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V3867" s="110" t="s">
        <v>25</v>
      </c>
      <c r="W3867" s="110" t="s">
        <v>26</v>
      </c>
      <c r="X3867" s="110" t="s">
        <v>27</v>
      </c>
      <c r="Y3867" s="111" t="s">
        <v>28</v>
      </c>
      <c r="Z3867" s="111" t="s">
        <v>29</v>
      </c>
      <c r="AA3867" s="111" t="s">
        <v>25</v>
      </c>
      <c r="AB3867" s="111" t="s">
        <v>30</v>
      </c>
      <c r="AC3867" s="112" t="s">
        <v>31</v>
      </c>
    </row>
    <row r="3868" spans="1:29" ht="25.5" customHeight="1" x14ac:dyDescent="0.35">
      <c r="A3868" s="205"/>
      <c r="B3868" s="207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241"/>
        <v/>
      </c>
      <c r="G3868" s="106"/>
      <c r="H3868" s="96">
        <f t="shared" si="242"/>
        <v>0</v>
      </c>
      <c r="I3868" s="96" t="str">
        <f t="shared" si="243"/>
        <v/>
      </c>
      <c r="J3868" s="96" t="str">
        <f t="shared" si="244"/>
        <v/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V3868" s="110" t="s">
        <v>25</v>
      </c>
      <c r="W3868" s="110" t="s">
        <v>26</v>
      </c>
      <c r="X3868" s="110" t="s">
        <v>27</v>
      </c>
      <c r="Y3868" s="111" t="s">
        <v>28</v>
      </c>
      <c r="Z3868" s="111" t="s">
        <v>29</v>
      </c>
      <c r="AA3868" s="111" t="s">
        <v>25</v>
      </c>
      <c r="AB3868" s="111" t="s">
        <v>30</v>
      </c>
      <c r="AC3868" s="112" t="s">
        <v>31</v>
      </c>
    </row>
    <row r="3869" spans="1:29" ht="25.5" customHeight="1" x14ac:dyDescent="0.35">
      <c r="A3869" s="205"/>
      <c r="B3869" s="207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241"/>
        <v/>
      </c>
      <c r="G3869" s="106"/>
      <c r="H3869" s="96">
        <f t="shared" si="242"/>
        <v>0</v>
      </c>
      <c r="I3869" s="96" t="str">
        <f t="shared" si="243"/>
        <v/>
      </c>
      <c r="J3869" s="96" t="str">
        <f t="shared" si="244"/>
        <v/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V3869" s="110" t="s">
        <v>25</v>
      </c>
      <c r="W3869" s="110" t="s">
        <v>26</v>
      </c>
      <c r="X3869" s="110" t="s">
        <v>27</v>
      </c>
      <c r="Y3869" s="111" t="s">
        <v>28</v>
      </c>
      <c r="Z3869" s="111" t="s">
        <v>29</v>
      </c>
      <c r="AA3869" s="111" t="s">
        <v>25</v>
      </c>
      <c r="AB3869" s="111" t="s">
        <v>30</v>
      </c>
      <c r="AC3869" s="112" t="s">
        <v>31</v>
      </c>
    </row>
    <row r="3870" spans="1:29" ht="25.5" customHeight="1" x14ac:dyDescent="0.35">
      <c r="A3870" s="205"/>
      <c r="B3870" s="207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241"/>
        <v/>
      </c>
      <c r="G3870" s="106"/>
      <c r="H3870" s="96">
        <f t="shared" si="242"/>
        <v>0</v>
      </c>
      <c r="I3870" s="96" t="str">
        <f t="shared" si="243"/>
        <v/>
      </c>
      <c r="J3870" s="96" t="str">
        <f t="shared" si="244"/>
        <v/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V3870" s="110" t="s">
        <v>25</v>
      </c>
      <c r="W3870" s="110" t="s">
        <v>26</v>
      </c>
      <c r="X3870" s="110" t="s">
        <v>27</v>
      </c>
      <c r="Y3870" s="111" t="s">
        <v>28</v>
      </c>
      <c r="Z3870" s="111" t="s">
        <v>29</v>
      </c>
      <c r="AA3870" s="111" t="s">
        <v>25</v>
      </c>
      <c r="AB3870" s="111" t="s">
        <v>30</v>
      </c>
      <c r="AC3870" s="112" t="s">
        <v>31</v>
      </c>
    </row>
    <row r="3871" spans="1:29" ht="25.5" customHeight="1" x14ac:dyDescent="0.35">
      <c r="A3871" s="205"/>
      <c r="B3871" s="207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241"/>
        <v/>
      </c>
      <c r="G3871" s="106"/>
      <c r="H3871" s="96">
        <f t="shared" si="242"/>
        <v>0</v>
      </c>
      <c r="I3871" s="96" t="str">
        <f t="shared" si="243"/>
        <v/>
      </c>
      <c r="J3871" s="96" t="str">
        <f t="shared" si="244"/>
        <v/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V3871" s="110" t="s">
        <v>25</v>
      </c>
      <c r="W3871" s="110" t="s">
        <v>26</v>
      </c>
      <c r="X3871" s="110" t="s">
        <v>27</v>
      </c>
      <c r="Y3871" s="111" t="s">
        <v>28</v>
      </c>
      <c r="Z3871" s="111" t="s">
        <v>29</v>
      </c>
      <c r="AA3871" s="111" t="s">
        <v>25</v>
      </c>
      <c r="AB3871" s="111" t="s">
        <v>30</v>
      </c>
      <c r="AC3871" s="112" t="s">
        <v>31</v>
      </c>
    </row>
    <row r="3872" spans="1:29" ht="25.5" customHeight="1" x14ac:dyDescent="0.35">
      <c r="A3872" s="205"/>
      <c r="B3872" s="207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241"/>
        <v/>
      </c>
      <c r="G3872" s="106"/>
      <c r="H3872" s="96">
        <f t="shared" si="242"/>
        <v>0</v>
      </c>
      <c r="I3872" s="96" t="str">
        <f t="shared" si="243"/>
        <v/>
      </c>
      <c r="J3872" s="96" t="str">
        <f t="shared" si="244"/>
        <v/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V3872" s="110" t="s">
        <v>25</v>
      </c>
      <c r="W3872" s="110" t="s">
        <v>26</v>
      </c>
      <c r="X3872" s="110" t="s">
        <v>27</v>
      </c>
      <c r="Y3872" s="111" t="s">
        <v>28</v>
      </c>
      <c r="Z3872" s="111" t="s">
        <v>29</v>
      </c>
      <c r="AA3872" s="111" t="s">
        <v>25</v>
      </c>
      <c r="AB3872" s="111" t="s">
        <v>30</v>
      </c>
      <c r="AC3872" s="112" t="s">
        <v>31</v>
      </c>
    </row>
    <row r="3873" spans="1:29" ht="25.5" customHeight="1" x14ac:dyDescent="0.35">
      <c r="A3873" s="205"/>
      <c r="B3873" s="207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241"/>
        <v/>
      </c>
      <c r="G3873" s="106"/>
      <c r="H3873" s="96">
        <f t="shared" si="242"/>
        <v>0</v>
      </c>
      <c r="I3873" s="96" t="str">
        <f t="shared" si="243"/>
        <v/>
      </c>
      <c r="J3873" s="96" t="str">
        <f t="shared" si="244"/>
        <v/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V3873" s="110" t="s">
        <v>25</v>
      </c>
      <c r="W3873" s="110" t="s">
        <v>26</v>
      </c>
      <c r="X3873" s="110" t="s">
        <v>27</v>
      </c>
      <c r="Y3873" s="111" t="s">
        <v>28</v>
      </c>
      <c r="Z3873" s="111" t="s">
        <v>29</v>
      </c>
      <c r="AA3873" s="111" t="s">
        <v>25</v>
      </c>
      <c r="AB3873" s="111" t="s">
        <v>30</v>
      </c>
      <c r="AC3873" s="112" t="s">
        <v>31</v>
      </c>
    </row>
    <row r="3874" spans="1:29" ht="25.5" customHeight="1" x14ac:dyDescent="0.35">
      <c r="A3874" s="205"/>
      <c r="B3874" s="207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241"/>
        <v/>
      </c>
      <c r="G3874" s="106"/>
      <c r="H3874" s="96">
        <f t="shared" si="242"/>
        <v>0</v>
      </c>
      <c r="I3874" s="96" t="str">
        <f t="shared" si="243"/>
        <v/>
      </c>
      <c r="J3874" s="96" t="str">
        <f t="shared" si="244"/>
        <v/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V3874" s="110" t="s">
        <v>25</v>
      </c>
      <c r="W3874" s="110" t="s">
        <v>26</v>
      </c>
      <c r="X3874" s="110" t="s">
        <v>27</v>
      </c>
      <c r="Y3874" s="111" t="s">
        <v>28</v>
      </c>
      <c r="Z3874" s="111" t="s">
        <v>29</v>
      </c>
      <c r="AA3874" s="111" t="s">
        <v>25</v>
      </c>
      <c r="AB3874" s="111" t="s">
        <v>30</v>
      </c>
      <c r="AC3874" s="112" t="s">
        <v>31</v>
      </c>
    </row>
    <row r="3875" spans="1:29" ht="25.5" customHeight="1" x14ac:dyDescent="0.35">
      <c r="A3875" s="205"/>
      <c r="B3875" s="207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241"/>
        <v/>
      </c>
      <c r="G3875" s="106"/>
      <c r="H3875" s="96">
        <f t="shared" si="242"/>
        <v>0</v>
      </c>
      <c r="I3875" s="96" t="str">
        <f t="shared" si="243"/>
        <v/>
      </c>
      <c r="J3875" s="96" t="str">
        <f t="shared" si="244"/>
        <v/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V3875" s="110" t="s">
        <v>25</v>
      </c>
      <c r="W3875" s="110" t="s">
        <v>26</v>
      </c>
      <c r="X3875" s="110" t="s">
        <v>27</v>
      </c>
      <c r="Y3875" s="111" t="s">
        <v>28</v>
      </c>
      <c r="Z3875" s="111" t="s">
        <v>29</v>
      </c>
      <c r="AA3875" s="111" t="s">
        <v>25</v>
      </c>
      <c r="AB3875" s="111" t="s">
        <v>30</v>
      </c>
      <c r="AC3875" s="112" t="s">
        <v>31</v>
      </c>
    </row>
    <row r="3876" spans="1:29" ht="25.5" customHeight="1" x14ac:dyDescent="0.35">
      <c r="A3876" s="205"/>
      <c r="B3876" s="207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241"/>
        <v/>
      </c>
      <c r="G3876" s="106"/>
      <c r="H3876" s="96">
        <f t="shared" si="242"/>
        <v>0</v>
      </c>
      <c r="I3876" s="96" t="str">
        <f t="shared" si="243"/>
        <v/>
      </c>
      <c r="J3876" s="96" t="str">
        <f t="shared" si="244"/>
        <v/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V3876" s="110" t="s">
        <v>25</v>
      </c>
      <c r="W3876" s="110" t="s">
        <v>26</v>
      </c>
      <c r="X3876" s="110" t="s">
        <v>27</v>
      </c>
      <c r="Y3876" s="111" t="s">
        <v>28</v>
      </c>
      <c r="Z3876" s="111" t="s">
        <v>29</v>
      </c>
      <c r="AA3876" s="111" t="s">
        <v>25</v>
      </c>
      <c r="AB3876" s="111" t="s">
        <v>30</v>
      </c>
      <c r="AC3876" s="112" t="s">
        <v>31</v>
      </c>
    </row>
    <row r="3877" spans="1:29" ht="25.5" customHeight="1" x14ac:dyDescent="0.35">
      <c r="A3877" s="205"/>
      <c r="B3877" s="207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241"/>
        <v/>
      </c>
      <c r="G3877" s="106"/>
      <c r="H3877" s="96">
        <f t="shared" si="242"/>
        <v>0</v>
      </c>
      <c r="I3877" s="96" t="str">
        <f t="shared" si="243"/>
        <v/>
      </c>
      <c r="J3877" s="96" t="str">
        <f t="shared" si="244"/>
        <v/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V3877" s="110" t="s">
        <v>25</v>
      </c>
      <c r="W3877" s="110" t="s">
        <v>26</v>
      </c>
      <c r="X3877" s="110" t="s">
        <v>27</v>
      </c>
      <c r="Y3877" s="111" t="s">
        <v>28</v>
      </c>
      <c r="Z3877" s="111" t="s">
        <v>29</v>
      </c>
      <c r="AA3877" s="111" t="s">
        <v>25</v>
      </c>
      <c r="AB3877" s="111" t="s">
        <v>30</v>
      </c>
      <c r="AC3877" s="112" t="s">
        <v>31</v>
      </c>
    </row>
    <row r="3878" spans="1:29" ht="25.5" customHeight="1" x14ac:dyDescent="0.35">
      <c r="A3878" s="205"/>
      <c r="B3878" s="207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241"/>
        <v/>
      </c>
      <c r="G3878" s="106"/>
      <c r="H3878" s="96">
        <f t="shared" si="242"/>
        <v>0</v>
      </c>
      <c r="I3878" s="96" t="str">
        <f t="shared" si="243"/>
        <v/>
      </c>
      <c r="J3878" s="96" t="str">
        <f t="shared" si="244"/>
        <v/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V3878" s="110" t="s">
        <v>25</v>
      </c>
      <c r="W3878" s="110" t="s">
        <v>26</v>
      </c>
      <c r="X3878" s="110" t="s">
        <v>27</v>
      </c>
      <c r="Y3878" s="111" t="s">
        <v>28</v>
      </c>
      <c r="Z3878" s="111" t="s">
        <v>29</v>
      </c>
      <c r="AA3878" s="111" t="s">
        <v>25</v>
      </c>
      <c r="AB3878" s="111" t="s">
        <v>30</v>
      </c>
      <c r="AC3878" s="112" t="s">
        <v>31</v>
      </c>
    </row>
    <row r="3879" spans="1:29" ht="25.5" customHeight="1" x14ac:dyDescent="0.35">
      <c r="A3879" s="205"/>
      <c r="B3879" s="207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241"/>
        <v/>
      </c>
      <c r="G3879" s="106"/>
      <c r="H3879" s="96">
        <f t="shared" si="242"/>
        <v>0</v>
      </c>
      <c r="I3879" s="96" t="str">
        <f t="shared" si="243"/>
        <v/>
      </c>
      <c r="J3879" s="96" t="str">
        <f t="shared" si="244"/>
        <v/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V3879" s="110" t="s">
        <v>25</v>
      </c>
      <c r="W3879" s="110" t="s">
        <v>26</v>
      </c>
      <c r="X3879" s="110" t="s">
        <v>27</v>
      </c>
      <c r="Y3879" s="111" t="s">
        <v>28</v>
      </c>
      <c r="Z3879" s="111" t="s">
        <v>29</v>
      </c>
      <c r="AA3879" s="111" t="s">
        <v>25</v>
      </c>
      <c r="AB3879" s="111" t="s">
        <v>30</v>
      </c>
      <c r="AC3879" s="112" t="s">
        <v>31</v>
      </c>
    </row>
    <row r="3880" spans="1:29" ht="25.5" customHeight="1" x14ac:dyDescent="0.35">
      <c r="A3880" s="205"/>
      <c r="B3880" s="207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241"/>
        <v/>
      </c>
      <c r="G3880" s="106"/>
      <c r="H3880" s="96">
        <f t="shared" si="242"/>
        <v>0</v>
      </c>
      <c r="I3880" s="96" t="str">
        <f t="shared" si="243"/>
        <v/>
      </c>
      <c r="J3880" s="96" t="str">
        <f t="shared" si="244"/>
        <v/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V3880" s="110" t="s">
        <v>25</v>
      </c>
      <c r="W3880" s="110" t="s">
        <v>26</v>
      </c>
      <c r="X3880" s="110" t="s">
        <v>27</v>
      </c>
      <c r="Y3880" s="111" t="s">
        <v>28</v>
      </c>
      <c r="Z3880" s="111" t="s">
        <v>29</v>
      </c>
      <c r="AA3880" s="111" t="s">
        <v>25</v>
      </c>
      <c r="AB3880" s="111" t="s">
        <v>30</v>
      </c>
      <c r="AC3880" s="112" t="s">
        <v>31</v>
      </c>
    </row>
    <row r="3881" spans="1:29" ht="25.5" customHeight="1" x14ac:dyDescent="0.35">
      <c r="A3881" s="205"/>
      <c r="B3881" s="207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241"/>
        <v/>
      </c>
      <c r="G3881" s="106"/>
      <c r="H3881" s="96">
        <f t="shared" si="242"/>
        <v>0</v>
      </c>
      <c r="I3881" s="96" t="str">
        <f t="shared" si="243"/>
        <v/>
      </c>
      <c r="J3881" s="96" t="str">
        <f t="shared" si="244"/>
        <v/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V3881" s="110" t="s">
        <v>25</v>
      </c>
      <c r="W3881" s="110" t="s">
        <v>26</v>
      </c>
      <c r="X3881" s="110" t="s">
        <v>27</v>
      </c>
      <c r="Y3881" s="111" t="s">
        <v>28</v>
      </c>
      <c r="Z3881" s="111" t="s">
        <v>29</v>
      </c>
      <c r="AA3881" s="111" t="s">
        <v>25</v>
      </c>
      <c r="AB3881" s="111" t="s">
        <v>30</v>
      </c>
      <c r="AC3881" s="112" t="s">
        <v>31</v>
      </c>
    </row>
    <row r="3882" spans="1:29" ht="25.5" customHeight="1" x14ac:dyDescent="0.35">
      <c r="A3882" s="205"/>
      <c r="B3882" s="207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241"/>
        <v/>
      </c>
      <c r="G3882" s="106"/>
      <c r="H3882" s="96">
        <f t="shared" si="242"/>
        <v>0</v>
      </c>
      <c r="I3882" s="96" t="str">
        <f t="shared" si="243"/>
        <v/>
      </c>
      <c r="J3882" s="96" t="str">
        <f t="shared" si="244"/>
        <v/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V3882" s="110" t="s">
        <v>25</v>
      </c>
      <c r="W3882" s="110" t="s">
        <v>26</v>
      </c>
      <c r="X3882" s="110" t="s">
        <v>27</v>
      </c>
      <c r="Y3882" s="111" t="s">
        <v>28</v>
      </c>
      <c r="Z3882" s="111" t="s">
        <v>29</v>
      </c>
      <c r="AA3882" s="111" t="s">
        <v>25</v>
      </c>
      <c r="AB3882" s="111" t="s">
        <v>30</v>
      </c>
      <c r="AC3882" s="112" t="s">
        <v>31</v>
      </c>
    </row>
    <row r="3883" spans="1:29" ht="25.5" customHeight="1" x14ac:dyDescent="0.35">
      <c r="A3883" s="205"/>
      <c r="B3883" s="207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241"/>
        <v/>
      </c>
      <c r="G3883" s="106"/>
      <c r="H3883" s="96">
        <f t="shared" si="242"/>
        <v>0</v>
      </c>
      <c r="I3883" s="96" t="str">
        <f t="shared" si="243"/>
        <v/>
      </c>
      <c r="J3883" s="96" t="str">
        <f t="shared" si="244"/>
        <v/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V3883" s="110" t="s">
        <v>25</v>
      </c>
      <c r="W3883" s="110" t="s">
        <v>26</v>
      </c>
      <c r="X3883" s="110" t="s">
        <v>27</v>
      </c>
      <c r="Y3883" s="111" t="s">
        <v>28</v>
      </c>
      <c r="Z3883" s="111" t="s">
        <v>29</v>
      </c>
      <c r="AA3883" s="111" t="s">
        <v>25</v>
      </c>
      <c r="AB3883" s="111" t="s">
        <v>30</v>
      </c>
      <c r="AC3883" s="112" t="s">
        <v>31</v>
      </c>
    </row>
    <row r="3884" spans="1:29" ht="25.5" customHeight="1" x14ac:dyDescent="0.35">
      <c r="A3884" s="205"/>
      <c r="B3884" s="207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241"/>
        <v/>
      </c>
      <c r="G3884" s="106"/>
      <c r="H3884" s="96">
        <f t="shared" si="242"/>
        <v>0</v>
      </c>
      <c r="I3884" s="96" t="str">
        <f t="shared" si="243"/>
        <v/>
      </c>
      <c r="J3884" s="96" t="str">
        <f t="shared" si="244"/>
        <v/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V3884" s="110" t="s">
        <v>25</v>
      </c>
      <c r="W3884" s="110" t="s">
        <v>26</v>
      </c>
      <c r="X3884" s="110" t="s">
        <v>27</v>
      </c>
      <c r="Y3884" s="111" t="s">
        <v>28</v>
      </c>
      <c r="Z3884" s="111" t="s">
        <v>29</v>
      </c>
      <c r="AA3884" s="111" t="s">
        <v>25</v>
      </c>
      <c r="AB3884" s="111" t="s">
        <v>30</v>
      </c>
      <c r="AC3884" s="112" t="s">
        <v>31</v>
      </c>
    </row>
    <row r="3885" spans="1:29" ht="25.5" customHeight="1" x14ac:dyDescent="0.35">
      <c r="A3885" s="205"/>
      <c r="B3885" s="207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241"/>
        <v/>
      </c>
      <c r="G3885" s="106"/>
      <c r="H3885" s="96">
        <f t="shared" si="242"/>
        <v>0</v>
      </c>
      <c r="I3885" s="96" t="str">
        <f t="shared" si="243"/>
        <v/>
      </c>
      <c r="J3885" s="96" t="str">
        <f t="shared" si="244"/>
        <v/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V3885" s="110" t="s">
        <v>25</v>
      </c>
      <c r="W3885" s="110" t="s">
        <v>26</v>
      </c>
      <c r="X3885" s="110" t="s">
        <v>27</v>
      </c>
      <c r="Y3885" s="111" t="s">
        <v>28</v>
      </c>
      <c r="Z3885" s="111" t="s">
        <v>29</v>
      </c>
      <c r="AA3885" s="111" t="s">
        <v>25</v>
      </c>
      <c r="AB3885" s="111" t="s">
        <v>30</v>
      </c>
      <c r="AC3885" s="112" t="s">
        <v>31</v>
      </c>
    </row>
    <row r="3886" spans="1:29" ht="25.5" customHeight="1" x14ac:dyDescent="0.35">
      <c r="A3886" s="205"/>
      <c r="B3886" s="207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241"/>
        <v/>
      </c>
      <c r="G3886" s="106"/>
      <c r="H3886" s="96">
        <f t="shared" si="242"/>
        <v>0</v>
      </c>
      <c r="I3886" s="96" t="str">
        <f t="shared" si="243"/>
        <v/>
      </c>
      <c r="J3886" s="96" t="str">
        <f t="shared" si="244"/>
        <v/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V3886" s="110" t="s">
        <v>25</v>
      </c>
      <c r="W3886" s="110" t="s">
        <v>26</v>
      </c>
      <c r="X3886" s="110" t="s">
        <v>27</v>
      </c>
      <c r="Y3886" s="111" t="s">
        <v>28</v>
      </c>
      <c r="Z3886" s="111" t="s">
        <v>29</v>
      </c>
      <c r="AA3886" s="111" t="s">
        <v>25</v>
      </c>
      <c r="AB3886" s="111" t="s">
        <v>30</v>
      </c>
      <c r="AC3886" s="112" t="s">
        <v>31</v>
      </c>
    </row>
    <row r="3887" spans="1:29" ht="25.5" customHeight="1" x14ac:dyDescent="0.35">
      <c r="A3887" s="205"/>
      <c r="B3887" s="207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241"/>
        <v/>
      </c>
      <c r="G3887" s="106"/>
      <c r="H3887" s="96">
        <f t="shared" si="242"/>
        <v>0</v>
      </c>
      <c r="I3887" s="96" t="str">
        <f t="shared" si="243"/>
        <v/>
      </c>
      <c r="J3887" s="96" t="str">
        <f t="shared" si="244"/>
        <v/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V3887" s="110" t="s">
        <v>25</v>
      </c>
      <c r="W3887" s="110" t="s">
        <v>26</v>
      </c>
      <c r="X3887" s="110" t="s">
        <v>27</v>
      </c>
      <c r="Y3887" s="111" t="s">
        <v>28</v>
      </c>
      <c r="Z3887" s="111" t="s">
        <v>29</v>
      </c>
      <c r="AA3887" s="111" t="s">
        <v>25</v>
      </c>
      <c r="AB3887" s="111" t="s">
        <v>30</v>
      </c>
      <c r="AC3887" s="112" t="s">
        <v>31</v>
      </c>
    </row>
    <row r="3888" spans="1:29" ht="25.5" customHeight="1" x14ac:dyDescent="0.35">
      <c r="A3888" s="205"/>
      <c r="B3888" s="207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241"/>
        <v/>
      </c>
      <c r="G3888" s="106"/>
      <c r="H3888" s="96">
        <f t="shared" si="242"/>
        <v>0</v>
      </c>
      <c r="I3888" s="96" t="str">
        <f t="shared" si="243"/>
        <v/>
      </c>
      <c r="J3888" s="96" t="str">
        <f t="shared" si="244"/>
        <v/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V3888" s="110" t="s">
        <v>25</v>
      </c>
      <c r="W3888" s="110" t="s">
        <v>26</v>
      </c>
      <c r="X3888" s="110" t="s">
        <v>27</v>
      </c>
      <c r="Y3888" s="111" t="s">
        <v>28</v>
      </c>
      <c r="Z3888" s="111" t="s">
        <v>29</v>
      </c>
      <c r="AA3888" s="111" t="s">
        <v>25</v>
      </c>
      <c r="AB3888" s="111" t="s">
        <v>30</v>
      </c>
      <c r="AC3888" s="112" t="s">
        <v>31</v>
      </c>
    </row>
    <row r="3889" spans="1:29" ht="25.5" customHeight="1" x14ac:dyDescent="0.35">
      <c r="A3889" s="205"/>
      <c r="B3889" s="207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241"/>
        <v/>
      </c>
      <c r="G3889" s="106"/>
      <c r="H3889" s="96">
        <f t="shared" si="242"/>
        <v>0</v>
      </c>
      <c r="I3889" s="96" t="str">
        <f t="shared" si="243"/>
        <v/>
      </c>
      <c r="J3889" s="96" t="str">
        <f t="shared" si="244"/>
        <v/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V3889" s="110" t="s">
        <v>25</v>
      </c>
      <c r="W3889" s="110" t="s">
        <v>26</v>
      </c>
      <c r="X3889" s="110" t="s">
        <v>27</v>
      </c>
      <c r="Y3889" s="111" t="s">
        <v>28</v>
      </c>
      <c r="Z3889" s="111" t="s">
        <v>29</v>
      </c>
      <c r="AA3889" s="111" t="s">
        <v>25</v>
      </c>
      <c r="AB3889" s="111" t="s">
        <v>30</v>
      </c>
      <c r="AC3889" s="112" t="s">
        <v>31</v>
      </c>
    </row>
    <row r="3890" spans="1:29" ht="25.5" customHeight="1" x14ac:dyDescent="0.35">
      <c r="A3890" s="205"/>
      <c r="B3890" s="207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241"/>
        <v/>
      </c>
      <c r="G3890" s="106"/>
      <c r="H3890" s="96">
        <f t="shared" si="242"/>
        <v>0</v>
      </c>
      <c r="I3890" s="96" t="str">
        <f t="shared" si="243"/>
        <v/>
      </c>
      <c r="J3890" s="96" t="str">
        <f t="shared" si="244"/>
        <v/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V3890" s="110" t="s">
        <v>25</v>
      </c>
      <c r="W3890" s="110" t="s">
        <v>26</v>
      </c>
      <c r="X3890" s="110" t="s">
        <v>27</v>
      </c>
      <c r="Y3890" s="111" t="s">
        <v>28</v>
      </c>
      <c r="Z3890" s="111" t="s">
        <v>29</v>
      </c>
      <c r="AA3890" s="111" t="s">
        <v>25</v>
      </c>
      <c r="AB3890" s="111" t="s">
        <v>30</v>
      </c>
      <c r="AC3890" s="112" t="s">
        <v>31</v>
      </c>
    </row>
    <row r="3891" spans="1:29" ht="25.5" customHeight="1" x14ac:dyDescent="0.35">
      <c r="A3891" s="205"/>
      <c r="B3891" s="207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241"/>
        <v/>
      </c>
      <c r="G3891" s="106"/>
      <c r="H3891" s="96">
        <f t="shared" si="242"/>
        <v>0</v>
      </c>
      <c r="I3891" s="96" t="str">
        <f t="shared" si="243"/>
        <v/>
      </c>
      <c r="J3891" s="96" t="str">
        <f t="shared" si="244"/>
        <v/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V3891" s="110" t="s">
        <v>25</v>
      </c>
      <c r="W3891" s="110" t="s">
        <v>26</v>
      </c>
      <c r="X3891" s="110" t="s">
        <v>27</v>
      </c>
      <c r="Y3891" s="111" t="s">
        <v>28</v>
      </c>
      <c r="Z3891" s="111" t="s">
        <v>29</v>
      </c>
      <c r="AA3891" s="111" t="s">
        <v>25</v>
      </c>
      <c r="AB3891" s="111" t="s">
        <v>30</v>
      </c>
      <c r="AC3891" s="112" t="s">
        <v>31</v>
      </c>
    </row>
    <row r="3892" spans="1:29" ht="25.5" customHeight="1" x14ac:dyDescent="0.35">
      <c r="A3892" s="205"/>
      <c r="B3892" s="207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241"/>
        <v/>
      </c>
      <c r="G3892" s="106"/>
      <c r="H3892" s="96">
        <f t="shared" si="242"/>
        <v>0</v>
      </c>
      <c r="I3892" s="96" t="str">
        <f t="shared" si="243"/>
        <v/>
      </c>
      <c r="J3892" s="96" t="str">
        <f t="shared" si="244"/>
        <v/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V3892" s="110" t="s">
        <v>25</v>
      </c>
      <c r="W3892" s="110" t="s">
        <v>26</v>
      </c>
      <c r="X3892" s="110" t="s">
        <v>27</v>
      </c>
      <c r="Y3892" s="111" t="s">
        <v>28</v>
      </c>
      <c r="Z3892" s="111" t="s">
        <v>29</v>
      </c>
      <c r="AA3892" s="111" t="s">
        <v>25</v>
      </c>
      <c r="AB3892" s="111" t="s">
        <v>30</v>
      </c>
      <c r="AC3892" s="112" t="s">
        <v>31</v>
      </c>
    </row>
    <row r="3893" spans="1:29" ht="25.5" customHeight="1" x14ac:dyDescent="0.35">
      <c r="A3893" s="205"/>
      <c r="B3893" s="207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241"/>
        <v/>
      </c>
      <c r="G3893" s="106"/>
      <c r="H3893" s="96">
        <f t="shared" si="242"/>
        <v>0</v>
      </c>
      <c r="I3893" s="96" t="str">
        <f t="shared" si="243"/>
        <v/>
      </c>
      <c r="J3893" s="96" t="str">
        <f t="shared" si="244"/>
        <v/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V3893" s="110" t="s">
        <v>25</v>
      </c>
      <c r="W3893" s="110" t="s">
        <v>26</v>
      </c>
      <c r="X3893" s="110" t="s">
        <v>27</v>
      </c>
      <c r="Y3893" s="111" t="s">
        <v>28</v>
      </c>
      <c r="Z3893" s="111" t="s">
        <v>29</v>
      </c>
      <c r="AA3893" s="111" t="s">
        <v>25</v>
      </c>
      <c r="AB3893" s="111" t="s">
        <v>30</v>
      </c>
      <c r="AC3893" s="112" t="s">
        <v>31</v>
      </c>
    </row>
    <row r="3894" spans="1:29" ht="25.5" customHeight="1" x14ac:dyDescent="0.35">
      <c r="A3894" s="205"/>
      <c r="B3894" s="207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241"/>
        <v/>
      </c>
      <c r="G3894" s="106"/>
      <c r="H3894" s="96">
        <f t="shared" si="242"/>
        <v>0</v>
      </c>
      <c r="I3894" s="96" t="str">
        <f t="shared" si="243"/>
        <v/>
      </c>
      <c r="J3894" s="96" t="str">
        <f t="shared" si="244"/>
        <v/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V3894" s="110" t="s">
        <v>25</v>
      </c>
      <c r="W3894" s="110" t="s">
        <v>26</v>
      </c>
      <c r="X3894" s="110" t="s">
        <v>27</v>
      </c>
      <c r="Y3894" s="111" t="s">
        <v>28</v>
      </c>
      <c r="Z3894" s="111" t="s">
        <v>29</v>
      </c>
      <c r="AA3894" s="111" t="s">
        <v>25</v>
      </c>
      <c r="AB3894" s="111" t="s">
        <v>30</v>
      </c>
      <c r="AC3894" s="112" t="s">
        <v>31</v>
      </c>
    </row>
    <row r="3895" spans="1:29" ht="25.5" customHeight="1" x14ac:dyDescent="0.35">
      <c r="A3895" s="205"/>
      <c r="B3895" s="207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241"/>
        <v/>
      </c>
      <c r="G3895" s="106"/>
      <c r="H3895" s="96">
        <f t="shared" si="242"/>
        <v>0</v>
      </c>
      <c r="I3895" s="96" t="str">
        <f t="shared" si="243"/>
        <v/>
      </c>
      <c r="J3895" s="96" t="str">
        <f t="shared" si="244"/>
        <v/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V3895" s="110" t="s">
        <v>25</v>
      </c>
      <c r="W3895" s="110" t="s">
        <v>26</v>
      </c>
      <c r="X3895" s="110" t="s">
        <v>27</v>
      </c>
      <c r="Y3895" s="111" t="s">
        <v>28</v>
      </c>
      <c r="Z3895" s="111" t="s">
        <v>29</v>
      </c>
      <c r="AA3895" s="111" t="s">
        <v>25</v>
      </c>
      <c r="AB3895" s="111" t="s">
        <v>30</v>
      </c>
      <c r="AC3895" s="112" t="s">
        <v>31</v>
      </c>
    </row>
    <row r="3896" spans="1:29" ht="25.5" customHeight="1" x14ac:dyDescent="0.35">
      <c r="A3896" s="205"/>
      <c r="B3896" s="207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241"/>
        <v/>
      </c>
      <c r="G3896" s="106"/>
      <c r="H3896" s="96">
        <f t="shared" si="242"/>
        <v>0</v>
      </c>
      <c r="I3896" s="96" t="str">
        <f t="shared" si="243"/>
        <v/>
      </c>
      <c r="J3896" s="96" t="str">
        <f t="shared" si="244"/>
        <v/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V3896" s="110" t="s">
        <v>25</v>
      </c>
      <c r="W3896" s="110" t="s">
        <v>26</v>
      </c>
      <c r="X3896" s="110" t="s">
        <v>27</v>
      </c>
      <c r="Y3896" s="111" t="s">
        <v>28</v>
      </c>
      <c r="Z3896" s="111" t="s">
        <v>29</v>
      </c>
      <c r="AA3896" s="111" t="s">
        <v>25</v>
      </c>
      <c r="AB3896" s="111" t="s">
        <v>30</v>
      </c>
      <c r="AC3896" s="112" t="s">
        <v>31</v>
      </c>
    </row>
    <row r="3897" spans="1:29" ht="25.5" customHeight="1" x14ac:dyDescent="0.35">
      <c r="A3897" s="205"/>
      <c r="B3897" s="207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241"/>
        <v/>
      </c>
      <c r="G3897" s="106"/>
      <c r="H3897" s="96">
        <f t="shared" si="242"/>
        <v>0</v>
      </c>
      <c r="I3897" s="96" t="str">
        <f t="shared" si="243"/>
        <v/>
      </c>
      <c r="J3897" s="96" t="str">
        <f t="shared" si="244"/>
        <v/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V3897" s="110" t="s">
        <v>25</v>
      </c>
      <c r="W3897" s="110" t="s">
        <v>26</v>
      </c>
      <c r="X3897" s="110" t="s">
        <v>27</v>
      </c>
      <c r="Y3897" s="111" t="s">
        <v>28</v>
      </c>
      <c r="Z3897" s="111" t="s">
        <v>29</v>
      </c>
      <c r="AA3897" s="111" t="s">
        <v>25</v>
      </c>
      <c r="AB3897" s="111" t="s">
        <v>30</v>
      </c>
      <c r="AC3897" s="112" t="s">
        <v>31</v>
      </c>
    </row>
    <row r="3898" spans="1:29" ht="25.5" customHeight="1" x14ac:dyDescent="0.35">
      <c r="A3898" s="205"/>
      <c r="B3898" s="207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241"/>
        <v/>
      </c>
      <c r="G3898" s="106"/>
      <c r="H3898" s="96">
        <f t="shared" si="242"/>
        <v>0</v>
      </c>
      <c r="I3898" s="96" t="str">
        <f t="shared" si="243"/>
        <v/>
      </c>
      <c r="J3898" s="96" t="str">
        <f t="shared" si="244"/>
        <v/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V3898" s="110" t="s">
        <v>25</v>
      </c>
      <c r="W3898" s="110" t="s">
        <v>26</v>
      </c>
      <c r="X3898" s="110" t="s">
        <v>27</v>
      </c>
      <c r="Y3898" s="111" t="s">
        <v>28</v>
      </c>
      <c r="Z3898" s="111" t="s">
        <v>29</v>
      </c>
      <c r="AA3898" s="111" t="s">
        <v>25</v>
      </c>
      <c r="AB3898" s="111" t="s">
        <v>30</v>
      </c>
      <c r="AC3898" s="112" t="s">
        <v>31</v>
      </c>
    </row>
    <row r="3899" spans="1:29" ht="25.5" customHeight="1" x14ac:dyDescent="0.35">
      <c r="A3899" s="205"/>
      <c r="B3899" s="207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241"/>
        <v/>
      </c>
      <c r="G3899" s="106"/>
      <c r="H3899" s="96">
        <f t="shared" si="242"/>
        <v>0</v>
      </c>
      <c r="I3899" s="96" t="str">
        <f t="shared" si="243"/>
        <v/>
      </c>
      <c r="J3899" s="96" t="str">
        <f t="shared" si="244"/>
        <v/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V3899" s="110" t="s">
        <v>25</v>
      </c>
      <c r="W3899" s="110" t="s">
        <v>26</v>
      </c>
      <c r="X3899" s="110" t="s">
        <v>27</v>
      </c>
      <c r="Y3899" s="111" t="s">
        <v>28</v>
      </c>
      <c r="Z3899" s="111" t="s">
        <v>29</v>
      </c>
      <c r="AA3899" s="111" t="s">
        <v>25</v>
      </c>
      <c r="AB3899" s="111" t="s">
        <v>30</v>
      </c>
      <c r="AC3899" s="112" t="s">
        <v>31</v>
      </c>
    </row>
    <row r="3900" spans="1:29" ht="25.5" customHeight="1" x14ac:dyDescent="0.35">
      <c r="A3900" s="205"/>
      <c r="B3900" s="207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241"/>
        <v/>
      </c>
      <c r="G3900" s="106"/>
      <c r="H3900" s="96">
        <f t="shared" si="242"/>
        <v>0</v>
      </c>
      <c r="I3900" s="96" t="str">
        <f t="shared" si="243"/>
        <v/>
      </c>
      <c r="J3900" s="96" t="str">
        <f t="shared" si="244"/>
        <v/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V3900" s="110" t="s">
        <v>25</v>
      </c>
      <c r="W3900" s="110" t="s">
        <v>26</v>
      </c>
      <c r="X3900" s="110" t="s">
        <v>27</v>
      </c>
      <c r="Y3900" s="111" t="s">
        <v>28</v>
      </c>
      <c r="Z3900" s="111" t="s">
        <v>29</v>
      </c>
      <c r="AA3900" s="111" t="s">
        <v>25</v>
      </c>
      <c r="AB3900" s="111" t="s">
        <v>30</v>
      </c>
      <c r="AC3900" s="112" t="s">
        <v>31</v>
      </c>
    </row>
    <row r="3901" spans="1:29" ht="25.5" customHeight="1" x14ac:dyDescent="0.35">
      <c r="A3901" s="205"/>
      <c r="B3901" s="207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241"/>
        <v/>
      </c>
      <c r="G3901" s="106"/>
      <c r="H3901" s="96">
        <f t="shared" si="242"/>
        <v>0</v>
      </c>
      <c r="I3901" s="96" t="str">
        <f t="shared" si="243"/>
        <v/>
      </c>
      <c r="J3901" s="96" t="str">
        <f t="shared" si="244"/>
        <v/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V3901" s="110" t="s">
        <v>25</v>
      </c>
      <c r="W3901" s="110" t="s">
        <v>26</v>
      </c>
      <c r="X3901" s="110" t="s">
        <v>27</v>
      </c>
      <c r="Y3901" s="111" t="s">
        <v>28</v>
      </c>
      <c r="Z3901" s="111" t="s">
        <v>29</v>
      </c>
      <c r="AA3901" s="111" t="s">
        <v>25</v>
      </c>
      <c r="AB3901" s="111" t="s">
        <v>30</v>
      </c>
      <c r="AC3901" s="112" t="s">
        <v>31</v>
      </c>
    </row>
    <row r="3902" spans="1:29" ht="25.5" customHeight="1" x14ac:dyDescent="0.35">
      <c r="A3902" s="205"/>
      <c r="B3902" s="207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241"/>
        <v/>
      </c>
      <c r="G3902" s="106"/>
      <c r="H3902" s="96">
        <f t="shared" si="242"/>
        <v>0</v>
      </c>
      <c r="I3902" s="96" t="str">
        <f t="shared" si="243"/>
        <v/>
      </c>
      <c r="J3902" s="96" t="str">
        <f t="shared" si="244"/>
        <v/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V3902" s="110" t="s">
        <v>25</v>
      </c>
      <c r="W3902" s="110" t="s">
        <v>26</v>
      </c>
      <c r="X3902" s="110" t="s">
        <v>27</v>
      </c>
      <c r="Y3902" s="111" t="s">
        <v>28</v>
      </c>
      <c r="Z3902" s="111" t="s">
        <v>29</v>
      </c>
      <c r="AA3902" s="111" t="s">
        <v>25</v>
      </c>
      <c r="AB3902" s="111" t="s">
        <v>30</v>
      </c>
      <c r="AC3902" s="112" t="s">
        <v>31</v>
      </c>
    </row>
    <row r="3903" spans="1:29" ht="25.5" customHeight="1" x14ac:dyDescent="0.35">
      <c r="A3903" s="205"/>
      <c r="B3903" s="207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241"/>
        <v/>
      </c>
      <c r="G3903" s="106"/>
      <c r="H3903" s="96">
        <f t="shared" si="242"/>
        <v>0</v>
      </c>
      <c r="I3903" s="96" t="str">
        <f t="shared" si="243"/>
        <v/>
      </c>
      <c r="J3903" s="96" t="str">
        <f t="shared" si="244"/>
        <v/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V3903" s="110" t="s">
        <v>25</v>
      </c>
      <c r="W3903" s="110" t="s">
        <v>26</v>
      </c>
      <c r="X3903" s="110" t="s">
        <v>27</v>
      </c>
      <c r="Y3903" s="111" t="s">
        <v>28</v>
      </c>
      <c r="Z3903" s="111" t="s">
        <v>29</v>
      </c>
      <c r="AA3903" s="111" t="s">
        <v>25</v>
      </c>
      <c r="AB3903" s="111" t="s">
        <v>30</v>
      </c>
      <c r="AC3903" s="112" t="s">
        <v>31</v>
      </c>
    </row>
    <row r="3904" spans="1:29" ht="25.5" customHeight="1" x14ac:dyDescent="0.35">
      <c r="A3904" s="205"/>
      <c r="B3904" s="207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241"/>
        <v/>
      </c>
      <c r="G3904" s="106"/>
      <c r="H3904" s="96">
        <f t="shared" si="242"/>
        <v>0</v>
      </c>
      <c r="I3904" s="96" t="str">
        <f t="shared" si="243"/>
        <v/>
      </c>
      <c r="J3904" s="96" t="str">
        <f t="shared" si="244"/>
        <v/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V3904" s="110" t="s">
        <v>25</v>
      </c>
      <c r="W3904" s="110" t="s">
        <v>26</v>
      </c>
      <c r="X3904" s="110" t="s">
        <v>27</v>
      </c>
      <c r="Y3904" s="111" t="s">
        <v>28</v>
      </c>
      <c r="Z3904" s="111" t="s">
        <v>29</v>
      </c>
      <c r="AA3904" s="111" t="s">
        <v>25</v>
      </c>
      <c r="AB3904" s="111" t="s">
        <v>30</v>
      </c>
      <c r="AC3904" s="112" t="s">
        <v>31</v>
      </c>
    </row>
    <row r="3905" spans="1:29" ht="25.5" customHeight="1" x14ac:dyDescent="0.35">
      <c r="A3905" s="205"/>
      <c r="B3905" s="207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241"/>
        <v/>
      </c>
      <c r="G3905" s="106"/>
      <c r="H3905" s="96">
        <f t="shared" si="242"/>
        <v>0</v>
      </c>
      <c r="I3905" s="96" t="str">
        <f t="shared" si="243"/>
        <v/>
      </c>
      <c r="J3905" s="96" t="str">
        <f t="shared" si="244"/>
        <v/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V3905" s="110" t="s">
        <v>25</v>
      </c>
      <c r="W3905" s="110" t="s">
        <v>26</v>
      </c>
      <c r="X3905" s="110" t="s">
        <v>27</v>
      </c>
      <c r="Y3905" s="111" t="s">
        <v>28</v>
      </c>
      <c r="Z3905" s="111" t="s">
        <v>29</v>
      </c>
      <c r="AA3905" s="111" t="s">
        <v>25</v>
      </c>
      <c r="AB3905" s="111" t="s">
        <v>30</v>
      </c>
      <c r="AC3905" s="112" t="s">
        <v>31</v>
      </c>
    </row>
    <row r="3906" spans="1:29" ht="25.5" customHeight="1" x14ac:dyDescent="0.35">
      <c r="A3906" s="205"/>
      <c r="B3906" s="207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245">IF(OR(D3906="",E3906=""),"",ROUND(D3906*E3906,2))</f>
        <v/>
      </c>
      <c r="G3906" s="106"/>
      <c r="H3906" s="96">
        <f t="shared" ref="H3906:H3969" si="246">IF(G3906="Sim",IF(OR(F3906="",D3906="",L3906=""),"",IF(L3906="Sim",ROUND(F3906-D3906,2),0)),0)</f>
        <v>0</v>
      </c>
      <c r="I3906" s="96" t="str">
        <f t="shared" ref="I3906:I3969" si="247">IF(G3906="Sim",0,IF(OR(F3906="",L3906=""),"",F3906))</f>
        <v/>
      </c>
      <c r="J3906" s="96" t="str">
        <f t="shared" ref="J3906:J3969" si="248">IF(G3906="Sim",0,IF(OR(F3906="",D3906="",L3906=""),"",IF(L3906="Sim",ROUND(F3906-D3906,2),0)))</f>
        <v/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V3906" s="110" t="s">
        <v>25</v>
      </c>
      <c r="W3906" s="110" t="s">
        <v>26</v>
      </c>
      <c r="X3906" s="110" t="s">
        <v>27</v>
      </c>
      <c r="Y3906" s="111" t="s">
        <v>28</v>
      </c>
      <c r="Z3906" s="111" t="s">
        <v>29</v>
      </c>
      <c r="AA3906" s="111" t="s">
        <v>25</v>
      </c>
      <c r="AB3906" s="111" t="s">
        <v>30</v>
      </c>
      <c r="AC3906" s="112" t="s">
        <v>31</v>
      </c>
    </row>
    <row r="3907" spans="1:29" ht="25.5" customHeight="1" x14ac:dyDescent="0.35">
      <c r="A3907" s="205"/>
      <c r="B3907" s="207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245"/>
        <v/>
      </c>
      <c r="G3907" s="106"/>
      <c r="H3907" s="96">
        <f t="shared" si="246"/>
        <v>0</v>
      </c>
      <c r="I3907" s="96" t="str">
        <f t="shared" si="247"/>
        <v/>
      </c>
      <c r="J3907" s="96" t="str">
        <f t="shared" si="248"/>
        <v/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V3907" s="110" t="s">
        <v>25</v>
      </c>
      <c r="W3907" s="110" t="s">
        <v>26</v>
      </c>
      <c r="X3907" s="110" t="s">
        <v>27</v>
      </c>
      <c r="Y3907" s="111" t="s">
        <v>28</v>
      </c>
      <c r="Z3907" s="111" t="s">
        <v>29</v>
      </c>
      <c r="AA3907" s="111" t="s">
        <v>25</v>
      </c>
      <c r="AB3907" s="111" t="s">
        <v>30</v>
      </c>
      <c r="AC3907" s="112" t="s">
        <v>31</v>
      </c>
    </row>
    <row r="3908" spans="1:29" ht="25.5" customHeight="1" x14ac:dyDescent="0.35">
      <c r="A3908" s="205"/>
      <c r="B3908" s="207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245"/>
        <v/>
      </c>
      <c r="G3908" s="106"/>
      <c r="H3908" s="96">
        <f t="shared" si="246"/>
        <v>0</v>
      </c>
      <c r="I3908" s="96" t="str">
        <f t="shared" si="247"/>
        <v/>
      </c>
      <c r="J3908" s="96" t="str">
        <f t="shared" si="248"/>
        <v/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V3908" s="110" t="s">
        <v>25</v>
      </c>
      <c r="W3908" s="110" t="s">
        <v>26</v>
      </c>
      <c r="X3908" s="110" t="s">
        <v>27</v>
      </c>
      <c r="Y3908" s="111" t="s">
        <v>28</v>
      </c>
      <c r="Z3908" s="111" t="s">
        <v>29</v>
      </c>
      <c r="AA3908" s="111" t="s">
        <v>25</v>
      </c>
      <c r="AB3908" s="111" t="s">
        <v>30</v>
      </c>
      <c r="AC3908" s="112" t="s">
        <v>31</v>
      </c>
    </row>
    <row r="3909" spans="1:29" ht="25.5" customHeight="1" x14ac:dyDescent="0.35">
      <c r="A3909" s="205"/>
      <c r="B3909" s="207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245"/>
        <v/>
      </c>
      <c r="G3909" s="106"/>
      <c r="H3909" s="96">
        <f t="shared" si="246"/>
        <v>0</v>
      </c>
      <c r="I3909" s="96" t="str">
        <f t="shared" si="247"/>
        <v/>
      </c>
      <c r="J3909" s="96" t="str">
        <f t="shared" si="248"/>
        <v/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V3909" s="110" t="s">
        <v>25</v>
      </c>
      <c r="W3909" s="110" t="s">
        <v>26</v>
      </c>
      <c r="X3909" s="110" t="s">
        <v>27</v>
      </c>
      <c r="Y3909" s="111" t="s">
        <v>28</v>
      </c>
      <c r="Z3909" s="111" t="s">
        <v>29</v>
      </c>
      <c r="AA3909" s="111" t="s">
        <v>25</v>
      </c>
      <c r="AB3909" s="111" t="s">
        <v>30</v>
      </c>
      <c r="AC3909" s="112" t="s">
        <v>31</v>
      </c>
    </row>
    <row r="3910" spans="1:29" ht="25.5" customHeight="1" x14ac:dyDescent="0.35">
      <c r="A3910" s="205"/>
      <c r="B3910" s="207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245"/>
        <v/>
      </c>
      <c r="G3910" s="106"/>
      <c r="H3910" s="96">
        <f t="shared" si="246"/>
        <v>0</v>
      </c>
      <c r="I3910" s="96" t="str">
        <f t="shared" si="247"/>
        <v/>
      </c>
      <c r="J3910" s="96" t="str">
        <f t="shared" si="248"/>
        <v/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V3910" s="110" t="s">
        <v>25</v>
      </c>
      <c r="W3910" s="110" t="s">
        <v>26</v>
      </c>
      <c r="X3910" s="110" t="s">
        <v>27</v>
      </c>
      <c r="Y3910" s="111" t="s">
        <v>28</v>
      </c>
      <c r="Z3910" s="111" t="s">
        <v>29</v>
      </c>
      <c r="AA3910" s="111" t="s">
        <v>25</v>
      </c>
      <c r="AB3910" s="111" t="s">
        <v>30</v>
      </c>
      <c r="AC3910" s="112" t="s">
        <v>31</v>
      </c>
    </row>
    <row r="3911" spans="1:29" ht="25.5" customHeight="1" x14ac:dyDescent="0.35">
      <c r="A3911" s="205"/>
      <c r="B3911" s="207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245"/>
        <v/>
      </c>
      <c r="G3911" s="106"/>
      <c r="H3911" s="96">
        <f t="shared" si="246"/>
        <v>0</v>
      </c>
      <c r="I3911" s="96" t="str">
        <f t="shared" si="247"/>
        <v/>
      </c>
      <c r="J3911" s="96" t="str">
        <f t="shared" si="248"/>
        <v/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V3911" s="110" t="s">
        <v>25</v>
      </c>
      <c r="W3911" s="110" t="s">
        <v>26</v>
      </c>
      <c r="X3911" s="110" t="s">
        <v>27</v>
      </c>
      <c r="Y3911" s="111" t="s">
        <v>28</v>
      </c>
      <c r="Z3911" s="111" t="s">
        <v>29</v>
      </c>
      <c r="AA3911" s="111" t="s">
        <v>25</v>
      </c>
      <c r="AB3911" s="111" t="s">
        <v>30</v>
      </c>
      <c r="AC3911" s="112" t="s">
        <v>31</v>
      </c>
    </row>
    <row r="3912" spans="1:29" ht="25.5" customHeight="1" x14ac:dyDescent="0.35">
      <c r="A3912" s="205"/>
      <c r="B3912" s="207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245"/>
        <v/>
      </c>
      <c r="G3912" s="106"/>
      <c r="H3912" s="96">
        <f t="shared" si="246"/>
        <v>0</v>
      </c>
      <c r="I3912" s="96" t="str">
        <f t="shared" si="247"/>
        <v/>
      </c>
      <c r="J3912" s="96" t="str">
        <f t="shared" si="248"/>
        <v/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V3912" s="110" t="s">
        <v>25</v>
      </c>
      <c r="W3912" s="110" t="s">
        <v>26</v>
      </c>
      <c r="X3912" s="110" t="s">
        <v>27</v>
      </c>
      <c r="Y3912" s="111" t="s">
        <v>28</v>
      </c>
      <c r="Z3912" s="111" t="s">
        <v>29</v>
      </c>
      <c r="AA3912" s="111" t="s">
        <v>25</v>
      </c>
      <c r="AB3912" s="111" t="s">
        <v>30</v>
      </c>
      <c r="AC3912" s="112" t="s">
        <v>31</v>
      </c>
    </row>
    <row r="3913" spans="1:29" ht="25.5" customHeight="1" x14ac:dyDescent="0.35">
      <c r="A3913" s="205"/>
      <c r="B3913" s="207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245"/>
        <v/>
      </c>
      <c r="G3913" s="106"/>
      <c r="H3913" s="96">
        <f t="shared" si="246"/>
        <v>0</v>
      </c>
      <c r="I3913" s="96" t="str">
        <f t="shared" si="247"/>
        <v/>
      </c>
      <c r="J3913" s="96" t="str">
        <f t="shared" si="248"/>
        <v/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V3913" s="110" t="s">
        <v>25</v>
      </c>
      <c r="W3913" s="110" t="s">
        <v>26</v>
      </c>
      <c r="X3913" s="110" t="s">
        <v>27</v>
      </c>
      <c r="Y3913" s="111" t="s">
        <v>28</v>
      </c>
      <c r="Z3913" s="111" t="s">
        <v>29</v>
      </c>
      <c r="AA3913" s="111" t="s">
        <v>25</v>
      </c>
      <c r="AB3913" s="111" t="s">
        <v>30</v>
      </c>
      <c r="AC3913" s="112" t="s">
        <v>31</v>
      </c>
    </row>
    <row r="3914" spans="1:29" ht="25.5" customHeight="1" x14ac:dyDescent="0.35">
      <c r="A3914" s="205"/>
      <c r="B3914" s="207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245"/>
        <v/>
      </c>
      <c r="G3914" s="106"/>
      <c r="H3914" s="96">
        <f t="shared" si="246"/>
        <v>0</v>
      </c>
      <c r="I3914" s="96" t="str">
        <f t="shared" si="247"/>
        <v/>
      </c>
      <c r="J3914" s="96" t="str">
        <f t="shared" si="248"/>
        <v/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V3914" s="110" t="s">
        <v>25</v>
      </c>
      <c r="W3914" s="110" t="s">
        <v>26</v>
      </c>
      <c r="X3914" s="110" t="s">
        <v>27</v>
      </c>
      <c r="Y3914" s="111" t="s">
        <v>28</v>
      </c>
      <c r="Z3914" s="111" t="s">
        <v>29</v>
      </c>
      <c r="AA3914" s="111" t="s">
        <v>25</v>
      </c>
      <c r="AB3914" s="111" t="s">
        <v>30</v>
      </c>
      <c r="AC3914" s="112" t="s">
        <v>31</v>
      </c>
    </row>
    <row r="3915" spans="1:29" ht="25.5" customHeight="1" x14ac:dyDescent="0.35">
      <c r="A3915" s="205"/>
      <c r="B3915" s="207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245"/>
        <v/>
      </c>
      <c r="G3915" s="106"/>
      <c r="H3915" s="96">
        <f t="shared" si="246"/>
        <v>0</v>
      </c>
      <c r="I3915" s="96" t="str">
        <f t="shared" si="247"/>
        <v/>
      </c>
      <c r="J3915" s="96" t="str">
        <f t="shared" si="248"/>
        <v/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V3915" s="110" t="s">
        <v>25</v>
      </c>
      <c r="W3915" s="110" t="s">
        <v>26</v>
      </c>
      <c r="X3915" s="110" t="s">
        <v>27</v>
      </c>
      <c r="Y3915" s="111" t="s">
        <v>28</v>
      </c>
      <c r="Z3915" s="111" t="s">
        <v>29</v>
      </c>
      <c r="AA3915" s="111" t="s">
        <v>25</v>
      </c>
      <c r="AB3915" s="111" t="s">
        <v>30</v>
      </c>
      <c r="AC3915" s="112" t="s">
        <v>31</v>
      </c>
    </row>
    <row r="3916" spans="1:29" ht="25.5" customHeight="1" x14ac:dyDescent="0.35">
      <c r="A3916" s="205"/>
      <c r="B3916" s="207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245"/>
        <v/>
      </c>
      <c r="G3916" s="106"/>
      <c r="H3916" s="96">
        <f t="shared" si="246"/>
        <v>0</v>
      </c>
      <c r="I3916" s="96" t="str">
        <f t="shared" si="247"/>
        <v/>
      </c>
      <c r="J3916" s="96" t="str">
        <f t="shared" si="248"/>
        <v/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V3916" s="110" t="s">
        <v>25</v>
      </c>
      <c r="W3916" s="110" t="s">
        <v>26</v>
      </c>
      <c r="X3916" s="110" t="s">
        <v>27</v>
      </c>
      <c r="Y3916" s="111" t="s">
        <v>28</v>
      </c>
      <c r="Z3916" s="111" t="s">
        <v>29</v>
      </c>
      <c r="AA3916" s="111" t="s">
        <v>25</v>
      </c>
      <c r="AB3916" s="111" t="s">
        <v>30</v>
      </c>
      <c r="AC3916" s="112" t="s">
        <v>31</v>
      </c>
    </row>
    <row r="3917" spans="1:29" ht="25.5" customHeight="1" x14ac:dyDescent="0.35">
      <c r="A3917" s="205"/>
      <c r="B3917" s="207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245"/>
        <v/>
      </c>
      <c r="G3917" s="106"/>
      <c r="H3917" s="96">
        <f t="shared" si="246"/>
        <v>0</v>
      </c>
      <c r="I3917" s="96" t="str">
        <f t="shared" si="247"/>
        <v/>
      </c>
      <c r="J3917" s="96" t="str">
        <f t="shared" si="248"/>
        <v/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V3917" s="110" t="s">
        <v>25</v>
      </c>
      <c r="W3917" s="110" t="s">
        <v>26</v>
      </c>
      <c r="X3917" s="110" t="s">
        <v>27</v>
      </c>
      <c r="Y3917" s="111" t="s">
        <v>28</v>
      </c>
      <c r="Z3917" s="111" t="s">
        <v>29</v>
      </c>
      <c r="AA3917" s="111" t="s">
        <v>25</v>
      </c>
      <c r="AB3917" s="111" t="s">
        <v>30</v>
      </c>
      <c r="AC3917" s="112" t="s">
        <v>31</v>
      </c>
    </row>
    <row r="3918" spans="1:29" ht="25.5" customHeight="1" x14ac:dyDescent="0.35">
      <c r="A3918" s="205"/>
      <c r="B3918" s="207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245"/>
        <v/>
      </c>
      <c r="G3918" s="106"/>
      <c r="H3918" s="96">
        <f t="shared" si="246"/>
        <v>0</v>
      </c>
      <c r="I3918" s="96" t="str">
        <f t="shared" si="247"/>
        <v/>
      </c>
      <c r="J3918" s="96" t="str">
        <f t="shared" si="248"/>
        <v/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V3918" s="110" t="s">
        <v>25</v>
      </c>
      <c r="W3918" s="110" t="s">
        <v>26</v>
      </c>
      <c r="X3918" s="110" t="s">
        <v>27</v>
      </c>
      <c r="Y3918" s="111" t="s">
        <v>28</v>
      </c>
      <c r="Z3918" s="111" t="s">
        <v>29</v>
      </c>
      <c r="AA3918" s="111" t="s">
        <v>25</v>
      </c>
      <c r="AB3918" s="111" t="s">
        <v>30</v>
      </c>
      <c r="AC3918" s="112" t="s">
        <v>31</v>
      </c>
    </row>
    <row r="3919" spans="1:29" ht="25.5" customHeight="1" x14ac:dyDescent="0.35">
      <c r="A3919" s="205"/>
      <c r="B3919" s="207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245"/>
        <v/>
      </c>
      <c r="G3919" s="106"/>
      <c r="H3919" s="96">
        <f t="shared" si="246"/>
        <v>0</v>
      </c>
      <c r="I3919" s="96" t="str">
        <f t="shared" si="247"/>
        <v/>
      </c>
      <c r="J3919" s="96" t="str">
        <f t="shared" si="248"/>
        <v/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V3919" s="110" t="s">
        <v>25</v>
      </c>
      <c r="W3919" s="110" t="s">
        <v>26</v>
      </c>
      <c r="X3919" s="110" t="s">
        <v>27</v>
      </c>
      <c r="Y3919" s="111" t="s">
        <v>28</v>
      </c>
      <c r="Z3919" s="111" t="s">
        <v>29</v>
      </c>
      <c r="AA3919" s="111" t="s">
        <v>25</v>
      </c>
      <c r="AB3919" s="111" t="s">
        <v>30</v>
      </c>
      <c r="AC3919" s="112" t="s">
        <v>31</v>
      </c>
    </row>
    <row r="3920" spans="1:29" ht="25.5" customHeight="1" x14ac:dyDescent="0.35">
      <c r="A3920" s="205"/>
      <c r="B3920" s="207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245"/>
        <v/>
      </c>
      <c r="G3920" s="106"/>
      <c r="H3920" s="96">
        <f t="shared" si="246"/>
        <v>0</v>
      </c>
      <c r="I3920" s="96" t="str">
        <f t="shared" si="247"/>
        <v/>
      </c>
      <c r="J3920" s="96" t="str">
        <f t="shared" si="248"/>
        <v/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V3920" s="110" t="s">
        <v>25</v>
      </c>
      <c r="W3920" s="110" t="s">
        <v>26</v>
      </c>
      <c r="X3920" s="110" t="s">
        <v>27</v>
      </c>
      <c r="Y3920" s="111" t="s">
        <v>28</v>
      </c>
      <c r="Z3920" s="111" t="s">
        <v>29</v>
      </c>
      <c r="AA3920" s="111" t="s">
        <v>25</v>
      </c>
      <c r="AB3920" s="111" t="s">
        <v>30</v>
      </c>
      <c r="AC3920" s="112" t="s">
        <v>31</v>
      </c>
    </row>
    <row r="3921" spans="1:29" ht="25.5" customHeight="1" x14ac:dyDescent="0.35">
      <c r="A3921" s="205"/>
      <c r="B3921" s="207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245"/>
        <v/>
      </c>
      <c r="G3921" s="106"/>
      <c r="H3921" s="96">
        <f t="shared" si="246"/>
        <v>0</v>
      </c>
      <c r="I3921" s="96" t="str">
        <f t="shared" si="247"/>
        <v/>
      </c>
      <c r="J3921" s="96" t="str">
        <f t="shared" si="248"/>
        <v/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V3921" s="110" t="s">
        <v>25</v>
      </c>
      <c r="W3921" s="110" t="s">
        <v>26</v>
      </c>
      <c r="X3921" s="110" t="s">
        <v>27</v>
      </c>
      <c r="Y3921" s="111" t="s">
        <v>28</v>
      </c>
      <c r="Z3921" s="111" t="s">
        <v>29</v>
      </c>
      <c r="AA3921" s="111" t="s">
        <v>25</v>
      </c>
      <c r="AB3921" s="111" t="s">
        <v>30</v>
      </c>
      <c r="AC3921" s="112" t="s">
        <v>31</v>
      </c>
    </row>
    <row r="3922" spans="1:29" ht="25.5" customHeight="1" x14ac:dyDescent="0.35">
      <c r="A3922" s="205"/>
      <c r="B3922" s="207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245"/>
        <v/>
      </c>
      <c r="G3922" s="106"/>
      <c r="H3922" s="96">
        <f t="shared" si="246"/>
        <v>0</v>
      </c>
      <c r="I3922" s="96" t="str">
        <f t="shared" si="247"/>
        <v/>
      </c>
      <c r="J3922" s="96" t="str">
        <f t="shared" si="248"/>
        <v/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V3922" s="110" t="s">
        <v>25</v>
      </c>
      <c r="W3922" s="110" t="s">
        <v>26</v>
      </c>
      <c r="X3922" s="110" t="s">
        <v>27</v>
      </c>
      <c r="Y3922" s="111" t="s">
        <v>28</v>
      </c>
      <c r="Z3922" s="111" t="s">
        <v>29</v>
      </c>
      <c r="AA3922" s="111" t="s">
        <v>25</v>
      </c>
      <c r="AB3922" s="111" t="s">
        <v>30</v>
      </c>
      <c r="AC3922" s="112" t="s">
        <v>31</v>
      </c>
    </row>
    <row r="3923" spans="1:29" ht="25.5" customHeight="1" x14ac:dyDescent="0.35">
      <c r="A3923" s="205"/>
      <c r="B3923" s="207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245"/>
        <v/>
      </c>
      <c r="G3923" s="106"/>
      <c r="H3923" s="96">
        <f t="shared" si="246"/>
        <v>0</v>
      </c>
      <c r="I3923" s="96" t="str">
        <f t="shared" si="247"/>
        <v/>
      </c>
      <c r="J3923" s="96" t="str">
        <f t="shared" si="248"/>
        <v/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V3923" s="110" t="s">
        <v>25</v>
      </c>
      <c r="W3923" s="110" t="s">
        <v>26</v>
      </c>
      <c r="X3923" s="110" t="s">
        <v>27</v>
      </c>
      <c r="Y3923" s="111" t="s">
        <v>28</v>
      </c>
      <c r="Z3923" s="111" t="s">
        <v>29</v>
      </c>
      <c r="AA3923" s="111" t="s">
        <v>25</v>
      </c>
      <c r="AB3923" s="111" t="s">
        <v>30</v>
      </c>
      <c r="AC3923" s="112" t="s">
        <v>31</v>
      </c>
    </row>
    <row r="3924" spans="1:29" ht="25.5" customHeight="1" x14ac:dyDescent="0.35">
      <c r="A3924" s="205"/>
      <c r="B3924" s="207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245"/>
        <v/>
      </c>
      <c r="G3924" s="106"/>
      <c r="H3924" s="96">
        <f t="shared" si="246"/>
        <v>0</v>
      </c>
      <c r="I3924" s="96" t="str">
        <f t="shared" si="247"/>
        <v/>
      </c>
      <c r="J3924" s="96" t="str">
        <f t="shared" si="248"/>
        <v/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V3924" s="110" t="s">
        <v>25</v>
      </c>
      <c r="W3924" s="110" t="s">
        <v>26</v>
      </c>
      <c r="X3924" s="110" t="s">
        <v>27</v>
      </c>
      <c r="Y3924" s="111" t="s">
        <v>28</v>
      </c>
      <c r="Z3924" s="111" t="s">
        <v>29</v>
      </c>
      <c r="AA3924" s="111" t="s">
        <v>25</v>
      </c>
      <c r="AB3924" s="111" t="s">
        <v>30</v>
      </c>
      <c r="AC3924" s="112" t="s">
        <v>31</v>
      </c>
    </row>
    <row r="3925" spans="1:29" ht="25.5" customHeight="1" x14ac:dyDescent="0.35">
      <c r="A3925" s="205"/>
      <c r="B3925" s="207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245"/>
        <v/>
      </c>
      <c r="G3925" s="106"/>
      <c r="H3925" s="96">
        <f t="shared" si="246"/>
        <v>0</v>
      </c>
      <c r="I3925" s="96" t="str">
        <f t="shared" si="247"/>
        <v/>
      </c>
      <c r="J3925" s="96" t="str">
        <f t="shared" si="248"/>
        <v/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V3925" s="110" t="s">
        <v>25</v>
      </c>
      <c r="W3925" s="110" t="s">
        <v>26</v>
      </c>
      <c r="X3925" s="110" t="s">
        <v>27</v>
      </c>
      <c r="Y3925" s="111" t="s">
        <v>28</v>
      </c>
      <c r="Z3925" s="111" t="s">
        <v>29</v>
      </c>
      <c r="AA3925" s="111" t="s">
        <v>25</v>
      </c>
      <c r="AB3925" s="111" t="s">
        <v>30</v>
      </c>
      <c r="AC3925" s="112" t="s">
        <v>31</v>
      </c>
    </row>
    <row r="3926" spans="1:29" ht="25.5" customHeight="1" x14ac:dyDescent="0.35">
      <c r="A3926" s="205"/>
      <c r="B3926" s="207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245"/>
        <v/>
      </c>
      <c r="G3926" s="106"/>
      <c r="H3926" s="96">
        <f t="shared" si="246"/>
        <v>0</v>
      </c>
      <c r="I3926" s="96" t="str">
        <f t="shared" si="247"/>
        <v/>
      </c>
      <c r="J3926" s="96" t="str">
        <f t="shared" si="248"/>
        <v/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V3926" s="110" t="s">
        <v>25</v>
      </c>
      <c r="W3926" s="110" t="s">
        <v>26</v>
      </c>
      <c r="X3926" s="110" t="s">
        <v>27</v>
      </c>
      <c r="Y3926" s="111" t="s">
        <v>28</v>
      </c>
      <c r="Z3926" s="111" t="s">
        <v>29</v>
      </c>
      <c r="AA3926" s="111" t="s">
        <v>25</v>
      </c>
      <c r="AB3926" s="111" t="s">
        <v>30</v>
      </c>
      <c r="AC3926" s="112" t="s">
        <v>31</v>
      </c>
    </row>
    <row r="3927" spans="1:29" ht="25.5" customHeight="1" x14ac:dyDescent="0.35">
      <c r="A3927" s="205"/>
      <c r="B3927" s="207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245"/>
        <v/>
      </c>
      <c r="G3927" s="106"/>
      <c r="H3927" s="96">
        <f t="shared" si="246"/>
        <v>0</v>
      </c>
      <c r="I3927" s="96" t="str">
        <f t="shared" si="247"/>
        <v/>
      </c>
      <c r="J3927" s="96" t="str">
        <f t="shared" si="248"/>
        <v/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V3927" s="110" t="s">
        <v>25</v>
      </c>
      <c r="W3927" s="110" t="s">
        <v>26</v>
      </c>
      <c r="X3927" s="110" t="s">
        <v>27</v>
      </c>
      <c r="Y3927" s="111" t="s">
        <v>28</v>
      </c>
      <c r="Z3927" s="111" t="s">
        <v>29</v>
      </c>
      <c r="AA3927" s="111" t="s">
        <v>25</v>
      </c>
      <c r="AB3927" s="111" t="s">
        <v>30</v>
      </c>
      <c r="AC3927" s="112" t="s">
        <v>31</v>
      </c>
    </row>
    <row r="3928" spans="1:29" ht="25.5" customHeight="1" x14ac:dyDescent="0.35">
      <c r="A3928" s="205"/>
      <c r="B3928" s="207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245"/>
        <v/>
      </c>
      <c r="G3928" s="106"/>
      <c r="H3928" s="96">
        <f t="shared" si="246"/>
        <v>0</v>
      </c>
      <c r="I3928" s="96" t="str">
        <f t="shared" si="247"/>
        <v/>
      </c>
      <c r="J3928" s="96" t="str">
        <f t="shared" si="248"/>
        <v/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V3928" s="110" t="s">
        <v>25</v>
      </c>
      <c r="W3928" s="110" t="s">
        <v>26</v>
      </c>
      <c r="X3928" s="110" t="s">
        <v>27</v>
      </c>
      <c r="Y3928" s="111" t="s">
        <v>28</v>
      </c>
      <c r="Z3928" s="111" t="s">
        <v>29</v>
      </c>
      <c r="AA3928" s="111" t="s">
        <v>25</v>
      </c>
      <c r="AB3928" s="111" t="s">
        <v>30</v>
      </c>
      <c r="AC3928" s="112" t="s">
        <v>31</v>
      </c>
    </row>
    <row r="3929" spans="1:29" ht="25.5" customHeight="1" x14ac:dyDescent="0.35">
      <c r="A3929" s="205"/>
      <c r="B3929" s="207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245"/>
        <v/>
      </c>
      <c r="G3929" s="106"/>
      <c r="H3929" s="96">
        <f t="shared" si="246"/>
        <v>0</v>
      </c>
      <c r="I3929" s="96" t="str">
        <f t="shared" si="247"/>
        <v/>
      </c>
      <c r="J3929" s="96" t="str">
        <f t="shared" si="248"/>
        <v/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V3929" s="110" t="s">
        <v>25</v>
      </c>
      <c r="W3929" s="110" t="s">
        <v>26</v>
      </c>
      <c r="X3929" s="110" t="s">
        <v>27</v>
      </c>
      <c r="Y3929" s="111" t="s">
        <v>28</v>
      </c>
      <c r="Z3929" s="111" t="s">
        <v>29</v>
      </c>
      <c r="AA3929" s="111" t="s">
        <v>25</v>
      </c>
      <c r="AB3929" s="111" t="s">
        <v>30</v>
      </c>
      <c r="AC3929" s="112" t="s">
        <v>31</v>
      </c>
    </row>
    <row r="3930" spans="1:29" ht="25.5" customHeight="1" x14ac:dyDescent="0.35">
      <c r="A3930" s="205"/>
      <c r="B3930" s="207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245"/>
        <v/>
      </c>
      <c r="G3930" s="106"/>
      <c r="H3930" s="96">
        <f t="shared" si="246"/>
        <v>0</v>
      </c>
      <c r="I3930" s="96" t="str">
        <f t="shared" si="247"/>
        <v/>
      </c>
      <c r="J3930" s="96" t="str">
        <f t="shared" si="248"/>
        <v/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V3930" s="110" t="s">
        <v>25</v>
      </c>
      <c r="W3930" s="110" t="s">
        <v>26</v>
      </c>
      <c r="X3930" s="110" t="s">
        <v>27</v>
      </c>
      <c r="Y3930" s="111" t="s">
        <v>28</v>
      </c>
      <c r="Z3930" s="111" t="s">
        <v>29</v>
      </c>
      <c r="AA3930" s="111" t="s">
        <v>25</v>
      </c>
      <c r="AB3930" s="111" t="s">
        <v>30</v>
      </c>
      <c r="AC3930" s="112" t="s">
        <v>31</v>
      </c>
    </row>
    <row r="3931" spans="1:29" ht="25.5" customHeight="1" x14ac:dyDescent="0.35">
      <c r="A3931" s="205"/>
      <c r="B3931" s="207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245"/>
        <v/>
      </c>
      <c r="G3931" s="106"/>
      <c r="H3931" s="96">
        <f t="shared" si="246"/>
        <v>0</v>
      </c>
      <c r="I3931" s="96" t="str">
        <f t="shared" si="247"/>
        <v/>
      </c>
      <c r="J3931" s="96" t="str">
        <f t="shared" si="248"/>
        <v/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V3931" s="110" t="s">
        <v>25</v>
      </c>
      <c r="W3931" s="110" t="s">
        <v>26</v>
      </c>
      <c r="X3931" s="110" t="s">
        <v>27</v>
      </c>
      <c r="Y3931" s="111" t="s">
        <v>28</v>
      </c>
      <c r="Z3931" s="111" t="s">
        <v>29</v>
      </c>
      <c r="AA3931" s="111" t="s">
        <v>25</v>
      </c>
      <c r="AB3931" s="111" t="s">
        <v>30</v>
      </c>
      <c r="AC3931" s="112" t="s">
        <v>31</v>
      </c>
    </row>
    <row r="3932" spans="1:29" ht="25.5" customHeight="1" x14ac:dyDescent="0.35">
      <c r="A3932" s="205"/>
      <c r="B3932" s="207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245"/>
        <v/>
      </c>
      <c r="G3932" s="106"/>
      <c r="H3932" s="96">
        <f t="shared" si="246"/>
        <v>0</v>
      </c>
      <c r="I3932" s="96" t="str">
        <f t="shared" si="247"/>
        <v/>
      </c>
      <c r="J3932" s="96" t="str">
        <f t="shared" si="248"/>
        <v/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V3932" s="110" t="s">
        <v>25</v>
      </c>
      <c r="W3932" s="110" t="s">
        <v>26</v>
      </c>
      <c r="X3932" s="110" t="s">
        <v>27</v>
      </c>
      <c r="Y3932" s="111" t="s">
        <v>28</v>
      </c>
      <c r="Z3932" s="111" t="s">
        <v>29</v>
      </c>
      <c r="AA3932" s="111" t="s">
        <v>25</v>
      </c>
      <c r="AB3932" s="111" t="s">
        <v>30</v>
      </c>
      <c r="AC3932" s="112" t="s">
        <v>31</v>
      </c>
    </row>
    <row r="3933" spans="1:29" ht="25.5" customHeight="1" x14ac:dyDescent="0.35">
      <c r="A3933" s="205"/>
      <c r="B3933" s="207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245"/>
        <v/>
      </c>
      <c r="G3933" s="106"/>
      <c r="H3933" s="96">
        <f t="shared" si="246"/>
        <v>0</v>
      </c>
      <c r="I3933" s="96" t="str">
        <f t="shared" si="247"/>
        <v/>
      </c>
      <c r="J3933" s="96" t="str">
        <f t="shared" si="248"/>
        <v/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V3933" s="110" t="s">
        <v>25</v>
      </c>
      <c r="W3933" s="110" t="s">
        <v>26</v>
      </c>
      <c r="X3933" s="110" t="s">
        <v>27</v>
      </c>
      <c r="Y3933" s="111" t="s">
        <v>28</v>
      </c>
      <c r="Z3933" s="111" t="s">
        <v>29</v>
      </c>
      <c r="AA3933" s="111" t="s">
        <v>25</v>
      </c>
      <c r="AB3933" s="111" t="s">
        <v>30</v>
      </c>
      <c r="AC3933" s="112" t="s">
        <v>31</v>
      </c>
    </row>
    <row r="3934" spans="1:29" ht="25.5" customHeight="1" x14ac:dyDescent="0.35">
      <c r="A3934" s="205"/>
      <c r="B3934" s="207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245"/>
        <v/>
      </c>
      <c r="G3934" s="106"/>
      <c r="H3934" s="96">
        <f t="shared" si="246"/>
        <v>0</v>
      </c>
      <c r="I3934" s="96" t="str">
        <f t="shared" si="247"/>
        <v/>
      </c>
      <c r="J3934" s="96" t="str">
        <f t="shared" si="248"/>
        <v/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V3934" s="110" t="s">
        <v>25</v>
      </c>
      <c r="W3934" s="110" t="s">
        <v>26</v>
      </c>
      <c r="X3934" s="110" t="s">
        <v>27</v>
      </c>
      <c r="Y3934" s="111" t="s">
        <v>28</v>
      </c>
      <c r="Z3934" s="111" t="s">
        <v>29</v>
      </c>
      <c r="AA3934" s="111" t="s">
        <v>25</v>
      </c>
      <c r="AB3934" s="111" t="s">
        <v>30</v>
      </c>
      <c r="AC3934" s="112" t="s">
        <v>31</v>
      </c>
    </row>
    <row r="3935" spans="1:29" ht="25.5" customHeight="1" x14ac:dyDescent="0.35">
      <c r="A3935" s="205"/>
      <c r="B3935" s="207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245"/>
        <v/>
      </c>
      <c r="G3935" s="106"/>
      <c r="H3935" s="96">
        <f t="shared" si="246"/>
        <v>0</v>
      </c>
      <c r="I3935" s="96" t="str">
        <f t="shared" si="247"/>
        <v/>
      </c>
      <c r="J3935" s="96" t="str">
        <f t="shared" si="248"/>
        <v/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V3935" s="110" t="s">
        <v>25</v>
      </c>
      <c r="W3935" s="110" t="s">
        <v>26</v>
      </c>
      <c r="X3935" s="110" t="s">
        <v>27</v>
      </c>
      <c r="Y3935" s="111" t="s">
        <v>28</v>
      </c>
      <c r="Z3935" s="111" t="s">
        <v>29</v>
      </c>
      <c r="AA3935" s="111" t="s">
        <v>25</v>
      </c>
      <c r="AB3935" s="111" t="s">
        <v>30</v>
      </c>
      <c r="AC3935" s="112" t="s">
        <v>31</v>
      </c>
    </row>
    <row r="3936" spans="1:29" ht="25.5" customHeight="1" x14ac:dyDescent="0.35">
      <c r="A3936" s="205"/>
      <c r="B3936" s="207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245"/>
        <v/>
      </c>
      <c r="G3936" s="106"/>
      <c r="H3936" s="96">
        <f t="shared" si="246"/>
        <v>0</v>
      </c>
      <c r="I3936" s="96" t="str">
        <f t="shared" si="247"/>
        <v/>
      </c>
      <c r="J3936" s="96" t="str">
        <f t="shared" si="248"/>
        <v/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V3936" s="110" t="s">
        <v>25</v>
      </c>
      <c r="W3936" s="110" t="s">
        <v>26</v>
      </c>
      <c r="X3936" s="110" t="s">
        <v>27</v>
      </c>
      <c r="Y3936" s="111" t="s">
        <v>28</v>
      </c>
      <c r="Z3936" s="111" t="s">
        <v>29</v>
      </c>
      <c r="AA3936" s="111" t="s">
        <v>25</v>
      </c>
      <c r="AB3936" s="111" t="s">
        <v>30</v>
      </c>
      <c r="AC3936" s="112" t="s">
        <v>31</v>
      </c>
    </row>
    <row r="3937" spans="1:29" ht="25.5" customHeight="1" x14ac:dyDescent="0.35">
      <c r="A3937" s="205"/>
      <c r="B3937" s="207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245"/>
        <v/>
      </c>
      <c r="G3937" s="106"/>
      <c r="H3937" s="96">
        <f t="shared" si="246"/>
        <v>0</v>
      </c>
      <c r="I3937" s="96" t="str">
        <f t="shared" si="247"/>
        <v/>
      </c>
      <c r="J3937" s="96" t="str">
        <f t="shared" si="248"/>
        <v/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V3937" s="110" t="s">
        <v>25</v>
      </c>
      <c r="W3937" s="110" t="s">
        <v>26</v>
      </c>
      <c r="X3937" s="110" t="s">
        <v>27</v>
      </c>
      <c r="Y3937" s="111" t="s">
        <v>28</v>
      </c>
      <c r="Z3937" s="111" t="s">
        <v>29</v>
      </c>
      <c r="AA3937" s="111" t="s">
        <v>25</v>
      </c>
      <c r="AB3937" s="111" t="s">
        <v>30</v>
      </c>
      <c r="AC3937" s="112" t="s">
        <v>31</v>
      </c>
    </row>
    <row r="3938" spans="1:29" ht="25.5" customHeight="1" x14ac:dyDescent="0.35">
      <c r="A3938" s="205"/>
      <c r="B3938" s="207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245"/>
        <v/>
      </c>
      <c r="G3938" s="106"/>
      <c r="H3938" s="96">
        <f t="shared" si="246"/>
        <v>0</v>
      </c>
      <c r="I3938" s="96" t="str">
        <f t="shared" si="247"/>
        <v/>
      </c>
      <c r="J3938" s="96" t="str">
        <f t="shared" si="248"/>
        <v/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V3938" s="110" t="s">
        <v>25</v>
      </c>
      <c r="W3938" s="110" t="s">
        <v>26</v>
      </c>
      <c r="X3938" s="110" t="s">
        <v>27</v>
      </c>
      <c r="Y3938" s="111" t="s">
        <v>28</v>
      </c>
      <c r="Z3938" s="111" t="s">
        <v>29</v>
      </c>
      <c r="AA3938" s="111" t="s">
        <v>25</v>
      </c>
      <c r="AB3938" s="111" t="s">
        <v>30</v>
      </c>
      <c r="AC3938" s="112" t="s">
        <v>31</v>
      </c>
    </row>
    <row r="3939" spans="1:29" ht="25.5" customHeight="1" x14ac:dyDescent="0.35">
      <c r="A3939" s="205"/>
      <c r="B3939" s="207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245"/>
        <v/>
      </c>
      <c r="G3939" s="106"/>
      <c r="H3939" s="96">
        <f t="shared" si="246"/>
        <v>0</v>
      </c>
      <c r="I3939" s="96" t="str">
        <f t="shared" si="247"/>
        <v/>
      </c>
      <c r="J3939" s="96" t="str">
        <f t="shared" si="248"/>
        <v/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V3939" s="110" t="s">
        <v>25</v>
      </c>
      <c r="W3939" s="110" t="s">
        <v>26</v>
      </c>
      <c r="X3939" s="110" t="s">
        <v>27</v>
      </c>
      <c r="Y3939" s="111" t="s">
        <v>28</v>
      </c>
      <c r="Z3939" s="111" t="s">
        <v>29</v>
      </c>
      <c r="AA3939" s="111" t="s">
        <v>25</v>
      </c>
      <c r="AB3939" s="111" t="s">
        <v>30</v>
      </c>
      <c r="AC3939" s="112" t="s">
        <v>31</v>
      </c>
    </row>
    <row r="3940" spans="1:29" ht="25.5" customHeight="1" x14ac:dyDescent="0.35">
      <c r="A3940" s="205"/>
      <c r="B3940" s="207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245"/>
        <v/>
      </c>
      <c r="G3940" s="106"/>
      <c r="H3940" s="96">
        <f t="shared" si="246"/>
        <v>0</v>
      </c>
      <c r="I3940" s="96" t="str">
        <f t="shared" si="247"/>
        <v/>
      </c>
      <c r="J3940" s="96" t="str">
        <f t="shared" si="248"/>
        <v/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V3940" s="110" t="s">
        <v>25</v>
      </c>
      <c r="W3940" s="110" t="s">
        <v>26</v>
      </c>
      <c r="X3940" s="110" t="s">
        <v>27</v>
      </c>
      <c r="Y3940" s="111" t="s">
        <v>28</v>
      </c>
      <c r="Z3940" s="111" t="s">
        <v>29</v>
      </c>
      <c r="AA3940" s="111" t="s">
        <v>25</v>
      </c>
      <c r="AB3940" s="111" t="s">
        <v>30</v>
      </c>
      <c r="AC3940" s="112" t="s">
        <v>31</v>
      </c>
    </row>
    <row r="3941" spans="1:29" ht="25.5" customHeight="1" x14ac:dyDescent="0.35">
      <c r="A3941" s="205"/>
      <c r="B3941" s="207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245"/>
        <v/>
      </c>
      <c r="G3941" s="106"/>
      <c r="H3941" s="96">
        <f t="shared" si="246"/>
        <v>0</v>
      </c>
      <c r="I3941" s="96" t="str">
        <f t="shared" si="247"/>
        <v/>
      </c>
      <c r="J3941" s="96" t="str">
        <f t="shared" si="248"/>
        <v/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V3941" s="110" t="s">
        <v>25</v>
      </c>
      <c r="W3941" s="110" t="s">
        <v>26</v>
      </c>
      <c r="X3941" s="110" t="s">
        <v>27</v>
      </c>
      <c r="Y3941" s="111" t="s">
        <v>28</v>
      </c>
      <c r="Z3941" s="111" t="s">
        <v>29</v>
      </c>
      <c r="AA3941" s="111" t="s">
        <v>25</v>
      </c>
      <c r="AB3941" s="111" t="s">
        <v>30</v>
      </c>
      <c r="AC3941" s="112" t="s">
        <v>31</v>
      </c>
    </row>
    <row r="3942" spans="1:29" ht="25.5" customHeight="1" x14ac:dyDescent="0.35">
      <c r="A3942" s="205"/>
      <c r="B3942" s="207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245"/>
        <v/>
      </c>
      <c r="G3942" s="106"/>
      <c r="H3942" s="96">
        <f t="shared" si="246"/>
        <v>0</v>
      </c>
      <c r="I3942" s="96" t="str">
        <f t="shared" si="247"/>
        <v/>
      </c>
      <c r="J3942" s="96" t="str">
        <f t="shared" si="248"/>
        <v/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V3942" s="110" t="s">
        <v>25</v>
      </c>
      <c r="W3942" s="110" t="s">
        <v>26</v>
      </c>
      <c r="X3942" s="110" t="s">
        <v>27</v>
      </c>
      <c r="Y3942" s="111" t="s">
        <v>28</v>
      </c>
      <c r="Z3942" s="111" t="s">
        <v>29</v>
      </c>
      <c r="AA3942" s="111" t="s">
        <v>25</v>
      </c>
      <c r="AB3942" s="111" t="s">
        <v>30</v>
      </c>
      <c r="AC3942" s="112" t="s">
        <v>31</v>
      </c>
    </row>
    <row r="3943" spans="1:29" ht="25.5" customHeight="1" x14ac:dyDescent="0.35">
      <c r="A3943" s="205"/>
      <c r="B3943" s="207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245"/>
        <v/>
      </c>
      <c r="G3943" s="106"/>
      <c r="H3943" s="96">
        <f t="shared" si="246"/>
        <v>0</v>
      </c>
      <c r="I3943" s="96" t="str">
        <f t="shared" si="247"/>
        <v/>
      </c>
      <c r="J3943" s="96" t="str">
        <f t="shared" si="248"/>
        <v/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V3943" s="110" t="s">
        <v>25</v>
      </c>
      <c r="W3943" s="110" t="s">
        <v>26</v>
      </c>
      <c r="X3943" s="110" t="s">
        <v>27</v>
      </c>
      <c r="Y3943" s="111" t="s">
        <v>28</v>
      </c>
      <c r="Z3943" s="111" t="s">
        <v>29</v>
      </c>
      <c r="AA3943" s="111" t="s">
        <v>25</v>
      </c>
      <c r="AB3943" s="111" t="s">
        <v>30</v>
      </c>
      <c r="AC3943" s="112" t="s">
        <v>31</v>
      </c>
    </row>
    <row r="3944" spans="1:29" ht="25.5" customHeight="1" x14ac:dyDescent="0.35">
      <c r="A3944" s="205"/>
      <c r="B3944" s="207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245"/>
        <v/>
      </c>
      <c r="G3944" s="106"/>
      <c r="H3944" s="96">
        <f t="shared" si="246"/>
        <v>0</v>
      </c>
      <c r="I3944" s="96" t="str">
        <f t="shared" si="247"/>
        <v/>
      </c>
      <c r="J3944" s="96" t="str">
        <f t="shared" si="248"/>
        <v/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V3944" s="110" t="s">
        <v>25</v>
      </c>
      <c r="W3944" s="110" t="s">
        <v>26</v>
      </c>
      <c r="X3944" s="110" t="s">
        <v>27</v>
      </c>
      <c r="Y3944" s="111" t="s">
        <v>28</v>
      </c>
      <c r="Z3944" s="111" t="s">
        <v>29</v>
      </c>
      <c r="AA3944" s="111" t="s">
        <v>25</v>
      </c>
      <c r="AB3944" s="111" t="s">
        <v>30</v>
      </c>
      <c r="AC3944" s="112" t="s">
        <v>31</v>
      </c>
    </row>
    <row r="3945" spans="1:29" ht="25.5" customHeight="1" x14ac:dyDescent="0.35">
      <c r="A3945" s="205"/>
      <c r="B3945" s="207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245"/>
        <v/>
      </c>
      <c r="G3945" s="106"/>
      <c r="H3945" s="96">
        <f t="shared" si="246"/>
        <v>0</v>
      </c>
      <c r="I3945" s="96" t="str">
        <f t="shared" si="247"/>
        <v/>
      </c>
      <c r="J3945" s="96" t="str">
        <f t="shared" si="248"/>
        <v/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V3945" s="110" t="s">
        <v>25</v>
      </c>
      <c r="W3945" s="110" t="s">
        <v>26</v>
      </c>
      <c r="X3945" s="110" t="s">
        <v>27</v>
      </c>
      <c r="Y3945" s="111" t="s">
        <v>28</v>
      </c>
      <c r="Z3945" s="111" t="s">
        <v>29</v>
      </c>
      <c r="AA3945" s="111" t="s">
        <v>25</v>
      </c>
      <c r="AB3945" s="111" t="s">
        <v>30</v>
      </c>
      <c r="AC3945" s="112" t="s">
        <v>31</v>
      </c>
    </row>
    <row r="3946" spans="1:29" ht="25.5" customHeight="1" x14ac:dyDescent="0.35">
      <c r="A3946" s="205"/>
      <c r="B3946" s="207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245"/>
        <v/>
      </c>
      <c r="G3946" s="106"/>
      <c r="H3946" s="96">
        <f t="shared" si="246"/>
        <v>0</v>
      </c>
      <c r="I3946" s="96" t="str">
        <f t="shared" si="247"/>
        <v/>
      </c>
      <c r="J3946" s="96" t="str">
        <f t="shared" si="248"/>
        <v/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V3946" s="110" t="s">
        <v>25</v>
      </c>
      <c r="W3946" s="110" t="s">
        <v>26</v>
      </c>
      <c r="X3946" s="110" t="s">
        <v>27</v>
      </c>
      <c r="Y3946" s="111" t="s">
        <v>28</v>
      </c>
      <c r="Z3946" s="111" t="s">
        <v>29</v>
      </c>
      <c r="AA3946" s="111" t="s">
        <v>25</v>
      </c>
      <c r="AB3946" s="111" t="s">
        <v>30</v>
      </c>
      <c r="AC3946" s="112" t="s">
        <v>31</v>
      </c>
    </row>
    <row r="3947" spans="1:29" ht="25.5" customHeight="1" x14ac:dyDescent="0.35">
      <c r="A3947" s="205"/>
      <c r="B3947" s="207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245"/>
        <v/>
      </c>
      <c r="G3947" s="106"/>
      <c r="H3947" s="96">
        <f t="shared" si="246"/>
        <v>0</v>
      </c>
      <c r="I3947" s="96" t="str">
        <f t="shared" si="247"/>
        <v/>
      </c>
      <c r="J3947" s="96" t="str">
        <f t="shared" si="248"/>
        <v/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V3947" s="110" t="s">
        <v>25</v>
      </c>
      <c r="W3947" s="110" t="s">
        <v>26</v>
      </c>
      <c r="X3947" s="110" t="s">
        <v>27</v>
      </c>
      <c r="Y3947" s="111" t="s">
        <v>28</v>
      </c>
      <c r="Z3947" s="111" t="s">
        <v>29</v>
      </c>
      <c r="AA3947" s="111" t="s">
        <v>25</v>
      </c>
      <c r="AB3947" s="111" t="s">
        <v>30</v>
      </c>
      <c r="AC3947" s="112" t="s">
        <v>31</v>
      </c>
    </row>
    <row r="3948" spans="1:29" ht="25.5" customHeight="1" x14ac:dyDescent="0.35">
      <c r="A3948" s="205"/>
      <c r="B3948" s="207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245"/>
        <v/>
      </c>
      <c r="G3948" s="106"/>
      <c r="H3948" s="96">
        <f t="shared" si="246"/>
        <v>0</v>
      </c>
      <c r="I3948" s="96" t="str">
        <f t="shared" si="247"/>
        <v/>
      </c>
      <c r="J3948" s="96" t="str">
        <f t="shared" si="248"/>
        <v/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V3948" s="110" t="s">
        <v>25</v>
      </c>
      <c r="W3948" s="110" t="s">
        <v>26</v>
      </c>
      <c r="X3948" s="110" t="s">
        <v>27</v>
      </c>
      <c r="Y3948" s="111" t="s">
        <v>28</v>
      </c>
      <c r="Z3948" s="111" t="s">
        <v>29</v>
      </c>
      <c r="AA3948" s="111" t="s">
        <v>25</v>
      </c>
      <c r="AB3948" s="111" t="s">
        <v>30</v>
      </c>
      <c r="AC3948" s="112" t="s">
        <v>31</v>
      </c>
    </row>
    <row r="3949" spans="1:29" ht="25.5" customHeight="1" x14ac:dyDescent="0.35">
      <c r="A3949" s="205"/>
      <c r="B3949" s="207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245"/>
        <v/>
      </c>
      <c r="G3949" s="106"/>
      <c r="H3949" s="96">
        <f t="shared" si="246"/>
        <v>0</v>
      </c>
      <c r="I3949" s="96" t="str">
        <f t="shared" si="247"/>
        <v/>
      </c>
      <c r="J3949" s="96" t="str">
        <f t="shared" si="248"/>
        <v/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V3949" s="110" t="s">
        <v>25</v>
      </c>
      <c r="W3949" s="110" t="s">
        <v>26</v>
      </c>
      <c r="X3949" s="110" t="s">
        <v>27</v>
      </c>
      <c r="Y3949" s="111" t="s">
        <v>28</v>
      </c>
      <c r="Z3949" s="111" t="s">
        <v>29</v>
      </c>
      <c r="AA3949" s="111" t="s">
        <v>25</v>
      </c>
      <c r="AB3949" s="111" t="s">
        <v>30</v>
      </c>
      <c r="AC3949" s="112" t="s">
        <v>31</v>
      </c>
    </row>
    <row r="3950" spans="1:29" ht="25.5" customHeight="1" x14ac:dyDescent="0.35">
      <c r="A3950" s="205"/>
      <c r="B3950" s="207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245"/>
        <v/>
      </c>
      <c r="G3950" s="106"/>
      <c r="H3950" s="96">
        <f t="shared" si="246"/>
        <v>0</v>
      </c>
      <c r="I3950" s="96" t="str">
        <f t="shared" si="247"/>
        <v/>
      </c>
      <c r="J3950" s="96" t="str">
        <f t="shared" si="248"/>
        <v/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V3950" s="110" t="s">
        <v>25</v>
      </c>
      <c r="W3950" s="110" t="s">
        <v>26</v>
      </c>
      <c r="X3950" s="110" t="s">
        <v>27</v>
      </c>
      <c r="Y3950" s="111" t="s">
        <v>28</v>
      </c>
      <c r="Z3950" s="111" t="s">
        <v>29</v>
      </c>
      <c r="AA3950" s="111" t="s">
        <v>25</v>
      </c>
      <c r="AB3950" s="111" t="s">
        <v>30</v>
      </c>
      <c r="AC3950" s="112" t="s">
        <v>31</v>
      </c>
    </row>
    <row r="3951" spans="1:29" ht="25.5" customHeight="1" x14ac:dyDescent="0.35">
      <c r="A3951" s="205"/>
      <c r="B3951" s="207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245"/>
        <v/>
      </c>
      <c r="G3951" s="106"/>
      <c r="H3951" s="96">
        <f t="shared" si="246"/>
        <v>0</v>
      </c>
      <c r="I3951" s="96" t="str">
        <f t="shared" si="247"/>
        <v/>
      </c>
      <c r="J3951" s="96" t="str">
        <f t="shared" si="248"/>
        <v/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V3951" s="110" t="s">
        <v>25</v>
      </c>
      <c r="W3951" s="110" t="s">
        <v>26</v>
      </c>
      <c r="X3951" s="110" t="s">
        <v>27</v>
      </c>
      <c r="Y3951" s="111" t="s">
        <v>28</v>
      </c>
      <c r="Z3951" s="111" t="s">
        <v>29</v>
      </c>
      <c r="AA3951" s="111" t="s">
        <v>25</v>
      </c>
      <c r="AB3951" s="111" t="s">
        <v>30</v>
      </c>
      <c r="AC3951" s="112" t="s">
        <v>31</v>
      </c>
    </row>
    <row r="3952" spans="1:29" ht="25.5" customHeight="1" x14ac:dyDescent="0.35">
      <c r="A3952" s="205"/>
      <c r="B3952" s="207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245"/>
        <v/>
      </c>
      <c r="G3952" s="106"/>
      <c r="H3952" s="96">
        <f t="shared" si="246"/>
        <v>0</v>
      </c>
      <c r="I3952" s="96" t="str">
        <f t="shared" si="247"/>
        <v/>
      </c>
      <c r="J3952" s="96" t="str">
        <f t="shared" si="248"/>
        <v/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V3952" s="110" t="s">
        <v>25</v>
      </c>
      <c r="W3952" s="110" t="s">
        <v>26</v>
      </c>
      <c r="X3952" s="110" t="s">
        <v>27</v>
      </c>
      <c r="Y3952" s="111" t="s">
        <v>28</v>
      </c>
      <c r="Z3952" s="111" t="s">
        <v>29</v>
      </c>
      <c r="AA3952" s="111" t="s">
        <v>25</v>
      </c>
      <c r="AB3952" s="111" t="s">
        <v>30</v>
      </c>
      <c r="AC3952" s="112" t="s">
        <v>31</v>
      </c>
    </row>
    <row r="3953" spans="1:29" ht="25.5" customHeight="1" x14ac:dyDescent="0.35">
      <c r="A3953" s="205"/>
      <c r="B3953" s="207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245"/>
        <v/>
      </c>
      <c r="G3953" s="106"/>
      <c r="H3953" s="96">
        <f t="shared" si="246"/>
        <v>0</v>
      </c>
      <c r="I3953" s="96" t="str">
        <f t="shared" si="247"/>
        <v/>
      </c>
      <c r="J3953" s="96" t="str">
        <f t="shared" si="248"/>
        <v/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V3953" s="110" t="s">
        <v>25</v>
      </c>
      <c r="W3953" s="110" t="s">
        <v>26</v>
      </c>
      <c r="X3953" s="110" t="s">
        <v>27</v>
      </c>
      <c r="Y3953" s="111" t="s">
        <v>28</v>
      </c>
      <c r="Z3953" s="111" t="s">
        <v>29</v>
      </c>
      <c r="AA3953" s="111" t="s">
        <v>25</v>
      </c>
      <c r="AB3953" s="111" t="s">
        <v>30</v>
      </c>
      <c r="AC3953" s="112" t="s">
        <v>31</v>
      </c>
    </row>
    <row r="3954" spans="1:29" ht="25.5" customHeight="1" x14ac:dyDescent="0.35">
      <c r="A3954" s="205"/>
      <c r="B3954" s="207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245"/>
        <v/>
      </c>
      <c r="G3954" s="106"/>
      <c r="H3954" s="96">
        <f t="shared" si="246"/>
        <v>0</v>
      </c>
      <c r="I3954" s="96" t="str">
        <f t="shared" si="247"/>
        <v/>
      </c>
      <c r="J3954" s="96" t="str">
        <f t="shared" si="248"/>
        <v/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V3954" s="110" t="s">
        <v>25</v>
      </c>
      <c r="W3954" s="110" t="s">
        <v>26</v>
      </c>
      <c r="X3954" s="110" t="s">
        <v>27</v>
      </c>
      <c r="Y3954" s="111" t="s">
        <v>28</v>
      </c>
      <c r="Z3954" s="111" t="s">
        <v>29</v>
      </c>
      <c r="AA3954" s="111" t="s">
        <v>25</v>
      </c>
      <c r="AB3954" s="111" t="s">
        <v>30</v>
      </c>
      <c r="AC3954" s="112" t="s">
        <v>31</v>
      </c>
    </row>
    <row r="3955" spans="1:29" ht="25.5" customHeight="1" x14ac:dyDescent="0.35">
      <c r="A3955" s="205"/>
      <c r="B3955" s="207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245"/>
        <v/>
      </c>
      <c r="G3955" s="106"/>
      <c r="H3955" s="96">
        <f t="shared" si="246"/>
        <v>0</v>
      </c>
      <c r="I3955" s="96" t="str">
        <f t="shared" si="247"/>
        <v/>
      </c>
      <c r="J3955" s="96" t="str">
        <f t="shared" si="248"/>
        <v/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V3955" s="110" t="s">
        <v>25</v>
      </c>
      <c r="W3955" s="110" t="s">
        <v>26</v>
      </c>
      <c r="X3955" s="110" t="s">
        <v>27</v>
      </c>
      <c r="Y3955" s="111" t="s">
        <v>28</v>
      </c>
      <c r="Z3955" s="111" t="s">
        <v>29</v>
      </c>
      <c r="AA3955" s="111" t="s">
        <v>25</v>
      </c>
      <c r="AB3955" s="111" t="s">
        <v>30</v>
      </c>
      <c r="AC3955" s="112" t="s">
        <v>31</v>
      </c>
    </row>
    <row r="3956" spans="1:29" ht="25.5" customHeight="1" x14ac:dyDescent="0.35">
      <c r="A3956" s="205"/>
      <c r="B3956" s="207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245"/>
        <v/>
      </c>
      <c r="G3956" s="106"/>
      <c r="H3956" s="96">
        <f t="shared" si="246"/>
        <v>0</v>
      </c>
      <c r="I3956" s="96" t="str">
        <f t="shared" si="247"/>
        <v/>
      </c>
      <c r="J3956" s="96" t="str">
        <f t="shared" si="248"/>
        <v/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V3956" s="110" t="s">
        <v>25</v>
      </c>
      <c r="W3956" s="110" t="s">
        <v>26</v>
      </c>
      <c r="X3956" s="110" t="s">
        <v>27</v>
      </c>
      <c r="Y3956" s="111" t="s">
        <v>28</v>
      </c>
      <c r="Z3956" s="111" t="s">
        <v>29</v>
      </c>
      <c r="AA3956" s="111" t="s">
        <v>25</v>
      </c>
      <c r="AB3956" s="111" t="s">
        <v>30</v>
      </c>
      <c r="AC3956" s="112" t="s">
        <v>31</v>
      </c>
    </row>
    <row r="3957" spans="1:29" ht="25.5" customHeight="1" x14ac:dyDescent="0.35">
      <c r="A3957" s="205"/>
      <c r="B3957" s="207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245"/>
        <v/>
      </c>
      <c r="G3957" s="106"/>
      <c r="H3957" s="96">
        <f t="shared" si="246"/>
        <v>0</v>
      </c>
      <c r="I3957" s="96" t="str">
        <f t="shared" si="247"/>
        <v/>
      </c>
      <c r="J3957" s="96" t="str">
        <f t="shared" si="248"/>
        <v/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V3957" s="110" t="s">
        <v>25</v>
      </c>
      <c r="W3957" s="110" t="s">
        <v>26</v>
      </c>
      <c r="X3957" s="110" t="s">
        <v>27</v>
      </c>
      <c r="Y3957" s="111" t="s">
        <v>28</v>
      </c>
      <c r="Z3957" s="111" t="s">
        <v>29</v>
      </c>
      <c r="AA3957" s="111" t="s">
        <v>25</v>
      </c>
      <c r="AB3957" s="111" t="s">
        <v>30</v>
      </c>
      <c r="AC3957" s="112" t="s">
        <v>31</v>
      </c>
    </row>
    <row r="3958" spans="1:29" ht="25.5" customHeight="1" x14ac:dyDescent="0.35">
      <c r="A3958" s="205"/>
      <c r="B3958" s="207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245"/>
        <v/>
      </c>
      <c r="G3958" s="106"/>
      <c r="H3958" s="96">
        <f t="shared" si="246"/>
        <v>0</v>
      </c>
      <c r="I3958" s="96" t="str">
        <f t="shared" si="247"/>
        <v/>
      </c>
      <c r="J3958" s="96" t="str">
        <f t="shared" si="248"/>
        <v/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V3958" s="110" t="s">
        <v>25</v>
      </c>
      <c r="W3958" s="110" t="s">
        <v>26</v>
      </c>
      <c r="X3958" s="110" t="s">
        <v>27</v>
      </c>
      <c r="Y3958" s="111" t="s">
        <v>28</v>
      </c>
      <c r="Z3958" s="111" t="s">
        <v>29</v>
      </c>
      <c r="AA3958" s="111" t="s">
        <v>25</v>
      </c>
      <c r="AB3958" s="111" t="s">
        <v>30</v>
      </c>
      <c r="AC3958" s="112" t="s">
        <v>31</v>
      </c>
    </row>
    <row r="3959" spans="1:29" ht="25.5" customHeight="1" x14ac:dyDescent="0.35">
      <c r="A3959" s="205"/>
      <c r="B3959" s="207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245"/>
        <v/>
      </c>
      <c r="G3959" s="106"/>
      <c r="H3959" s="96">
        <f t="shared" si="246"/>
        <v>0</v>
      </c>
      <c r="I3959" s="96" t="str">
        <f t="shared" si="247"/>
        <v/>
      </c>
      <c r="J3959" s="96" t="str">
        <f t="shared" si="248"/>
        <v/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V3959" s="110" t="s">
        <v>25</v>
      </c>
      <c r="W3959" s="110" t="s">
        <v>26</v>
      </c>
      <c r="X3959" s="110" t="s">
        <v>27</v>
      </c>
      <c r="Y3959" s="111" t="s">
        <v>28</v>
      </c>
      <c r="Z3959" s="111" t="s">
        <v>29</v>
      </c>
      <c r="AA3959" s="111" t="s">
        <v>25</v>
      </c>
      <c r="AB3959" s="111" t="s">
        <v>30</v>
      </c>
      <c r="AC3959" s="112" t="s">
        <v>31</v>
      </c>
    </row>
    <row r="3960" spans="1:29" ht="25.5" customHeight="1" x14ac:dyDescent="0.35">
      <c r="A3960" s="205"/>
      <c r="B3960" s="207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245"/>
        <v/>
      </c>
      <c r="G3960" s="106"/>
      <c r="H3960" s="96">
        <f t="shared" si="246"/>
        <v>0</v>
      </c>
      <c r="I3960" s="96" t="str">
        <f t="shared" si="247"/>
        <v/>
      </c>
      <c r="J3960" s="96" t="str">
        <f t="shared" si="248"/>
        <v/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V3960" s="110" t="s">
        <v>25</v>
      </c>
      <c r="W3960" s="110" t="s">
        <v>26</v>
      </c>
      <c r="X3960" s="110" t="s">
        <v>27</v>
      </c>
      <c r="Y3960" s="111" t="s">
        <v>28</v>
      </c>
      <c r="Z3960" s="111" t="s">
        <v>29</v>
      </c>
      <c r="AA3960" s="111" t="s">
        <v>25</v>
      </c>
      <c r="AB3960" s="111" t="s">
        <v>30</v>
      </c>
      <c r="AC3960" s="112" t="s">
        <v>31</v>
      </c>
    </row>
    <row r="3961" spans="1:29" ht="25.5" customHeight="1" x14ac:dyDescent="0.35">
      <c r="A3961" s="205"/>
      <c r="B3961" s="207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245"/>
        <v/>
      </c>
      <c r="G3961" s="106"/>
      <c r="H3961" s="96">
        <f t="shared" si="246"/>
        <v>0</v>
      </c>
      <c r="I3961" s="96" t="str">
        <f t="shared" si="247"/>
        <v/>
      </c>
      <c r="J3961" s="96" t="str">
        <f t="shared" si="248"/>
        <v/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V3961" s="110" t="s">
        <v>25</v>
      </c>
      <c r="W3961" s="110" t="s">
        <v>26</v>
      </c>
      <c r="X3961" s="110" t="s">
        <v>27</v>
      </c>
      <c r="Y3961" s="111" t="s">
        <v>28</v>
      </c>
      <c r="Z3961" s="111" t="s">
        <v>29</v>
      </c>
      <c r="AA3961" s="111" t="s">
        <v>25</v>
      </c>
      <c r="AB3961" s="111" t="s">
        <v>30</v>
      </c>
      <c r="AC3961" s="112" t="s">
        <v>31</v>
      </c>
    </row>
    <row r="3962" spans="1:29" ht="25.5" customHeight="1" x14ac:dyDescent="0.35">
      <c r="A3962" s="205"/>
      <c r="B3962" s="207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245"/>
        <v/>
      </c>
      <c r="G3962" s="106"/>
      <c r="H3962" s="96">
        <f t="shared" si="246"/>
        <v>0</v>
      </c>
      <c r="I3962" s="96" t="str">
        <f t="shared" si="247"/>
        <v/>
      </c>
      <c r="J3962" s="96" t="str">
        <f t="shared" si="248"/>
        <v/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V3962" s="110" t="s">
        <v>25</v>
      </c>
      <c r="W3962" s="110" t="s">
        <v>26</v>
      </c>
      <c r="X3962" s="110" t="s">
        <v>27</v>
      </c>
      <c r="Y3962" s="111" t="s">
        <v>28</v>
      </c>
      <c r="Z3962" s="111" t="s">
        <v>29</v>
      </c>
      <c r="AA3962" s="111" t="s">
        <v>25</v>
      </c>
      <c r="AB3962" s="111" t="s">
        <v>30</v>
      </c>
      <c r="AC3962" s="112" t="s">
        <v>31</v>
      </c>
    </row>
    <row r="3963" spans="1:29" ht="25.5" customHeight="1" x14ac:dyDescent="0.35">
      <c r="A3963" s="205"/>
      <c r="B3963" s="207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245"/>
        <v/>
      </c>
      <c r="G3963" s="106"/>
      <c r="H3963" s="96">
        <f t="shared" si="246"/>
        <v>0</v>
      </c>
      <c r="I3963" s="96" t="str">
        <f t="shared" si="247"/>
        <v/>
      </c>
      <c r="J3963" s="96" t="str">
        <f t="shared" si="248"/>
        <v/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V3963" s="110" t="s">
        <v>25</v>
      </c>
      <c r="W3963" s="110" t="s">
        <v>26</v>
      </c>
      <c r="X3963" s="110" t="s">
        <v>27</v>
      </c>
      <c r="Y3963" s="111" t="s">
        <v>28</v>
      </c>
      <c r="Z3963" s="111" t="s">
        <v>29</v>
      </c>
      <c r="AA3963" s="111" t="s">
        <v>25</v>
      </c>
      <c r="AB3963" s="111" t="s">
        <v>30</v>
      </c>
      <c r="AC3963" s="112" t="s">
        <v>31</v>
      </c>
    </row>
    <row r="3964" spans="1:29" ht="25.5" customHeight="1" x14ac:dyDescent="0.35">
      <c r="A3964" s="205"/>
      <c r="B3964" s="207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245"/>
        <v/>
      </c>
      <c r="G3964" s="106"/>
      <c r="H3964" s="96">
        <f t="shared" si="246"/>
        <v>0</v>
      </c>
      <c r="I3964" s="96" t="str">
        <f t="shared" si="247"/>
        <v/>
      </c>
      <c r="J3964" s="96" t="str">
        <f t="shared" si="248"/>
        <v/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V3964" s="110" t="s">
        <v>25</v>
      </c>
      <c r="W3964" s="110" t="s">
        <v>26</v>
      </c>
      <c r="X3964" s="110" t="s">
        <v>27</v>
      </c>
      <c r="Y3964" s="111" t="s">
        <v>28</v>
      </c>
      <c r="Z3964" s="111" t="s">
        <v>29</v>
      </c>
      <c r="AA3964" s="111" t="s">
        <v>25</v>
      </c>
      <c r="AB3964" s="111" t="s">
        <v>30</v>
      </c>
      <c r="AC3964" s="112" t="s">
        <v>31</v>
      </c>
    </row>
    <row r="3965" spans="1:29" ht="25.5" customHeight="1" x14ac:dyDescent="0.35">
      <c r="A3965" s="205"/>
      <c r="B3965" s="207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245"/>
        <v/>
      </c>
      <c r="G3965" s="106"/>
      <c r="H3965" s="96">
        <f t="shared" si="246"/>
        <v>0</v>
      </c>
      <c r="I3965" s="96" t="str">
        <f t="shared" si="247"/>
        <v/>
      </c>
      <c r="J3965" s="96" t="str">
        <f t="shared" si="248"/>
        <v/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V3965" s="110" t="s">
        <v>25</v>
      </c>
      <c r="W3965" s="110" t="s">
        <v>26</v>
      </c>
      <c r="X3965" s="110" t="s">
        <v>27</v>
      </c>
      <c r="Y3965" s="111" t="s">
        <v>28</v>
      </c>
      <c r="Z3965" s="111" t="s">
        <v>29</v>
      </c>
      <c r="AA3965" s="111" t="s">
        <v>25</v>
      </c>
      <c r="AB3965" s="111" t="s">
        <v>30</v>
      </c>
      <c r="AC3965" s="112" t="s">
        <v>31</v>
      </c>
    </row>
    <row r="3966" spans="1:29" ht="25.5" customHeight="1" x14ac:dyDescent="0.35">
      <c r="A3966" s="205"/>
      <c r="B3966" s="207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245"/>
        <v/>
      </c>
      <c r="G3966" s="106"/>
      <c r="H3966" s="96">
        <f t="shared" si="246"/>
        <v>0</v>
      </c>
      <c r="I3966" s="96" t="str">
        <f t="shared" si="247"/>
        <v/>
      </c>
      <c r="J3966" s="96" t="str">
        <f t="shared" si="248"/>
        <v/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V3966" s="110" t="s">
        <v>25</v>
      </c>
      <c r="W3966" s="110" t="s">
        <v>26</v>
      </c>
      <c r="X3966" s="110" t="s">
        <v>27</v>
      </c>
      <c r="Y3966" s="111" t="s">
        <v>28</v>
      </c>
      <c r="Z3966" s="111" t="s">
        <v>29</v>
      </c>
      <c r="AA3966" s="111" t="s">
        <v>25</v>
      </c>
      <c r="AB3966" s="111" t="s">
        <v>30</v>
      </c>
      <c r="AC3966" s="112" t="s">
        <v>31</v>
      </c>
    </row>
    <row r="3967" spans="1:29" ht="25.5" customHeight="1" x14ac:dyDescent="0.35">
      <c r="A3967" s="205"/>
      <c r="B3967" s="207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245"/>
        <v/>
      </c>
      <c r="G3967" s="106"/>
      <c r="H3967" s="96">
        <f t="shared" si="246"/>
        <v>0</v>
      </c>
      <c r="I3967" s="96" t="str">
        <f t="shared" si="247"/>
        <v/>
      </c>
      <c r="J3967" s="96" t="str">
        <f t="shared" si="248"/>
        <v/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V3967" s="110" t="s">
        <v>25</v>
      </c>
      <c r="W3967" s="110" t="s">
        <v>26</v>
      </c>
      <c r="X3967" s="110" t="s">
        <v>27</v>
      </c>
      <c r="Y3967" s="111" t="s">
        <v>28</v>
      </c>
      <c r="Z3967" s="111" t="s">
        <v>29</v>
      </c>
      <c r="AA3967" s="111" t="s">
        <v>25</v>
      </c>
      <c r="AB3967" s="111" t="s">
        <v>30</v>
      </c>
      <c r="AC3967" s="112" t="s">
        <v>31</v>
      </c>
    </row>
    <row r="3968" spans="1:29" ht="25.5" customHeight="1" x14ac:dyDescent="0.35">
      <c r="A3968" s="205"/>
      <c r="B3968" s="207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245"/>
        <v/>
      </c>
      <c r="G3968" s="106"/>
      <c r="H3968" s="96">
        <f t="shared" si="246"/>
        <v>0</v>
      </c>
      <c r="I3968" s="96" t="str">
        <f t="shared" si="247"/>
        <v/>
      </c>
      <c r="J3968" s="96" t="str">
        <f t="shared" si="248"/>
        <v/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V3968" s="110" t="s">
        <v>25</v>
      </c>
      <c r="W3968" s="110" t="s">
        <v>26</v>
      </c>
      <c r="X3968" s="110" t="s">
        <v>27</v>
      </c>
      <c r="Y3968" s="111" t="s">
        <v>28</v>
      </c>
      <c r="Z3968" s="111" t="s">
        <v>29</v>
      </c>
      <c r="AA3968" s="111" t="s">
        <v>25</v>
      </c>
      <c r="AB3968" s="111" t="s">
        <v>30</v>
      </c>
      <c r="AC3968" s="112" t="s">
        <v>31</v>
      </c>
    </row>
    <row r="3969" spans="1:29" ht="25.5" customHeight="1" x14ac:dyDescent="0.35">
      <c r="A3969" s="205"/>
      <c r="B3969" s="207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245"/>
        <v/>
      </c>
      <c r="G3969" s="106"/>
      <c r="H3969" s="96">
        <f t="shared" si="246"/>
        <v>0</v>
      </c>
      <c r="I3969" s="96" t="str">
        <f t="shared" si="247"/>
        <v/>
      </c>
      <c r="J3969" s="96" t="str">
        <f t="shared" si="248"/>
        <v/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V3969" s="110" t="s">
        <v>25</v>
      </c>
      <c r="W3969" s="110" t="s">
        <v>26</v>
      </c>
      <c r="X3969" s="110" t="s">
        <v>27</v>
      </c>
      <c r="Y3969" s="111" t="s">
        <v>28</v>
      </c>
      <c r="Z3969" s="111" t="s">
        <v>29</v>
      </c>
      <c r="AA3969" s="111" t="s">
        <v>25</v>
      </c>
      <c r="AB3969" s="111" t="s">
        <v>30</v>
      </c>
      <c r="AC3969" s="112" t="s">
        <v>31</v>
      </c>
    </row>
    <row r="3970" spans="1:29" ht="25.5" customHeight="1" x14ac:dyDescent="0.35">
      <c r="A3970" s="205"/>
      <c r="B3970" s="207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249">IF(OR(D3970="",E3970=""),"",ROUND(D3970*E3970,2))</f>
        <v/>
      </c>
      <c r="G3970" s="106"/>
      <c r="H3970" s="96">
        <f t="shared" ref="H3970:H4033" si="250">IF(G3970="Sim",IF(OR(F3970="",D3970="",L3970=""),"",IF(L3970="Sim",ROUND(F3970-D3970,2),0)),0)</f>
        <v>0</v>
      </c>
      <c r="I3970" s="96" t="str">
        <f t="shared" ref="I3970:I4033" si="251">IF(G3970="Sim",0,IF(OR(F3970="",L3970=""),"",F3970))</f>
        <v/>
      </c>
      <c r="J3970" s="96" t="str">
        <f t="shared" ref="J3970:J4033" si="252">IF(G3970="Sim",0,IF(OR(F3970="",D3970="",L3970=""),"",IF(L3970="Sim",ROUND(F3970-D3970,2),0)))</f>
        <v/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V3970" s="110" t="s">
        <v>25</v>
      </c>
      <c r="W3970" s="110" t="s">
        <v>26</v>
      </c>
      <c r="X3970" s="110" t="s">
        <v>27</v>
      </c>
      <c r="Y3970" s="111" t="s">
        <v>28</v>
      </c>
      <c r="Z3970" s="111" t="s">
        <v>29</v>
      </c>
      <c r="AA3970" s="111" t="s">
        <v>25</v>
      </c>
      <c r="AB3970" s="111" t="s">
        <v>30</v>
      </c>
      <c r="AC3970" s="112" t="s">
        <v>31</v>
      </c>
    </row>
    <row r="3971" spans="1:29" ht="25.5" customHeight="1" x14ac:dyDescent="0.35">
      <c r="A3971" s="205"/>
      <c r="B3971" s="207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249"/>
        <v/>
      </c>
      <c r="G3971" s="106"/>
      <c r="H3971" s="96">
        <f t="shared" si="250"/>
        <v>0</v>
      </c>
      <c r="I3971" s="96" t="str">
        <f t="shared" si="251"/>
        <v/>
      </c>
      <c r="J3971" s="96" t="str">
        <f t="shared" si="252"/>
        <v/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V3971" s="110" t="s">
        <v>25</v>
      </c>
      <c r="W3971" s="110" t="s">
        <v>26</v>
      </c>
      <c r="X3971" s="110" t="s">
        <v>27</v>
      </c>
      <c r="Y3971" s="111" t="s">
        <v>28</v>
      </c>
      <c r="Z3971" s="111" t="s">
        <v>29</v>
      </c>
      <c r="AA3971" s="111" t="s">
        <v>25</v>
      </c>
      <c r="AB3971" s="111" t="s">
        <v>30</v>
      </c>
      <c r="AC3971" s="112" t="s">
        <v>31</v>
      </c>
    </row>
    <row r="3972" spans="1:29" ht="25.5" customHeight="1" x14ac:dyDescent="0.35">
      <c r="A3972" s="205"/>
      <c r="B3972" s="207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249"/>
        <v/>
      </c>
      <c r="G3972" s="106"/>
      <c r="H3972" s="96">
        <f t="shared" si="250"/>
        <v>0</v>
      </c>
      <c r="I3972" s="96" t="str">
        <f t="shared" si="251"/>
        <v/>
      </c>
      <c r="J3972" s="96" t="str">
        <f t="shared" si="252"/>
        <v/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V3972" s="110" t="s">
        <v>25</v>
      </c>
      <c r="W3972" s="110" t="s">
        <v>26</v>
      </c>
      <c r="X3972" s="110" t="s">
        <v>27</v>
      </c>
      <c r="Y3972" s="111" t="s">
        <v>28</v>
      </c>
      <c r="Z3972" s="111" t="s">
        <v>29</v>
      </c>
      <c r="AA3972" s="111" t="s">
        <v>25</v>
      </c>
      <c r="AB3972" s="111" t="s">
        <v>30</v>
      </c>
      <c r="AC3972" s="112" t="s">
        <v>31</v>
      </c>
    </row>
    <row r="3973" spans="1:29" ht="25.5" customHeight="1" x14ac:dyDescent="0.35">
      <c r="A3973" s="205"/>
      <c r="B3973" s="207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249"/>
        <v/>
      </c>
      <c r="G3973" s="106"/>
      <c r="H3973" s="96">
        <f t="shared" si="250"/>
        <v>0</v>
      </c>
      <c r="I3973" s="96" t="str">
        <f t="shared" si="251"/>
        <v/>
      </c>
      <c r="J3973" s="96" t="str">
        <f t="shared" si="252"/>
        <v/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V3973" s="110" t="s">
        <v>25</v>
      </c>
      <c r="W3973" s="110" t="s">
        <v>26</v>
      </c>
      <c r="X3973" s="110" t="s">
        <v>27</v>
      </c>
      <c r="Y3973" s="111" t="s">
        <v>28</v>
      </c>
      <c r="Z3973" s="111" t="s">
        <v>29</v>
      </c>
      <c r="AA3973" s="111" t="s">
        <v>25</v>
      </c>
      <c r="AB3973" s="111" t="s">
        <v>30</v>
      </c>
      <c r="AC3973" s="112" t="s">
        <v>31</v>
      </c>
    </row>
    <row r="3974" spans="1:29" ht="25.5" customHeight="1" x14ac:dyDescent="0.35">
      <c r="A3974" s="205"/>
      <c r="B3974" s="207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249"/>
        <v/>
      </c>
      <c r="G3974" s="106"/>
      <c r="H3974" s="96">
        <f t="shared" si="250"/>
        <v>0</v>
      </c>
      <c r="I3974" s="96" t="str">
        <f t="shared" si="251"/>
        <v/>
      </c>
      <c r="J3974" s="96" t="str">
        <f t="shared" si="252"/>
        <v/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V3974" s="110" t="s">
        <v>25</v>
      </c>
      <c r="W3974" s="110" t="s">
        <v>26</v>
      </c>
      <c r="X3974" s="110" t="s">
        <v>27</v>
      </c>
      <c r="Y3974" s="111" t="s">
        <v>28</v>
      </c>
      <c r="Z3974" s="111" t="s">
        <v>29</v>
      </c>
      <c r="AA3974" s="111" t="s">
        <v>25</v>
      </c>
      <c r="AB3974" s="111" t="s">
        <v>30</v>
      </c>
      <c r="AC3974" s="112" t="s">
        <v>31</v>
      </c>
    </row>
    <row r="3975" spans="1:29" ht="25.5" customHeight="1" x14ac:dyDescent="0.35">
      <c r="A3975" s="205"/>
      <c r="B3975" s="207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249"/>
        <v/>
      </c>
      <c r="G3975" s="106"/>
      <c r="H3975" s="96">
        <f t="shared" si="250"/>
        <v>0</v>
      </c>
      <c r="I3975" s="96" t="str">
        <f t="shared" si="251"/>
        <v/>
      </c>
      <c r="J3975" s="96" t="str">
        <f t="shared" si="252"/>
        <v/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V3975" s="110" t="s">
        <v>25</v>
      </c>
      <c r="W3975" s="110" t="s">
        <v>26</v>
      </c>
      <c r="X3975" s="110" t="s">
        <v>27</v>
      </c>
      <c r="Y3975" s="111" t="s">
        <v>28</v>
      </c>
      <c r="Z3975" s="111" t="s">
        <v>29</v>
      </c>
      <c r="AA3975" s="111" t="s">
        <v>25</v>
      </c>
      <c r="AB3975" s="111" t="s">
        <v>30</v>
      </c>
      <c r="AC3975" s="112" t="s">
        <v>31</v>
      </c>
    </row>
    <row r="3976" spans="1:29" ht="25.5" customHeight="1" x14ac:dyDescent="0.35">
      <c r="A3976" s="205"/>
      <c r="B3976" s="207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249"/>
        <v/>
      </c>
      <c r="G3976" s="106"/>
      <c r="H3976" s="96">
        <f t="shared" si="250"/>
        <v>0</v>
      </c>
      <c r="I3976" s="96" t="str">
        <f t="shared" si="251"/>
        <v/>
      </c>
      <c r="J3976" s="96" t="str">
        <f t="shared" si="252"/>
        <v/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V3976" s="110" t="s">
        <v>25</v>
      </c>
      <c r="W3976" s="110" t="s">
        <v>26</v>
      </c>
      <c r="X3976" s="110" t="s">
        <v>27</v>
      </c>
      <c r="Y3976" s="111" t="s">
        <v>28</v>
      </c>
      <c r="Z3976" s="111" t="s">
        <v>29</v>
      </c>
      <c r="AA3976" s="111" t="s">
        <v>25</v>
      </c>
      <c r="AB3976" s="111" t="s">
        <v>30</v>
      </c>
      <c r="AC3976" s="112" t="s">
        <v>31</v>
      </c>
    </row>
    <row r="3977" spans="1:29" ht="25.5" customHeight="1" x14ac:dyDescent="0.35">
      <c r="A3977" s="205"/>
      <c r="B3977" s="207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249"/>
        <v/>
      </c>
      <c r="G3977" s="106"/>
      <c r="H3977" s="96">
        <f t="shared" si="250"/>
        <v>0</v>
      </c>
      <c r="I3977" s="96" t="str">
        <f t="shared" si="251"/>
        <v/>
      </c>
      <c r="J3977" s="96" t="str">
        <f t="shared" si="252"/>
        <v/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V3977" s="110" t="s">
        <v>25</v>
      </c>
      <c r="W3977" s="110" t="s">
        <v>26</v>
      </c>
      <c r="X3977" s="110" t="s">
        <v>27</v>
      </c>
      <c r="Y3977" s="111" t="s">
        <v>28</v>
      </c>
      <c r="Z3977" s="111" t="s">
        <v>29</v>
      </c>
      <c r="AA3977" s="111" t="s">
        <v>25</v>
      </c>
      <c r="AB3977" s="111" t="s">
        <v>30</v>
      </c>
      <c r="AC3977" s="112" t="s">
        <v>31</v>
      </c>
    </row>
    <row r="3978" spans="1:29" ht="25.5" customHeight="1" x14ac:dyDescent="0.35">
      <c r="A3978" s="205"/>
      <c r="B3978" s="207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249"/>
        <v/>
      </c>
      <c r="G3978" s="106"/>
      <c r="H3978" s="96">
        <f t="shared" si="250"/>
        <v>0</v>
      </c>
      <c r="I3978" s="96" t="str">
        <f t="shared" si="251"/>
        <v/>
      </c>
      <c r="J3978" s="96" t="str">
        <f t="shared" si="252"/>
        <v/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V3978" s="110" t="s">
        <v>25</v>
      </c>
      <c r="W3978" s="110" t="s">
        <v>26</v>
      </c>
      <c r="X3978" s="110" t="s">
        <v>27</v>
      </c>
      <c r="Y3978" s="111" t="s">
        <v>28</v>
      </c>
      <c r="Z3978" s="111" t="s">
        <v>29</v>
      </c>
      <c r="AA3978" s="111" t="s">
        <v>25</v>
      </c>
      <c r="AB3978" s="111" t="s">
        <v>30</v>
      </c>
      <c r="AC3978" s="112" t="s">
        <v>31</v>
      </c>
    </row>
    <row r="3979" spans="1:29" ht="25.5" customHeight="1" x14ac:dyDescent="0.35">
      <c r="A3979" s="205"/>
      <c r="B3979" s="207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249"/>
        <v/>
      </c>
      <c r="G3979" s="106"/>
      <c r="H3979" s="96">
        <f t="shared" si="250"/>
        <v>0</v>
      </c>
      <c r="I3979" s="96" t="str">
        <f t="shared" si="251"/>
        <v/>
      </c>
      <c r="J3979" s="96" t="str">
        <f t="shared" si="252"/>
        <v/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V3979" s="110" t="s">
        <v>25</v>
      </c>
      <c r="W3979" s="110" t="s">
        <v>26</v>
      </c>
      <c r="X3979" s="110" t="s">
        <v>27</v>
      </c>
      <c r="Y3979" s="111" t="s">
        <v>28</v>
      </c>
      <c r="Z3979" s="111" t="s">
        <v>29</v>
      </c>
      <c r="AA3979" s="111" t="s">
        <v>25</v>
      </c>
      <c r="AB3979" s="111" t="s">
        <v>30</v>
      </c>
      <c r="AC3979" s="112" t="s">
        <v>31</v>
      </c>
    </row>
    <row r="3980" spans="1:29" ht="25.5" customHeight="1" x14ac:dyDescent="0.35">
      <c r="A3980" s="205"/>
      <c r="B3980" s="207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249"/>
        <v/>
      </c>
      <c r="G3980" s="106"/>
      <c r="H3980" s="96">
        <f t="shared" si="250"/>
        <v>0</v>
      </c>
      <c r="I3980" s="96" t="str">
        <f t="shared" si="251"/>
        <v/>
      </c>
      <c r="J3980" s="96" t="str">
        <f t="shared" si="252"/>
        <v/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V3980" s="110" t="s">
        <v>25</v>
      </c>
      <c r="W3980" s="110" t="s">
        <v>26</v>
      </c>
      <c r="X3980" s="110" t="s">
        <v>27</v>
      </c>
      <c r="Y3980" s="111" t="s">
        <v>28</v>
      </c>
      <c r="Z3980" s="111" t="s">
        <v>29</v>
      </c>
      <c r="AA3980" s="111" t="s">
        <v>25</v>
      </c>
      <c r="AB3980" s="111" t="s">
        <v>30</v>
      </c>
      <c r="AC3980" s="112" t="s">
        <v>31</v>
      </c>
    </row>
    <row r="3981" spans="1:29" ht="25.5" customHeight="1" x14ac:dyDescent="0.35">
      <c r="A3981" s="205"/>
      <c r="B3981" s="207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249"/>
        <v/>
      </c>
      <c r="G3981" s="106"/>
      <c r="H3981" s="96">
        <f t="shared" si="250"/>
        <v>0</v>
      </c>
      <c r="I3981" s="96" t="str">
        <f t="shared" si="251"/>
        <v/>
      </c>
      <c r="J3981" s="96" t="str">
        <f t="shared" si="252"/>
        <v/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V3981" s="110" t="s">
        <v>25</v>
      </c>
      <c r="W3981" s="110" t="s">
        <v>26</v>
      </c>
      <c r="X3981" s="110" t="s">
        <v>27</v>
      </c>
      <c r="Y3981" s="111" t="s">
        <v>28</v>
      </c>
      <c r="Z3981" s="111" t="s">
        <v>29</v>
      </c>
      <c r="AA3981" s="111" t="s">
        <v>25</v>
      </c>
      <c r="AB3981" s="111" t="s">
        <v>30</v>
      </c>
      <c r="AC3981" s="112" t="s">
        <v>31</v>
      </c>
    </row>
    <row r="3982" spans="1:29" ht="25.5" customHeight="1" x14ac:dyDescent="0.35">
      <c r="A3982" s="205"/>
      <c r="B3982" s="207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249"/>
        <v/>
      </c>
      <c r="G3982" s="106"/>
      <c r="H3982" s="96">
        <f t="shared" si="250"/>
        <v>0</v>
      </c>
      <c r="I3982" s="96" t="str">
        <f t="shared" si="251"/>
        <v/>
      </c>
      <c r="J3982" s="96" t="str">
        <f t="shared" si="252"/>
        <v/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V3982" s="110" t="s">
        <v>25</v>
      </c>
      <c r="W3982" s="110" t="s">
        <v>26</v>
      </c>
      <c r="X3982" s="110" t="s">
        <v>27</v>
      </c>
      <c r="Y3982" s="111" t="s">
        <v>28</v>
      </c>
      <c r="Z3982" s="111" t="s">
        <v>29</v>
      </c>
      <c r="AA3982" s="111" t="s">
        <v>25</v>
      </c>
      <c r="AB3982" s="111" t="s">
        <v>30</v>
      </c>
      <c r="AC3982" s="112" t="s">
        <v>31</v>
      </c>
    </row>
    <row r="3983" spans="1:29" ht="25.5" customHeight="1" x14ac:dyDescent="0.35">
      <c r="A3983" s="205"/>
      <c r="B3983" s="207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249"/>
        <v/>
      </c>
      <c r="G3983" s="106"/>
      <c r="H3983" s="96">
        <f t="shared" si="250"/>
        <v>0</v>
      </c>
      <c r="I3983" s="96" t="str">
        <f t="shared" si="251"/>
        <v/>
      </c>
      <c r="J3983" s="96" t="str">
        <f t="shared" si="252"/>
        <v/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V3983" s="110" t="s">
        <v>25</v>
      </c>
      <c r="W3983" s="110" t="s">
        <v>26</v>
      </c>
      <c r="X3983" s="110" t="s">
        <v>27</v>
      </c>
      <c r="Y3983" s="111" t="s">
        <v>28</v>
      </c>
      <c r="Z3983" s="111" t="s">
        <v>29</v>
      </c>
      <c r="AA3983" s="111" t="s">
        <v>25</v>
      </c>
      <c r="AB3983" s="111" t="s">
        <v>30</v>
      </c>
      <c r="AC3983" s="112" t="s">
        <v>31</v>
      </c>
    </row>
    <row r="3984" spans="1:29" ht="25.5" customHeight="1" x14ac:dyDescent="0.35">
      <c r="A3984" s="205"/>
      <c r="B3984" s="207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249"/>
        <v/>
      </c>
      <c r="G3984" s="106"/>
      <c r="H3984" s="96">
        <f t="shared" si="250"/>
        <v>0</v>
      </c>
      <c r="I3984" s="96" t="str">
        <f t="shared" si="251"/>
        <v/>
      </c>
      <c r="J3984" s="96" t="str">
        <f t="shared" si="252"/>
        <v/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V3984" s="110" t="s">
        <v>25</v>
      </c>
      <c r="W3984" s="110" t="s">
        <v>26</v>
      </c>
      <c r="X3984" s="110" t="s">
        <v>27</v>
      </c>
      <c r="Y3984" s="111" t="s">
        <v>28</v>
      </c>
      <c r="Z3984" s="111" t="s">
        <v>29</v>
      </c>
      <c r="AA3984" s="111" t="s">
        <v>25</v>
      </c>
      <c r="AB3984" s="111" t="s">
        <v>30</v>
      </c>
      <c r="AC3984" s="112" t="s">
        <v>31</v>
      </c>
    </row>
    <row r="3985" spans="1:29" ht="25.5" customHeight="1" x14ac:dyDescent="0.35">
      <c r="A3985" s="205"/>
      <c r="B3985" s="207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249"/>
        <v/>
      </c>
      <c r="G3985" s="106"/>
      <c r="H3985" s="96">
        <f t="shared" si="250"/>
        <v>0</v>
      </c>
      <c r="I3985" s="96" t="str">
        <f t="shared" si="251"/>
        <v/>
      </c>
      <c r="J3985" s="96" t="str">
        <f t="shared" si="252"/>
        <v/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V3985" s="110" t="s">
        <v>25</v>
      </c>
      <c r="W3985" s="110" t="s">
        <v>26</v>
      </c>
      <c r="X3985" s="110" t="s">
        <v>27</v>
      </c>
      <c r="Y3985" s="111" t="s">
        <v>28</v>
      </c>
      <c r="Z3985" s="111" t="s">
        <v>29</v>
      </c>
      <c r="AA3985" s="111" t="s">
        <v>25</v>
      </c>
      <c r="AB3985" s="111" t="s">
        <v>30</v>
      </c>
      <c r="AC3985" s="112" t="s">
        <v>31</v>
      </c>
    </row>
    <row r="3986" spans="1:29" ht="25.5" customHeight="1" x14ac:dyDescent="0.35">
      <c r="A3986" s="205"/>
      <c r="B3986" s="207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249"/>
        <v/>
      </c>
      <c r="G3986" s="106"/>
      <c r="H3986" s="96">
        <f t="shared" si="250"/>
        <v>0</v>
      </c>
      <c r="I3986" s="96" t="str">
        <f t="shared" si="251"/>
        <v/>
      </c>
      <c r="J3986" s="96" t="str">
        <f t="shared" si="252"/>
        <v/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V3986" s="110" t="s">
        <v>25</v>
      </c>
      <c r="W3986" s="110" t="s">
        <v>26</v>
      </c>
      <c r="X3986" s="110" t="s">
        <v>27</v>
      </c>
      <c r="Y3986" s="111" t="s">
        <v>28</v>
      </c>
      <c r="Z3986" s="111" t="s">
        <v>29</v>
      </c>
      <c r="AA3986" s="111" t="s">
        <v>25</v>
      </c>
      <c r="AB3986" s="111" t="s">
        <v>30</v>
      </c>
      <c r="AC3986" s="112" t="s">
        <v>31</v>
      </c>
    </row>
    <row r="3987" spans="1:29" ht="25.5" customHeight="1" x14ac:dyDescent="0.35">
      <c r="A3987" s="205"/>
      <c r="B3987" s="207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249"/>
        <v/>
      </c>
      <c r="G3987" s="106"/>
      <c r="H3987" s="96">
        <f t="shared" si="250"/>
        <v>0</v>
      </c>
      <c r="I3987" s="96" t="str">
        <f t="shared" si="251"/>
        <v/>
      </c>
      <c r="J3987" s="96" t="str">
        <f t="shared" si="252"/>
        <v/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V3987" s="110" t="s">
        <v>25</v>
      </c>
      <c r="W3987" s="110" t="s">
        <v>26</v>
      </c>
      <c r="X3987" s="110" t="s">
        <v>27</v>
      </c>
      <c r="Y3987" s="111" t="s">
        <v>28</v>
      </c>
      <c r="Z3987" s="111" t="s">
        <v>29</v>
      </c>
      <c r="AA3987" s="111" t="s">
        <v>25</v>
      </c>
      <c r="AB3987" s="111" t="s">
        <v>30</v>
      </c>
      <c r="AC3987" s="112" t="s">
        <v>31</v>
      </c>
    </row>
    <row r="3988" spans="1:29" ht="25.5" customHeight="1" x14ac:dyDescent="0.35">
      <c r="A3988" s="205"/>
      <c r="B3988" s="207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249"/>
        <v/>
      </c>
      <c r="G3988" s="106"/>
      <c r="H3988" s="96">
        <f t="shared" si="250"/>
        <v>0</v>
      </c>
      <c r="I3988" s="96" t="str">
        <f t="shared" si="251"/>
        <v/>
      </c>
      <c r="J3988" s="96" t="str">
        <f t="shared" si="252"/>
        <v/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V3988" s="110" t="s">
        <v>25</v>
      </c>
      <c r="W3988" s="110" t="s">
        <v>26</v>
      </c>
      <c r="X3988" s="110" t="s">
        <v>27</v>
      </c>
      <c r="Y3988" s="111" t="s">
        <v>28</v>
      </c>
      <c r="Z3988" s="111" t="s">
        <v>29</v>
      </c>
      <c r="AA3988" s="111" t="s">
        <v>25</v>
      </c>
      <c r="AB3988" s="111" t="s">
        <v>30</v>
      </c>
      <c r="AC3988" s="112" t="s">
        <v>31</v>
      </c>
    </row>
    <row r="3989" spans="1:29" ht="25.5" customHeight="1" x14ac:dyDescent="0.35">
      <c r="A3989" s="205"/>
      <c r="B3989" s="207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249"/>
        <v/>
      </c>
      <c r="G3989" s="106"/>
      <c r="H3989" s="96">
        <f t="shared" si="250"/>
        <v>0</v>
      </c>
      <c r="I3989" s="96" t="str">
        <f t="shared" si="251"/>
        <v/>
      </c>
      <c r="J3989" s="96" t="str">
        <f t="shared" si="252"/>
        <v/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V3989" s="110" t="s">
        <v>25</v>
      </c>
      <c r="W3989" s="110" t="s">
        <v>26</v>
      </c>
      <c r="X3989" s="110" t="s">
        <v>27</v>
      </c>
      <c r="Y3989" s="111" t="s">
        <v>28</v>
      </c>
      <c r="Z3989" s="111" t="s">
        <v>29</v>
      </c>
      <c r="AA3989" s="111" t="s">
        <v>25</v>
      </c>
      <c r="AB3989" s="111" t="s">
        <v>30</v>
      </c>
      <c r="AC3989" s="112" t="s">
        <v>31</v>
      </c>
    </row>
    <row r="3990" spans="1:29" ht="25.5" customHeight="1" x14ac:dyDescent="0.35">
      <c r="A3990" s="205"/>
      <c r="B3990" s="207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249"/>
        <v/>
      </c>
      <c r="G3990" s="106"/>
      <c r="H3990" s="96">
        <f t="shared" si="250"/>
        <v>0</v>
      </c>
      <c r="I3990" s="96" t="str">
        <f t="shared" si="251"/>
        <v/>
      </c>
      <c r="J3990" s="96" t="str">
        <f t="shared" si="252"/>
        <v/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V3990" s="110" t="s">
        <v>25</v>
      </c>
      <c r="W3990" s="110" t="s">
        <v>26</v>
      </c>
      <c r="X3990" s="110" t="s">
        <v>27</v>
      </c>
      <c r="Y3990" s="111" t="s">
        <v>28</v>
      </c>
      <c r="Z3990" s="111" t="s">
        <v>29</v>
      </c>
      <c r="AA3990" s="111" t="s">
        <v>25</v>
      </c>
      <c r="AB3990" s="111" t="s">
        <v>30</v>
      </c>
      <c r="AC3990" s="112" t="s">
        <v>31</v>
      </c>
    </row>
    <row r="3991" spans="1:29" ht="25.5" customHeight="1" x14ac:dyDescent="0.35">
      <c r="A3991" s="205"/>
      <c r="B3991" s="207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249"/>
        <v/>
      </c>
      <c r="G3991" s="106"/>
      <c r="H3991" s="96">
        <f t="shared" si="250"/>
        <v>0</v>
      </c>
      <c r="I3991" s="96" t="str">
        <f t="shared" si="251"/>
        <v/>
      </c>
      <c r="J3991" s="96" t="str">
        <f t="shared" si="252"/>
        <v/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V3991" s="110" t="s">
        <v>25</v>
      </c>
      <c r="W3991" s="110" t="s">
        <v>26</v>
      </c>
      <c r="X3991" s="110" t="s">
        <v>27</v>
      </c>
      <c r="Y3991" s="111" t="s">
        <v>28</v>
      </c>
      <c r="Z3991" s="111" t="s">
        <v>29</v>
      </c>
      <c r="AA3991" s="111" t="s">
        <v>25</v>
      </c>
      <c r="AB3991" s="111" t="s">
        <v>30</v>
      </c>
      <c r="AC3991" s="112" t="s">
        <v>31</v>
      </c>
    </row>
    <row r="3992" spans="1:29" ht="25.5" customHeight="1" x14ac:dyDescent="0.35">
      <c r="A3992" s="205"/>
      <c r="B3992" s="207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249"/>
        <v/>
      </c>
      <c r="G3992" s="106"/>
      <c r="H3992" s="96">
        <f t="shared" si="250"/>
        <v>0</v>
      </c>
      <c r="I3992" s="96" t="str">
        <f t="shared" si="251"/>
        <v/>
      </c>
      <c r="J3992" s="96" t="str">
        <f t="shared" si="252"/>
        <v/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V3992" s="110" t="s">
        <v>25</v>
      </c>
      <c r="W3992" s="110" t="s">
        <v>26</v>
      </c>
      <c r="X3992" s="110" t="s">
        <v>27</v>
      </c>
      <c r="Y3992" s="111" t="s">
        <v>28</v>
      </c>
      <c r="Z3992" s="111" t="s">
        <v>29</v>
      </c>
      <c r="AA3992" s="111" t="s">
        <v>25</v>
      </c>
      <c r="AB3992" s="111" t="s">
        <v>30</v>
      </c>
      <c r="AC3992" s="112" t="s">
        <v>31</v>
      </c>
    </row>
    <row r="3993" spans="1:29" ht="25.5" customHeight="1" x14ac:dyDescent="0.35">
      <c r="A3993" s="205"/>
      <c r="B3993" s="207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249"/>
        <v/>
      </c>
      <c r="G3993" s="106"/>
      <c r="H3993" s="96">
        <f t="shared" si="250"/>
        <v>0</v>
      </c>
      <c r="I3993" s="96" t="str">
        <f t="shared" si="251"/>
        <v/>
      </c>
      <c r="J3993" s="96" t="str">
        <f t="shared" si="252"/>
        <v/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V3993" s="110" t="s">
        <v>25</v>
      </c>
      <c r="W3993" s="110" t="s">
        <v>26</v>
      </c>
      <c r="X3993" s="110" t="s">
        <v>27</v>
      </c>
      <c r="Y3993" s="111" t="s">
        <v>28</v>
      </c>
      <c r="Z3993" s="111" t="s">
        <v>29</v>
      </c>
      <c r="AA3993" s="111" t="s">
        <v>25</v>
      </c>
      <c r="AB3993" s="111" t="s">
        <v>30</v>
      </c>
      <c r="AC3993" s="112" t="s">
        <v>31</v>
      </c>
    </row>
    <row r="3994" spans="1:29" ht="25.5" customHeight="1" x14ac:dyDescent="0.35">
      <c r="A3994" s="205"/>
      <c r="B3994" s="207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249"/>
        <v/>
      </c>
      <c r="G3994" s="106"/>
      <c r="H3994" s="96">
        <f t="shared" si="250"/>
        <v>0</v>
      </c>
      <c r="I3994" s="96" t="str">
        <f t="shared" si="251"/>
        <v/>
      </c>
      <c r="J3994" s="96" t="str">
        <f t="shared" si="252"/>
        <v/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V3994" s="110" t="s">
        <v>25</v>
      </c>
      <c r="W3994" s="110" t="s">
        <v>26</v>
      </c>
      <c r="X3994" s="110" t="s">
        <v>27</v>
      </c>
      <c r="Y3994" s="111" t="s">
        <v>28</v>
      </c>
      <c r="Z3994" s="111" t="s">
        <v>29</v>
      </c>
      <c r="AA3994" s="111" t="s">
        <v>25</v>
      </c>
      <c r="AB3994" s="111" t="s">
        <v>30</v>
      </c>
      <c r="AC3994" s="112" t="s">
        <v>31</v>
      </c>
    </row>
    <row r="3995" spans="1:29" ht="25.5" customHeight="1" x14ac:dyDescent="0.35">
      <c r="A3995" s="205"/>
      <c r="B3995" s="207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249"/>
        <v/>
      </c>
      <c r="G3995" s="106"/>
      <c r="H3995" s="96">
        <f t="shared" si="250"/>
        <v>0</v>
      </c>
      <c r="I3995" s="96" t="str">
        <f t="shared" si="251"/>
        <v/>
      </c>
      <c r="J3995" s="96" t="str">
        <f t="shared" si="252"/>
        <v/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V3995" s="110" t="s">
        <v>25</v>
      </c>
      <c r="W3995" s="110" t="s">
        <v>26</v>
      </c>
      <c r="X3995" s="110" t="s">
        <v>27</v>
      </c>
      <c r="Y3995" s="111" t="s">
        <v>28</v>
      </c>
      <c r="Z3995" s="111" t="s">
        <v>29</v>
      </c>
      <c r="AA3995" s="111" t="s">
        <v>25</v>
      </c>
      <c r="AB3995" s="111" t="s">
        <v>30</v>
      </c>
      <c r="AC3995" s="112" t="s">
        <v>31</v>
      </c>
    </row>
    <row r="3996" spans="1:29" ht="25.5" customHeight="1" x14ac:dyDescent="0.35">
      <c r="A3996" s="205"/>
      <c r="B3996" s="207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249"/>
        <v/>
      </c>
      <c r="G3996" s="106"/>
      <c r="H3996" s="96">
        <f t="shared" si="250"/>
        <v>0</v>
      </c>
      <c r="I3996" s="96" t="str">
        <f t="shared" si="251"/>
        <v/>
      </c>
      <c r="J3996" s="96" t="str">
        <f t="shared" si="252"/>
        <v/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V3996" s="110" t="s">
        <v>25</v>
      </c>
      <c r="W3996" s="110" t="s">
        <v>26</v>
      </c>
      <c r="X3996" s="110" t="s">
        <v>27</v>
      </c>
      <c r="Y3996" s="111" t="s">
        <v>28</v>
      </c>
      <c r="Z3996" s="111" t="s">
        <v>29</v>
      </c>
      <c r="AA3996" s="111" t="s">
        <v>25</v>
      </c>
      <c r="AB3996" s="111" t="s">
        <v>30</v>
      </c>
      <c r="AC3996" s="112" t="s">
        <v>31</v>
      </c>
    </row>
    <row r="3997" spans="1:29" ht="25.5" customHeight="1" x14ac:dyDescent="0.35">
      <c r="A3997" s="205"/>
      <c r="B3997" s="207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249"/>
        <v/>
      </c>
      <c r="G3997" s="106"/>
      <c r="H3997" s="96">
        <f t="shared" si="250"/>
        <v>0</v>
      </c>
      <c r="I3997" s="96" t="str">
        <f t="shared" si="251"/>
        <v/>
      </c>
      <c r="J3997" s="96" t="str">
        <f t="shared" si="252"/>
        <v/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V3997" s="110" t="s">
        <v>25</v>
      </c>
      <c r="W3997" s="110" t="s">
        <v>26</v>
      </c>
      <c r="X3997" s="110" t="s">
        <v>27</v>
      </c>
      <c r="Y3997" s="111" t="s">
        <v>28</v>
      </c>
      <c r="Z3997" s="111" t="s">
        <v>29</v>
      </c>
      <c r="AA3997" s="111" t="s">
        <v>25</v>
      </c>
      <c r="AB3997" s="111" t="s">
        <v>30</v>
      </c>
      <c r="AC3997" s="112" t="s">
        <v>31</v>
      </c>
    </row>
    <row r="3998" spans="1:29" ht="25.5" customHeight="1" x14ac:dyDescent="0.35">
      <c r="A3998" s="205"/>
      <c r="B3998" s="207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249"/>
        <v/>
      </c>
      <c r="G3998" s="106"/>
      <c r="H3998" s="96">
        <f t="shared" si="250"/>
        <v>0</v>
      </c>
      <c r="I3998" s="96" t="str">
        <f t="shared" si="251"/>
        <v/>
      </c>
      <c r="J3998" s="96" t="str">
        <f t="shared" si="252"/>
        <v/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V3998" s="110" t="s">
        <v>25</v>
      </c>
      <c r="W3998" s="110" t="s">
        <v>26</v>
      </c>
      <c r="X3998" s="110" t="s">
        <v>27</v>
      </c>
      <c r="Y3998" s="111" t="s">
        <v>28</v>
      </c>
      <c r="Z3998" s="111" t="s">
        <v>29</v>
      </c>
      <c r="AA3998" s="111" t="s">
        <v>25</v>
      </c>
      <c r="AB3998" s="111" t="s">
        <v>30</v>
      </c>
      <c r="AC3998" s="112" t="s">
        <v>31</v>
      </c>
    </row>
    <row r="3999" spans="1:29" ht="25.5" customHeight="1" x14ac:dyDescent="0.35">
      <c r="A3999" s="205"/>
      <c r="B3999" s="207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249"/>
        <v/>
      </c>
      <c r="G3999" s="106"/>
      <c r="H3999" s="96">
        <f t="shared" si="250"/>
        <v>0</v>
      </c>
      <c r="I3999" s="96" t="str">
        <f t="shared" si="251"/>
        <v/>
      </c>
      <c r="J3999" s="96" t="str">
        <f t="shared" si="252"/>
        <v/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V3999" s="110" t="s">
        <v>25</v>
      </c>
      <c r="W3999" s="110" t="s">
        <v>26</v>
      </c>
      <c r="X3999" s="110" t="s">
        <v>27</v>
      </c>
      <c r="Y3999" s="111" t="s">
        <v>28</v>
      </c>
      <c r="Z3999" s="111" t="s">
        <v>29</v>
      </c>
      <c r="AA3999" s="111" t="s">
        <v>25</v>
      </c>
      <c r="AB3999" s="111" t="s">
        <v>30</v>
      </c>
      <c r="AC3999" s="112" t="s">
        <v>31</v>
      </c>
    </row>
    <row r="4000" spans="1:29" ht="25.5" customHeight="1" x14ac:dyDescent="0.35">
      <c r="A4000" s="205"/>
      <c r="B4000" s="207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249"/>
        <v/>
      </c>
      <c r="G4000" s="106"/>
      <c r="H4000" s="96">
        <f t="shared" si="250"/>
        <v>0</v>
      </c>
      <c r="I4000" s="96" t="str">
        <f t="shared" si="251"/>
        <v/>
      </c>
      <c r="J4000" s="96" t="str">
        <f t="shared" si="252"/>
        <v/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V4000" s="110" t="s">
        <v>25</v>
      </c>
      <c r="W4000" s="110" t="s">
        <v>26</v>
      </c>
      <c r="X4000" s="110" t="s">
        <v>27</v>
      </c>
      <c r="Y4000" s="111" t="s">
        <v>28</v>
      </c>
      <c r="Z4000" s="111" t="s">
        <v>29</v>
      </c>
      <c r="AA4000" s="111" t="s">
        <v>25</v>
      </c>
      <c r="AB4000" s="111" t="s">
        <v>30</v>
      </c>
      <c r="AC4000" s="112" t="s">
        <v>31</v>
      </c>
    </row>
    <row r="4001" spans="1:29" ht="25.5" customHeight="1" x14ac:dyDescent="0.35">
      <c r="A4001" s="205"/>
      <c r="B4001" s="207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249"/>
        <v/>
      </c>
      <c r="G4001" s="106"/>
      <c r="H4001" s="96">
        <f t="shared" si="250"/>
        <v>0</v>
      </c>
      <c r="I4001" s="96" t="str">
        <f t="shared" si="251"/>
        <v/>
      </c>
      <c r="J4001" s="96" t="str">
        <f t="shared" si="252"/>
        <v/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V4001" s="110" t="s">
        <v>25</v>
      </c>
      <c r="W4001" s="110" t="s">
        <v>26</v>
      </c>
      <c r="X4001" s="110" t="s">
        <v>27</v>
      </c>
      <c r="Y4001" s="111" t="s">
        <v>28</v>
      </c>
      <c r="Z4001" s="111" t="s">
        <v>29</v>
      </c>
      <c r="AA4001" s="111" t="s">
        <v>25</v>
      </c>
      <c r="AB4001" s="111" t="s">
        <v>30</v>
      </c>
      <c r="AC4001" s="112" t="s">
        <v>31</v>
      </c>
    </row>
    <row r="4002" spans="1:29" ht="25.5" customHeight="1" x14ac:dyDescent="0.35">
      <c r="A4002" s="205"/>
      <c r="B4002" s="207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249"/>
        <v/>
      </c>
      <c r="G4002" s="106"/>
      <c r="H4002" s="96">
        <f t="shared" si="250"/>
        <v>0</v>
      </c>
      <c r="I4002" s="96" t="str">
        <f t="shared" si="251"/>
        <v/>
      </c>
      <c r="J4002" s="96" t="str">
        <f t="shared" si="252"/>
        <v/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V4002" s="110" t="s">
        <v>25</v>
      </c>
      <c r="W4002" s="110" t="s">
        <v>26</v>
      </c>
      <c r="X4002" s="110" t="s">
        <v>27</v>
      </c>
      <c r="Y4002" s="111" t="s">
        <v>28</v>
      </c>
      <c r="Z4002" s="111" t="s">
        <v>29</v>
      </c>
      <c r="AA4002" s="111" t="s">
        <v>25</v>
      </c>
      <c r="AB4002" s="111" t="s">
        <v>30</v>
      </c>
      <c r="AC4002" s="112" t="s">
        <v>31</v>
      </c>
    </row>
    <row r="4003" spans="1:29" ht="25.5" customHeight="1" x14ac:dyDescent="0.35">
      <c r="A4003" s="205"/>
      <c r="B4003" s="207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249"/>
        <v/>
      </c>
      <c r="G4003" s="106"/>
      <c r="H4003" s="96">
        <f t="shared" si="250"/>
        <v>0</v>
      </c>
      <c r="I4003" s="96" t="str">
        <f t="shared" si="251"/>
        <v/>
      </c>
      <c r="J4003" s="96" t="str">
        <f t="shared" si="252"/>
        <v/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V4003" s="110" t="s">
        <v>25</v>
      </c>
      <c r="W4003" s="110" t="s">
        <v>26</v>
      </c>
      <c r="X4003" s="110" t="s">
        <v>27</v>
      </c>
      <c r="Y4003" s="111" t="s">
        <v>28</v>
      </c>
      <c r="Z4003" s="111" t="s">
        <v>29</v>
      </c>
      <c r="AA4003" s="111" t="s">
        <v>25</v>
      </c>
      <c r="AB4003" s="111" t="s">
        <v>30</v>
      </c>
      <c r="AC4003" s="112" t="s">
        <v>31</v>
      </c>
    </row>
    <row r="4004" spans="1:29" ht="25.5" customHeight="1" x14ac:dyDescent="0.35">
      <c r="A4004" s="205"/>
      <c r="B4004" s="207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249"/>
        <v/>
      </c>
      <c r="G4004" s="106"/>
      <c r="H4004" s="96">
        <f t="shared" si="250"/>
        <v>0</v>
      </c>
      <c r="I4004" s="96" t="str">
        <f t="shared" si="251"/>
        <v/>
      </c>
      <c r="J4004" s="96" t="str">
        <f t="shared" si="252"/>
        <v/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V4004" s="110" t="s">
        <v>25</v>
      </c>
      <c r="W4004" s="110" t="s">
        <v>26</v>
      </c>
      <c r="X4004" s="110" t="s">
        <v>27</v>
      </c>
      <c r="Y4004" s="111" t="s">
        <v>28</v>
      </c>
      <c r="Z4004" s="111" t="s">
        <v>29</v>
      </c>
      <c r="AA4004" s="111" t="s">
        <v>25</v>
      </c>
      <c r="AB4004" s="111" t="s">
        <v>30</v>
      </c>
      <c r="AC4004" s="112" t="s">
        <v>31</v>
      </c>
    </row>
    <row r="4005" spans="1:29" ht="25.5" customHeight="1" x14ac:dyDescent="0.35">
      <c r="A4005" s="205"/>
      <c r="B4005" s="207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249"/>
        <v/>
      </c>
      <c r="G4005" s="106"/>
      <c r="H4005" s="96">
        <f t="shared" si="250"/>
        <v>0</v>
      </c>
      <c r="I4005" s="96" t="str">
        <f t="shared" si="251"/>
        <v/>
      </c>
      <c r="J4005" s="96" t="str">
        <f t="shared" si="252"/>
        <v/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V4005" s="110" t="s">
        <v>25</v>
      </c>
      <c r="W4005" s="110" t="s">
        <v>26</v>
      </c>
      <c r="X4005" s="110" t="s">
        <v>27</v>
      </c>
      <c r="Y4005" s="111" t="s">
        <v>28</v>
      </c>
      <c r="Z4005" s="111" t="s">
        <v>29</v>
      </c>
      <c r="AA4005" s="111" t="s">
        <v>25</v>
      </c>
      <c r="AB4005" s="111" t="s">
        <v>30</v>
      </c>
      <c r="AC4005" s="112" t="s">
        <v>31</v>
      </c>
    </row>
    <row r="4006" spans="1:29" ht="25.5" customHeight="1" x14ac:dyDescent="0.35">
      <c r="A4006" s="205"/>
      <c r="B4006" s="207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249"/>
        <v/>
      </c>
      <c r="G4006" s="106"/>
      <c r="H4006" s="96">
        <f t="shared" si="250"/>
        <v>0</v>
      </c>
      <c r="I4006" s="96" t="str">
        <f t="shared" si="251"/>
        <v/>
      </c>
      <c r="J4006" s="96" t="str">
        <f t="shared" si="252"/>
        <v/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V4006" s="110" t="s">
        <v>25</v>
      </c>
      <c r="W4006" s="110" t="s">
        <v>26</v>
      </c>
      <c r="X4006" s="110" t="s">
        <v>27</v>
      </c>
      <c r="Y4006" s="111" t="s">
        <v>28</v>
      </c>
      <c r="Z4006" s="111" t="s">
        <v>29</v>
      </c>
      <c r="AA4006" s="111" t="s">
        <v>25</v>
      </c>
      <c r="AB4006" s="111" t="s">
        <v>30</v>
      </c>
      <c r="AC4006" s="112" t="s">
        <v>31</v>
      </c>
    </row>
    <row r="4007" spans="1:29" ht="25.5" customHeight="1" x14ac:dyDescent="0.35">
      <c r="A4007" s="205"/>
      <c r="B4007" s="207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249"/>
        <v/>
      </c>
      <c r="G4007" s="106"/>
      <c r="H4007" s="96">
        <f t="shared" si="250"/>
        <v>0</v>
      </c>
      <c r="I4007" s="96" t="str">
        <f t="shared" si="251"/>
        <v/>
      </c>
      <c r="J4007" s="96" t="str">
        <f t="shared" si="252"/>
        <v/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V4007" s="110" t="s">
        <v>25</v>
      </c>
      <c r="W4007" s="110" t="s">
        <v>26</v>
      </c>
      <c r="X4007" s="110" t="s">
        <v>27</v>
      </c>
      <c r="Y4007" s="111" t="s">
        <v>28</v>
      </c>
      <c r="Z4007" s="111" t="s">
        <v>29</v>
      </c>
      <c r="AA4007" s="111" t="s">
        <v>25</v>
      </c>
      <c r="AB4007" s="111" t="s">
        <v>30</v>
      </c>
      <c r="AC4007" s="112" t="s">
        <v>31</v>
      </c>
    </row>
    <row r="4008" spans="1:29" ht="25.5" customHeight="1" x14ac:dyDescent="0.35">
      <c r="A4008" s="205"/>
      <c r="B4008" s="207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249"/>
        <v/>
      </c>
      <c r="G4008" s="106"/>
      <c r="H4008" s="96">
        <f t="shared" si="250"/>
        <v>0</v>
      </c>
      <c r="I4008" s="96" t="str">
        <f t="shared" si="251"/>
        <v/>
      </c>
      <c r="J4008" s="96" t="str">
        <f t="shared" si="252"/>
        <v/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V4008" s="110" t="s">
        <v>25</v>
      </c>
      <c r="W4008" s="110" t="s">
        <v>26</v>
      </c>
      <c r="X4008" s="110" t="s">
        <v>27</v>
      </c>
      <c r="Y4008" s="111" t="s">
        <v>28</v>
      </c>
      <c r="Z4008" s="111" t="s">
        <v>29</v>
      </c>
      <c r="AA4008" s="111" t="s">
        <v>25</v>
      </c>
      <c r="AB4008" s="111" t="s">
        <v>30</v>
      </c>
      <c r="AC4008" s="112" t="s">
        <v>31</v>
      </c>
    </row>
    <row r="4009" spans="1:29" ht="25.5" customHeight="1" x14ac:dyDescent="0.35">
      <c r="A4009" s="205"/>
      <c r="B4009" s="207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249"/>
        <v/>
      </c>
      <c r="G4009" s="106"/>
      <c r="H4009" s="96">
        <f t="shared" si="250"/>
        <v>0</v>
      </c>
      <c r="I4009" s="96" t="str">
        <f t="shared" si="251"/>
        <v/>
      </c>
      <c r="J4009" s="96" t="str">
        <f t="shared" si="252"/>
        <v/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V4009" s="110" t="s">
        <v>25</v>
      </c>
      <c r="W4009" s="110" t="s">
        <v>26</v>
      </c>
      <c r="X4009" s="110" t="s">
        <v>27</v>
      </c>
      <c r="Y4009" s="111" t="s">
        <v>28</v>
      </c>
      <c r="Z4009" s="111" t="s">
        <v>29</v>
      </c>
      <c r="AA4009" s="111" t="s">
        <v>25</v>
      </c>
      <c r="AB4009" s="111" t="s">
        <v>30</v>
      </c>
      <c r="AC4009" s="112" t="s">
        <v>31</v>
      </c>
    </row>
    <row r="4010" spans="1:29" ht="25.5" customHeight="1" x14ac:dyDescent="0.35">
      <c r="A4010" s="205"/>
      <c r="B4010" s="207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249"/>
        <v/>
      </c>
      <c r="G4010" s="106"/>
      <c r="H4010" s="96">
        <f t="shared" si="250"/>
        <v>0</v>
      </c>
      <c r="I4010" s="96" t="str">
        <f t="shared" si="251"/>
        <v/>
      </c>
      <c r="J4010" s="96" t="str">
        <f t="shared" si="252"/>
        <v/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V4010" s="110" t="s">
        <v>25</v>
      </c>
      <c r="W4010" s="110" t="s">
        <v>26</v>
      </c>
      <c r="X4010" s="110" t="s">
        <v>27</v>
      </c>
      <c r="Y4010" s="111" t="s">
        <v>28</v>
      </c>
      <c r="Z4010" s="111" t="s">
        <v>29</v>
      </c>
      <c r="AA4010" s="111" t="s">
        <v>25</v>
      </c>
      <c r="AB4010" s="111" t="s">
        <v>30</v>
      </c>
      <c r="AC4010" s="112" t="s">
        <v>31</v>
      </c>
    </row>
    <row r="4011" spans="1:29" ht="25.5" customHeight="1" x14ac:dyDescent="0.35">
      <c r="A4011" s="205"/>
      <c r="B4011" s="207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249"/>
        <v/>
      </c>
      <c r="G4011" s="106"/>
      <c r="H4011" s="96">
        <f t="shared" si="250"/>
        <v>0</v>
      </c>
      <c r="I4011" s="96" t="str">
        <f t="shared" si="251"/>
        <v/>
      </c>
      <c r="J4011" s="96" t="str">
        <f t="shared" si="252"/>
        <v/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V4011" s="110" t="s">
        <v>25</v>
      </c>
      <c r="W4011" s="110" t="s">
        <v>26</v>
      </c>
      <c r="X4011" s="110" t="s">
        <v>27</v>
      </c>
      <c r="Y4011" s="111" t="s">
        <v>28</v>
      </c>
      <c r="Z4011" s="111" t="s">
        <v>29</v>
      </c>
      <c r="AA4011" s="111" t="s">
        <v>25</v>
      </c>
      <c r="AB4011" s="111" t="s">
        <v>30</v>
      </c>
      <c r="AC4011" s="112" t="s">
        <v>31</v>
      </c>
    </row>
    <row r="4012" spans="1:29" ht="25.5" customHeight="1" x14ac:dyDescent="0.35">
      <c r="A4012" s="205"/>
      <c r="B4012" s="207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249"/>
        <v/>
      </c>
      <c r="G4012" s="106"/>
      <c r="H4012" s="96">
        <f t="shared" si="250"/>
        <v>0</v>
      </c>
      <c r="I4012" s="96" t="str">
        <f t="shared" si="251"/>
        <v/>
      </c>
      <c r="J4012" s="96" t="str">
        <f t="shared" si="252"/>
        <v/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V4012" s="110" t="s">
        <v>25</v>
      </c>
      <c r="W4012" s="110" t="s">
        <v>26</v>
      </c>
      <c r="X4012" s="110" t="s">
        <v>27</v>
      </c>
      <c r="Y4012" s="111" t="s">
        <v>28</v>
      </c>
      <c r="Z4012" s="111" t="s">
        <v>29</v>
      </c>
      <c r="AA4012" s="111" t="s">
        <v>25</v>
      </c>
      <c r="AB4012" s="111" t="s">
        <v>30</v>
      </c>
      <c r="AC4012" s="112" t="s">
        <v>31</v>
      </c>
    </row>
    <row r="4013" spans="1:29" ht="25.5" customHeight="1" x14ac:dyDescent="0.35">
      <c r="A4013" s="205"/>
      <c r="B4013" s="207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249"/>
        <v/>
      </c>
      <c r="G4013" s="106"/>
      <c r="H4013" s="96">
        <f t="shared" si="250"/>
        <v>0</v>
      </c>
      <c r="I4013" s="96" t="str">
        <f t="shared" si="251"/>
        <v/>
      </c>
      <c r="J4013" s="96" t="str">
        <f t="shared" si="252"/>
        <v/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V4013" s="110" t="s">
        <v>25</v>
      </c>
      <c r="W4013" s="110" t="s">
        <v>26</v>
      </c>
      <c r="X4013" s="110" t="s">
        <v>27</v>
      </c>
      <c r="Y4013" s="111" t="s">
        <v>28</v>
      </c>
      <c r="Z4013" s="111" t="s">
        <v>29</v>
      </c>
      <c r="AA4013" s="111" t="s">
        <v>25</v>
      </c>
      <c r="AB4013" s="111" t="s">
        <v>30</v>
      </c>
      <c r="AC4013" s="112" t="s">
        <v>31</v>
      </c>
    </row>
    <row r="4014" spans="1:29" ht="25.5" customHeight="1" x14ac:dyDescent="0.35">
      <c r="A4014" s="205"/>
      <c r="B4014" s="207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249"/>
        <v/>
      </c>
      <c r="G4014" s="106"/>
      <c r="H4014" s="96">
        <f t="shared" si="250"/>
        <v>0</v>
      </c>
      <c r="I4014" s="96" t="str">
        <f t="shared" si="251"/>
        <v/>
      </c>
      <c r="J4014" s="96" t="str">
        <f t="shared" si="252"/>
        <v/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V4014" s="110" t="s">
        <v>25</v>
      </c>
      <c r="W4014" s="110" t="s">
        <v>26</v>
      </c>
      <c r="X4014" s="110" t="s">
        <v>27</v>
      </c>
      <c r="Y4014" s="111" t="s">
        <v>28</v>
      </c>
      <c r="Z4014" s="111" t="s">
        <v>29</v>
      </c>
      <c r="AA4014" s="111" t="s">
        <v>25</v>
      </c>
      <c r="AB4014" s="111" t="s">
        <v>30</v>
      </c>
      <c r="AC4014" s="112" t="s">
        <v>31</v>
      </c>
    </row>
    <row r="4015" spans="1:29" ht="25.5" customHeight="1" x14ac:dyDescent="0.35">
      <c r="A4015" s="205"/>
      <c r="B4015" s="207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249"/>
        <v/>
      </c>
      <c r="G4015" s="106"/>
      <c r="H4015" s="96">
        <f t="shared" si="250"/>
        <v>0</v>
      </c>
      <c r="I4015" s="96" t="str">
        <f t="shared" si="251"/>
        <v/>
      </c>
      <c r="J4015" s="96" t="str">
        <f t="shared" si="252"/>
        <v/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V4015" s="110" t="s">
        <v>25</v>
      </c>
      <c r="W4015" s="110" t="s">
        <v>26</v>
      </c>
      <c r="X4015" s="110" t="s">
        <v>27</v>
      </c>
      <c r="Y4015" s="111" t="s">
        <v>28</v>
      </c>
      <c r="Z4015" s="111" t="s">
        <v>29</v>
      </c>
      <c r="AA4015" s="111" t="s">
        <v>25</v>
      </c>
      <c r="AB4015" s="111" t="s">
        <v>30</v>
      </c>
      <c r="AC4015" s="112" t="s">
        <v>31</v>
      </c>
    </row>
    <row r="4016" spans="1:29" ht="25.5" customHeight="1" x14ac:dyDescent="0.35">
      <c r="A4016" s="205"/>
      <c r="B4016" s="207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249"/>
        <v/>
      </c>
      <c r="G4016" s="106"/>
      <c r="H4016" s="96">
        <f t="shared" si="250"/>
        <v>0</v>
      </c>
      <c r="I4016" s="96" t="str">
        <f t="shared" si="251"/>
        <v/>
      </c>
      <c r="J4016" s="96" t="str">
        <f t="shared" si="252"/>
        <v/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V4016" s="110" t="s">
        <v>25</v>
      </c>
      <c r="W4016" s="110" t="s">
        <v>26</v>
      </c>
      <c r="X4016" s="110" t="s">
        <v>27</v>
      </c>
      <c r="Y4016" s="111" t="s">
        <v>28</v>
      </c>
      <c r="Z4016" s="111" t="s">
        <v>29</v>
      </c>
      <c r="AA4016" s="111" t="s">
        <v>25</v>
      </c>
      <c r="AB4016" s="111" t="s">
        <v>30</v>
      </c>
      <c r="AC4016" s="112" t="s">
        <v>31</v>
      </c>
    </row>
    <row r="4017" spans="1:29" ht="25.5" customHeight="1" x14ac:dyDescent="0.35">
      <c r="A4017" s="205"/>
      <c r="B4017" s="207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249"/>
        <v/>
      </c>
      <c r="G4017" s="106"/>
      <c r="H4017" s="96">
        <f t="shared" si="250"/>
        <v>0</v>
      </c>
      <c r="I4017" s="96" t="str">
        <f t="shared" si="251"/>
        <v/>
      </c>
      <c r="J4017" s="96" t="str">
        <f t="shared" si="252"/>
        <v/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V4017" s="110" t="s">
        <v>25</v>
      </c>
      <c r="W4017" s="110" t="s">
        <v>26</v>
      </c>
      <c r="X4017" s="110" t="s">
        <v>27</v>
      </c>
      <c r="Y4017" s="111" t="s">
        <v>28</v>
      </c>
      <c r="Z4017" s="111" t="s">
        <v>29</v>
      </c>
      <c r="AA4017" s="111" t="s">
        <v>25</v>
      </c>
      <c r="AB4017" s="111" t="s">
        <v>30</v>
      </c>
      <c r="AC4017" s="112" t="s">
        <v>31</v>
      </c>
    </row>
    <row r="4018" spans="1:29" ht="25.5" customHeight="1" x14ac:dyDescent="0.35">
      <c r="A4018" s="205"/>
      <c r="B4018" s="207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249"/>
        <v/>
      </c>
      <c r="G4018" s="106"/>
      <c r="H4018" s="96">
        <f t="shared" si="250"/>
        <v>0</v>
      </c>
      <c r="I4018" s="96" t="str">
        <f t="shared" si="251"/>
        <v/>
      </c>
      <c r="J4018" s="96" t="str">
        <f t="shared" si="252"/>
        <v/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V4018" s="110" t="s">
        <v>25</v>
      </c>
      <c r="W4018" s="110" t="s">
        <v>26</v>
      </c>
      <c r="X4018" s="110" t="s">
        <v>27</v>
      </c>
      <c r="Y4018" s="111" t="s">
        <v>28</v>
      </c>
      <c r="Z4018" s="111" t="s">
        <v>29</v>
      </c>
      <c r="AA4018" s="111" t="s">
        <v>25</v>
      </c>
      <c r="AB4018" s="111" t="s">
        <v>30</v>
      </c>
      <c r="AC4018" s="112" t="s">
        <v>31</v>
      </c>
    </row>
    <row r="4019" spans="1:29" ht="25.5" customHeight="1" x14ac:dyDescent="0.35">
      <c r="A4019" s="205"/>
      <c r="B4019" s="207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249"/>
        <v/>
      </c>
      <c r="G4019" s="106"/>
      <c r="H4019" s="96">
        <f t="shared" si="250"/>
        <v>0</v>
      </c>
      <c r="I4019" s="96" t="str">
        <f t="shared" si="251"/>
        <v/>
      </c>
      <c r="J4019" s="96" t="str">
        <f t="shared" si="252"/>
        <v/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V4019" s="110" t="s">
        <v>25</v>
      </c>
      <c r="W4019" s="110" t="s">
        <v>26</v>
      </c>
      <c r="X4019" s="110" t="s">
        <v>27</v>
      </c>
      <c r="Y4019" s="111" t="s">
        <v>28</v>
      </c>
      <c r="Z4019" s="111" t="s">
        <v>29</v>
      </c>
      <c r="AA4019" s="111" t="s">
        <v>25</v>
      </c>
      <c r="AB4019" s="111" t="s">
        <v>30</v>
      </c>
      <c r="AC4019" s="112" t="s">
        <v>31</v>
      </c>
    </row>
    <row r="4020" spans="1:29" ht="25.5" customHeight="1" x14ac:dyDescent="0.35">
      <c r="A4020" s="205"/>
      <c r="B4020" s="207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249"/>
        <v/>
      </c>
      <c r="G4020" s="106"/>
      <c r="H4020" s="96">
        <f t="shared" si="250"/>
        <v>0</v>
      </c>
      <c r="I4020" s="96" t="str">
        <f t="shared" si="251"/>
        <v/>
      </c>
      <c r="J4020" s="96" t="str">
        <f t="shared" si="252"/>
        <v/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V4020" s="110" t="s">
        <v>25</v>
      </c>
      <c r="W4020" s="110" t="s">
        <v>26</v>
      </c>
      <c r="X4020" s="110" t="s">
        <v>27</v>
      </c>
      <c r="Y4020" s="111" t="s">
        <v>28</v>
      </c>
      <c r="Z4020" s="111" t="s">
        <v>29</v>
      </c>
      <c r="AA4020" s="111" t="s">
        <v>25</v>
      </c>
      <c r="AB4020" s="111" t="s">
        <v>30</v>
      </c>
      <c r="AC4020" s="112" t="s">
        <v>31</v>
      </c>
    </row>
    <row r="4021" spans="1:29" ht="25.5" customHeight="1" x14ac:dyDescent="0.35">
      <c r="A4021" s="205"/>
      <c r="B4021" s="207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249"/>
        <v/>
      </c>
      <c r="G4021" s="106"/>
      <c r="H4021" s="96">
        <f t="shared" si="250"/>
        <v>0</v>
      </c>
      <c r="I4021" s="96" t="str">
        <f t="shared" si="251"/>
        <v/>
      </c>
      <c r="J4021" s="96" t="str">
        <f t="shared" si="252"/>
        <v/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V4021" s="110" t="s">
        <v>25</v>
      </c>
      <c r="W4021" s="110" t="s">
        <v>26</v>
      </c>
      <c r="X4021" s="110" t="s">
        <v>27</v>
      </c>
      <c r="Y4021" s="111" t="s">
        <v>28</v>
      </c>
      <c r="Z4021" s="111" t="s">
        <v>29</v>
      </c>
      <c r="AA4021" s="111" t="s">
        <v>25</v>
      </c>
      <c r="AB4021" s="111" t="s">
        <v>30</v>
      </c>
      <c r="AC4021" s="112" t="s">
        <v>31</v>
      </c>
    </row>
    <row r="4022" spans="1:29" ht="25.5" customHeight="1" x14ac:dyDescent="0.35">
      <c r="A4022" s="205"/>
      <c r="B4022" s="207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249"/>
        <v/>
      </c>
      <c r="G4022" s="106"/>
      <c r="H4022" s="96">
        <f t="shared" si="250"/>
        <v>0</v>
      </c>
      <c r="I4022" s="96" t="str">
        <f t="shared" si="251"/>
        <v/>
      </c>
      <c r="J4022" s="96" t="str">
        <f t="shared" si="252"/>
        <v/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V4022" s="110" t="s">
        <v>25</v>
      </c>
      <c r="W4022" s="110" t="s">
        <v>26</v>
      </c>
      <c r="X4022" s="110" t="s">
        <v>27</v>
      </c>
      <c r="Y4022" s="111" t="s">
        <v>28</v>
      </c>
      <c r="Z4022" s="111" t="s">
        <v>29</v>
      </c>
      <c r="AA4022" s="111" t="s">
        <v>25</v>
      </c>
      <c r="AB4022" s="111" t="s">
        <v>30</v>
      </c>
      <c r="AC4022" s="112" t="s">
        <v>31</v>
      </c>
    </row>
    <row r="4023" spans="1:29" ht="25.5" customHeight="1" x14ac:dyDescent="0.35">
      <c r="A4023" s="205"/>
      <c r="B4023" s="207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249"/>
        <v/>
      </c>
      <c r="G4023" s="106"/>
      <c r="H4023" s="96">
        <f t="shared" si="250"/>
        <v>0</v>
      </c>
      <c r="I4023" s="96" t="str">
        <f t="shared" si="251"/>
        <v/>
      </c>
      <c r="J4023" s="96" t="str">
        <f t="shared" si="252"/>
        <v/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V4023" s="110" t="s">
        <v>25</v>
      </c>
      <c r="W4023" s="110" t="s">
        <v>26</v>
      </c>
      <c r="X4023" s="110" t="s">
        <v>27</v>
      </c>
      <c r="Y4023" s="111" t="s">
        <v>28</v>
      </c>
      <c r="Z4023" s="111" t="s">
        <v>29</v>
      </c>
      <c r="AA4023" s="111" t="s">
        <v>25</v>
      </c>
      <c r="AB4023" s="111" t="s">
        <v>30</v>
      </c>
      <c r="AC4023" s="112" t="s">
        <v>31</v>
      </c>
    </row>
    <row r="4024" spans="1:29" ht="25.5" customHeight="1" x14ac:dyDescent="0.35">
      <c r="A4024" s="205"/>
      <c r="B4024" s="207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249"/>
        <v/>
      </c>
      <c r="G4024" s="106"/>
      <c r="H4024" s="96">
        <f t="shared" si="250"/>
        <v>0</v>
      </c>
      <c r="I4024" s="96" t="str">
        <f t="shared" si="251"/>
        <v/>
      </c>
      <c r="J4024" s="96" t="str">
        <f t="shared" si="252"/>
        <v/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V4024" s="110" t="s">
        <v>25</v>
      </c>
      <c r="W4024" s="110" t="s">
        <v>26</v>
      </c>
      <c r="X4024" s="110" t="s">
        <v>27</v>
      </c>
      <c r="Y4024" s="111" t="s">
        <v>28</v>
      </c>
      <c r="Z4024" s="111" t="s">
        <v>29</v>
      </c>
      <c r="AA4024" s="111" t="s">
        <v>25</v>
      </c>
      <c r="AB4024" s="111" t="s">
        <v>30</v>
      </c>
      <c r="AC4024" s="112" t="s">
        <v>31</v>
      </c>
    </row>
    <row r="4025" spans="1:29" ht="25.5" customHeight="1" x14ac:dyDescent="0.35">
      <c r="A4025" s="205"/>
      <c r="B4025" s="207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249"/>
        <v/>
      </c>
      <c r="G4025" s="106"/>
      <c r="H4025" s="96">
        <f t="shared" si="250"/>
        <v>0</v>
      </c>
      <c r="I4025" s="96" t="str">
        <f t="shared" si="251"/>
        <v/>
      </c>
      <c r="J4025" s="96" t="str">
        <f t="shared" si="252"/>
        <v/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V4025" s="110" t="s">
        <v>25</v>
      </c>
      <c r="W4025" s="110" t="s">
        <v>26</v>
      </c>
      <c r="X4025" s="110" t="s">
        <v>27</v>
      </c>
      <c r="Y4025" s="111" t="s">
        <v>28</v>
      </c>
      <c r="Z4025" s="111" t="s">
        <v>29</v>
      </c>
      <c r="AA4025" s="111" t="s">
        <v>25</v>
      </c>
      <c r="AB4025" s="111" t="s">
        <v>30</v>
      </c>
      <c r="AC4025" s="112" t="s">
        <v>31</v>
      </c>
    </row>
    <row r="4026" spans="1:29" ht="25.5" customHeight="1" x14ac:dyDescent="0.35">
      <c r="A4026" s="205"/>
      <c r="B4026" s="207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249"/>
        <v/>
      </c>
      <c r="G4026" s="106"/>
      <c r="H4026" s="96">
        <f t="shared" si="250"/>
        <v>0</v>
      </c>
      <c r="I4026" s="96" t="str">
        <f t="shared" si="251"/>
        <v/>
      </c>
      <c r="J4026" s="96" t="str">
        <f t="shared" si="252"/>
        <v/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V4026" s="110" t="s">
        <v>25</v>
      </c>
      <c r="W4026" s="110" t="s">
        <v>26</v>
      </c>
      <c r="X4026" s="110" t="s">
        <v>27</v>
      </c>
      <c r="Y4026" s="111" t="s">
        <v>28</v>
      </c>
      <c r="Z4026" s="111" t="s">
        <v>29</v>
      </c>
      <c r="AA4026" s="111" t="s">
        <v>25</v>
      </c>
      <c r="AB4026" s="111" t="s">
        <v>30</v>
      </c>
      <c r="AC4026" s="112" t="s">
        <v>31</v>
      </c>
    </row>
    <row r="4027" spans="1:29" ht="25.5" customHeight="1" x14ac:dyDescent="0.35">
      <c r="A4027" s="205"/>
      <c r="B4027" s="207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249"/>
        <v/>
      </c>
      <c r="G4027" s="106"/>
      <c r="H4027" s="96">
        <f t="shared" si="250"/>
        <v>0</v>
      </c>
      <c r="I4027" s="96" t="str">
        <f t="shared" si="251"/>
        <v/>
      </c>
      <c r="J4027" s="96" t="str">
        <f t="shared" si="252"/>
        <v/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V4027" s="110" t="s">
        <v>25</v>
      </c>
      <c r="W4027" s="110" t="s">
        <v>26</v>
      </c>
      <c r="X4027" s="110" t="s">
        <v>27</v>
      </c>
      <c r="Y4027" s="111" t="s">
        <v>28</v>
      </c>
      <c r="Z4027" s="111" t="s">
        <v>29</v>
      </c>
      <c r="AA4027" s="111" t="s">
        <v>25</v>
      </c>
      <c r="AB4027" s="111" t="s">
        <v>30</v>
      </c>
      <c r="AC4027" s="112" t="s">
        <v>31</v>
      </c>
    </row>
    <row r="4028" spans="1:29" ht="25.5" customHeight="1" x14ac:dyDescent="0.35">
      <c r="A4028" s="205"/>
      <c r="B4028" s="207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249"/>
        <v/>
      </c>
      <c r="G4028" s="106"/>
      <c r="H4028" s="96">
        <f t="shared" si="250"/>
        <v>0</v>
      </c>
      <c r="I4028" s="96" t="str">
        <f t="shared" si="251"/>
        <v/>
      </c>
      <c r="J4028" s="96" t="str">
        <f t="shared" si="252"/>
        <v/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V4028" s="110" t="s">
        <v>25</v>
      </c>
      <c r="W4028" s="110" t="s">
        <v>26</v>
      </c>
      <c r="X4028" s="110" t="s">
        <v>27</v>
      </c>
      <c r="Y4028" s="111" t="s">
        <v>28</v>
      </c>
      <c r="Z4028" s="111" t="s">
        <v>29</v>
      </c>
      <c r="AA4028" s="111" t="s">
        <v>25</v>
      </c>
      <c r="AB4028" s="111" t="s">
        <v>30</v>
      </c>
      <c r="AC4028" s="112" t="s">
        <v>31</v>
      </c>
    </row>
    <row r="4029" spans="1:29" ht="25.5" customHeight="1" x14ac:dyDescent="0.35">
      <c r="A4029" s="205"/>
      <c r="B4029" s="207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249"/>
        <v/>
      </c>
      <c r="G4029" s="106"/>
      <c r="H4029" s="96">
        <f t="shared" si="250"/>
        <v>0</v>
      </c>
      <c r="I4029" s="96" t="str">
        <f t="shared" si="251"/>
        <v/>
      </c>
      <c r="J4029" s="96" t="str">
        <f t="shared" si="252"/>
        <v/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V4029" s="110" t="s">
        <v>25</v>
      </c>
      <c r="W4029" s="110" t="s">
        <v>26</v>
      </c>
      <c r="X4029" s="110" t="s">
        <v>27</v>
      </c>
      <c r="Y4029" s="111" t="s">
        <v>28</v>
      </c>
      <c r="Z4029" s="111" t="s">
        <v>29</v>
      </c>
      <c r="AA4029" s="111" t="s">
        <v>25</v>
      </c>
      <c r="AB4029" s="111" t="s">
        <v>30</v>
      </c>
      <c r="AC4029" s="112" t="s">
        <v>31</v>
      </c>
    </row>
    <row r="4030" spans="1:29" ht="25.5" customHeight="1" x14ac:dyDescent="0.35">
      <c r="A4030" s="205"/>
      <c r="B4030" s="207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249"/>
        <v/>
      </c>
      <c r="G4030" s="106"/>
      <c r="H4030" s="96">
        <f t="shared" si="250"/>
        <v>0</v>
      </c>
      <c r="I4030" s="96" t="str">
        <f t="shared" si="251"/>
        <v/>
      </c>
      <c r="J4030" s="96" t="str">
        <f t="shared" si="252"/>
        <v/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V4030" s="110" t="s">
        <v>25</v>
      </c>
      <c r="W4030" s="110" t="s">
        <v>26</v>
      </c>
      <c r="X4030" s="110" t="s">
        <v>27</v>
      </c>
      <c r="Y4030" s="111" t="s">
        <v>28</v>
      </c>
      <c r="Z4030" s="111" t="s">
        <v>29</v>
      </c>
      <c r="AA4030" s="111" t="s">
        <v>25</v>
      </c>
      <c r="AB4030" s="111" t="s">
        <v>30</v>
      </c>
      <c r="AC4030" s="112" t="s">
        <v>31</v>
      </c>
    </row>
    <row r="4031" spans="1:29" ht="25.5" customHeight="1" x14ac:dyDescent="0.35">
      <c r="A4031" s="205"/>
      <c r="B4031" s="207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249"/>
        <v/>
      </c>
      <c r="G4031" s="106"/>
      <c r="H4031" s="96">
        <f t="shared" si="250"/>
        <v>0</v>
      </c>
      <c r="I4031" s="96" t="str">
        <f t="shared" si="251"/>
        <v/>
      </c>
      <c r="J4031" s="96" t="str">
        <f t="shared" si="252"/>
        <v/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V4031" s="110" t="s">
        <v>25</v>
      </c>
      <c r="W4031" s="110" t="s">
        <v>26</v>
      </c>
      <c r="X4031" s="110" t="s">
        <v>27</v>
      </c>
      <c r="Y4031" s="111" t="s">
        <v>28</v>
      </c>
      <c r="Z4031" s="111" t="s">
        <v>29</v>
      </c>
      <c r="AA4031" s="111" t="s">
        <v>25</v>
      </c>
      <c r="AB4031" s="111" t="s">
        <v>30</v>
      </c>
      <c r="AC4031" s="112" t="s">
        <v>31</v>
      </c>
    </row>
    <row r="4032" spans="1:29" ht="25.5" customHeight="1" x14ac:dyDescent="0.35">
      <c r="A4032" s="205"/>
      <c r="B4032" s="207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249"/>
        <v/>
      </c>
      <c r="G4032" s="106"/>
      <c r="H4032" s="96">
        <f t="shared" si="250"/>
        <v>0</v>
      </c>
      <c r="I4032" s="96" t="str">
        <f t="shared" si="251"/>
        <v/>
      </c>
      <c r="J4032" s="96" t="str">
        <f t="shared" si="252"/>
        <v/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V4032" s="110" t="s">
        <v>25</v>
      </c>
      <c r="W4032" s="110" t="s">
        <v>26</v>
      </c>
      <c r="X4032" s="110" t="s">
        <v>27</v>
      </c>
      <c r="Y4032" s="111" t="s">
        <v>28</v>
      </c>
      <c r="Z4032" s="111" t="s">
        <v>29</v>
      </c>
      <c r="AA4032" s="111" t="s">
        <v>25</v>
      </c>
      <c r="AB4032" s="111" t="s">
        <v>30</v>
      </c>
      <c r="AC4032" s="112" t="s">
        <v>31</v>
      </c>
    </row>
    <row r="4033" spans="1:29" ht="25.5" customHeight="1" x14ac:dyDescent="0.35">
      <c r="A4033" s="205"/>
      <c r="B4033" s="207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249"/>
        <v/>
      </c>
      <c r="G4033" s="106"/>
      <c r="H4033" s="96">
        <f t="shared" si="250"/>
        <v>0</v>
      </c>
      <c r="I4033" s="96" t="str">
        <f t="shared" si="251"/>
        <v/>
      </c>
      <c r="J4033" s="96" t="str">
        <f t="shared" si="252"/>
        <v/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V4033" s="110" t="s">
        <v>25</v>
      </c>
      <c r="W4033" s="110" t="s">
        <v>26</v>
      </c>
      <c r="X4033" s="110" t="s">
        <v>27</v>
      </c>
      <c r="Y4033" s="111" t="s">
        <v>28</v>
      </c>
      <c r="Z4033" s="111" t="s">
        <v>29</v>
      </c>
      <c r="AA4033" s="111" t="s">
        <v>25</v>
      </c>
      <c r="AB4033" s="111" t="s">
        <v>30</v>
      </c>
      <c r="AC4033" s="112" t="s">
        <v>31</v>
      </c>
    </row>
    <row r="4034" spans="1:29" ht="25.5" customHeight="1" x14ac:dyDescent="0.35">
      <c r="A4034" s="205"/>
      <c r="B4034" s="207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253">IF(OR(D4034="",E4034=""),"",ROUND(D4034*E4034,2))</f>
        <v/>
      </c>
      <c r="G4034" s="106"/>
      <c r="H4034" s="96">
        <f t="shared" ref="H4034:H4097" si="254">IF(G4034="Sim",IF(OR(F4034="",D4034="",L4034=""),"",IF(L4034="Sim",ROUND(F4034-D4034,2),0)),0)</f>
        <v>0</v>
      </c>
      <c r="I4034" s="96" t="str">
        <f t="shared" ref="I4034:I4097" si="255">IF(G4034="Sim",0,IF(OR(F4034="",L4034=""),"",F4034))</f>
        <v/>
      </c>
      <c r="J4034" s="96" t="str">
        <f t="shared" ref="J4034:J4097" si="256">IF(G4034="Sim",0,IF(OR(F4034="",D4034="",L4034=""),"",IF(L4034="Sim",ROUND(F4034-D4034,2),0)))</f>
        <v/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V4034" s="110" t="s">
        <v>25</v>
      </c>
      <c r="W4034" s="110" t="s">
        <v>26</v>
      </c>
      <c r="X4034" s="110" t="s">
        <v>27</v>
      </c>
      <c r="Y4034" s="111" t="s">
        <v>28</v>
      </c>
      <c r="Z4034" s="111" t="s">
        <v>29</v>
      </c>
      <c r="AA4034" s="111" t="s">
        <v>25</v>
      </c>
      <c r="AB4034" s="111" t="s">
        <v>30</v>
      </c>
      <c r="AC4034" s="112" t="s">
        <v>31</v>
      </c>
    </row>
    <row r="4035" spans="1:29" ht="25.5" customHeight="1" x14ac:dyDescent="0.35">
      <c r="A4035" s="205"/>
      <c r="B4035" s="207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253"/>
        <v/>
      </c>
      <c r="G4035" s="106"/>
      <c r="H4035" s="96">
        <f t="shared" si="254"/>
        <v>0</v>
      </c>
      <c r="I4035" s="96" t="str">
        <f t="shared" si="255"/>
        <v/>
      </c>
      <c r="J4035" s="96" t="str">
        <f t="shared" si="256"/>
        <v/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V4035" s="110" t="s">
        <v>25</v>
      </c>
      <c r="W4035" s="110" t="s">
        <v>26</v>
      </c>
      <c r="X4035" s="110" t="s">
        <v>27</v>
      </c>
      <c r="Y4035" s="111" t="s">
        <v>28</v>
      </c>
      <c r="Z4035" s="111" t="s">
        <v>29</v>
      </c>
      <c r="AA4035" s="111" t="s">
        <v>25</v>
      </c>
      <c r="AB4035" s="111" t="s">
        <v>30</v>
      </c>
      <c r="AC4035" s="112" t="s">
        <v>31</v>
      </c>
    </row>
    <row r="4036" spans="1:29" ht="25.5" customHeight="1" x14ac:dyDescent="0.35">
      <c r="A4036" s="205"/>
      <c r="B4036" s="207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253"/>
        <v/>
      </c>
      <c r="G4036" s="106"/>
      <c r="H4036" s="96">
        <f t="shared" si="254"/>
        <v>0</v>
      </c>
      <c r="I4036" s="96" t="str">
        <f t="shared" si="255"/>
        <v/>
      </c>
      <c r="J4036" s="96" t="str">
        <f t="shared" si="256"/>
        <v/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V4036" s="110" t="s">
        <v>25</v>
      </c>
      <c r="W4036" s="110" t="s">
        <v>26</v>
      </c>
      <c r="X4036" s="110" t="s">
        <v>27</v>
      </c>
      <c r="Y4036" s="111" t="s">
        <v>28</v>
      </c>
      <c r="Z4036" s="111" t="s">
        <v>29</v>
      </c>
      <c r="AA4036" s="111" t="s">
        <v>25</v>
      </c>
      <c r="AB4036" s="111" t="s">
        <v>30</v>
      </c>
      <c r="AC4036" s="112" t="s">
        <v>31</v>
      </c>
    </row>
    <row r="4037" spans="1:29" ht="25.5" customHeight="1" x14ac:dyDescent="0.35">
      <c r="A4037" s="205"/>
      <c r="B4037" s="207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253"/>
        <v/>
      </c>
      <c r="G4037" s="106"/>
      <c r="H4037" s="96">
        <f t="shared" si="254"/>
        <v>0</v>
      </c>
      <c r="I4037" s="96" t="str">
        <f t="shared" si="255"/>
        <v/>
      </c>
      <c r="J4037" s="96" t="str">
        <f t="shared" si="256"/>
        <v/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V4037" s="110" t="s">
        <v>25</v>
      </c>
      <c r="W4037" s="110" t="s">
        <v>26</v>
      </c>
      <c r="X4037" s="110" t="s">
        <v>27</v>
      </c>
      <c r="Y4037" s="111" t="s">
        <v>28</v>
      </c>
      <c r="Z4037" s="111" t="s">
        <v>29</v>
      </c>
      <c r="AA4037" s="111" t="s">
        <v>25</v>
      </c>
      <c r="AB4037" s="111" t="s">
        <v>30</v>
      </c>
      <c r="AC4037" s="112" t="s">
        <v>31</v>
      </c>
    </row>
    <row r="4038" spans="1:29" ht="25.5" customHeight="1" x14ac:dyDescent="0.35">
      <c r="A4038" s="205"/>
      <c r="B4038" s="207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253"/>
        <v/>
      </c>
      <c r="G4038" s="106"/>
      <c r="H4038" s="96">
        <f t="shared" si="254"/>
        <v>0</v>
      </c>
      <c r="I4038" s="96" t="str">
        <f t="shared" si="255"/>
        <v/>
      </c>
      <c r="J4038" s="96" t="str">
        <f t="shared" si="256"/>
        <v/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V4038" s="110" t="s">
        <v>25</v>
      </c>
      <c r="W4038" s="110" t="s">
        <v>26</v>
      </c>
      <c r="X4038" s="110" t="s">
        <v>27</v>
      </c>
      <c r="Y4038" s="111" t="s">
        <v>28</v>
      </c>
      <c r="Z4038" s="111" t="s">
        <v>29</v>
      </c>
      <c r="AA4038" s="111" t="s">
        <v>25</v>
      </c>
      <c r="AB4038" s="111" t="s">
        <v>30</v>
      </c>
      <c r="AC4038" s="112" t="s">
        <v>31</v>
      </c>
    </row>
    <row r="4039" spans="1:29" ht="25.5" customHeight="1" x14ac:dyDescent="0.35">
      <c r="A4039" s="205"/>
      <c r="B4039" s="207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253"/>
        <v/>
      </c>
      <c r="G4039" s="106"/>
      <c r="H4039" s="96">
        <f t="shared" si="254"/>
        <v>0</v>
      </c>
      <c r="I4039" s="96" t="str">
        <f t="shared" si="255"/>
        <v/>
      </c>
      <c r="J4039" s="96" t="str">
        <f t="shared" si="256"/>
        <v/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V4039" s="110" t="s">
        <v>25</v>
      </c>
      <c r="W4039" s="110" t="s">
        <v>26</v>
      </c>
      <c r="X4039" s="110" t="s">
        <v>27</v>
      </c>
      <c r="Y4039" s="111" t="s">
        <v>28</v>
      </c>
      <c r="Z4039" s="111" t="s">
        <v>29</v>
      </c>
      <c r="AA4039" s="111" t="s">
        <v>25</v>
      </c>
      <c r="AB4039" s="111" t="s">
        <v>30</v>
      </c>
      <c r="AC4039" s="112" t="s">
        <v>31</v>
      </c>
    </row>
    <row r="4040" spans="1:29" ht="25.5" customHeight="1" x14ac:dyDescent="0.35">
      <c r="A4040" s="205"/>
      <c r="B4040" s="207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253"/>
        <v/>
      </c>
      <c r="G4040" s="106"/>
      <c r="H4040" s="96">
        <f t="shared" si="254"/>
        <v>0</v>
      </c>
      <c r="I4040" s="96" t="str">
        <f t="shared" si="255"/>
        <v/>
      </c>
      <c r="J4040" s="96" t="str">
        <f t="shared" si="256"/>
        <v/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V4040" s="110" t="s">
        <v>25</v>
      </c>
      <c r="W4040" s="110" t="s">
        <v>26</v>
      </c>
      <c r="X4040" s="110" t="s">
        <v>27</v>
      </c>
      <c r="Y4040" s="111" t="s">
        <v>28</v>
      </c>
      <c r="Z4040" s="111" t="s">
        <v>29</v>
      </c>
      <c r="AA4040" s="111" t="s">
        <v>25</v>
      </c>
      <c r="AB4040" s="111" t="s">
        <v>30</v>
      </c>
      <c r="AC4040" s="112" t="s">
        <v>31</v>
      </c>
    </row>
    <row r="4041" spans="1:29" ht="25.5" customHeight="1" x14ac:dyDescent="0.35">
      <c r="A4041" s="205"/>
      <c r="B4041" s="207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253"/>
        <v/>
      </c>
      <c r="G4041" s="106"/>
      <c r="H4041" s="96">
        <f t="shared" si="254"/>
        <v>0</v>
      </c>
      <c r="I4041" s="96" t="str">
        <f t="shared" si="255"/>
        <v/>
      </c>
      <c r="J4041" s="96" t="str">
        <f t="shared" si="256"/>
        <v/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V4041" s="110" t="s">
        <v>25</v>
      </c>
      <c r="W4041" s="110" t="s">
        <v>26</v>
      </c>
      <c r="X4041" s="110" t="s">
        <v>27</v>
      </c>
      <c r="Y4041" s="111" t="s">
        <v>28</v>
      </c>
      <c r="Z4041" s="111" t="s">
        <v>29</v>
      </c>
      <c r="AA4041" s="111" t="s">
        <v>25</v>
      </c>
      <c r="AB4041" s="111" t="s">
        <v>30</v>
      </c>
      <c r="AC4041" s="112" t="s">
        <v>31</v>
      </c>
    </row>
    <row r="4042" spans="1:29" ht="25.5" customHeight="1" x14ac:dyDescent="0.35">
      <c r="A4042" s="205"/>
      <c r="B4042" s="207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253"/>
        <v/>
      </c>
      <c r="G4042" s="106"/>
      <c r="H4042" s="96">
        <f t="shared" si="254"/>
        <v>0</v>
      </c>
      <c r="I4042" s="96" t="str">
        <f t="shared" si="255"/>
        <v/>
      </c>
      <c r="J4042" s="96" t="str">
        <f t="shared" si="256"/>
        <v/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V4042" s="110" t="s">
        <v>25</v>
      </c>
      <c r="W4042" s="110" t="s">
        <v>26</v>
      </c>
      <c r="X4042" s="110" t="s">
        <v>27</v>
      </c>
      <c r="Y4042" s="111" t="s">
        <v>28</v>
      </c>
      <c r="Z4042" s="111" t="s">
        <v>29</v>
      </c>
      <c r="AA4042" s="111" t="s">
        <v>25</v>
      </c>
      <c r="AB4042" s="111" t="s">
        <v>30</v>
      </c>
      <c r="AC4042" s="112" t="s">
        <v>31</v>
      </c>
    </row>
    <row r="4043" spans="1:29" ht="25.5" customHeight="1" x14ac:dyDescent="0.35">
      <c r="A4043" s="205"/>
      <c r="B4043" s="207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253"/>
        <v/>
      </c>
      <c r="G4043" s="106"/>
      <c r="H4043" s="96">
        <f t="shared" si="254"/>
        <v>0</v>
      </c>
      <c r="I4043" s="96" t="str">
        <f t="shared" si="255"/>
        <v/>
      </c>
      <c r="J4043" s="96" t="str">
        <f t="shared" si="256"/>
        <v/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V4043" s="110" t="s">
        <v>25</v>
      </c>
      <c r="W4043" s="110" t="s">
        <v>26</v>
      </c>
      <c r="X4043" s="110" t="s">
        <v>27</v>
      </c>
      <c r="Y4043" s="111" t="s">
        <v>28</v>
      </c>
      <c r="Z4043" s="111" t="s">
        <v>29</v>
      </c>
      <c r="AA4043" s="111" t="s">
        <v>25</v>
      </c>
      <c r="AB4043" s="111" t="s">
        <v>30</v>
      </c>
      <c r="AC4043" s="112" t="s">
        <v>31</v>
      </c>
    </row>
    <row r="4044" spans="1:29" ht="25.5" customHeight="1" x14ac:dyDescent="0.35">
      <c r="A4044" s="205"/>
      <c r="B4044" s="207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253"/>
        <v/>
      </c>
      <c r="G4044" s="106"/>
      <c r="H4044" s="96">
        <f t="shared" si="254"/>
        <v>0</v>
      </c>
      <c r="I4044" s="96" t="str">
        <f t="shared" si="255"/>
        <v/>
      </c>
      <c r="J4044" s="96" t="str">
        <f t="shared" si="256"/>
        <v/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V4044" s="110" t="s">
        <v>25</v>
      </c>
      <c r="W4044" s="110" t="s">
        <v>26</v>
      </c>
      <c r="X4044" s="110" t="s">
        <v>27</v>
      </c>
      <c r="Y4044" s="111" t="s">
        <v>28</v>
      </c>
      <c r="Z4044" s="111" t="s">
        <v>29</v>
      </c>
      <c r="AA4044" s="111" t="s">
        <v>25</v>
      </c>
      <c r="AB4044" s="111" t="s">
        <v>30</v>
      </c>
      <c r="AC4044" s="112" t="s">
        <v>31</v>
      </c>
    </row>
    <row r="4045" spans="1:29" ht="25.5" customHeight="1" x14ac:dyDescent="0.35">
      <c r="A4045" s="205"/>
      <c r="B4045" s="207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253"/>
        <v/>
      </c>
      <c r="G4045" s="106"/>
      <c r="H4045" s="96">
        <f t="shared" si="254"/>
        <v>0</v>
      </c>
      <c r="I4045" s="96" t="str">
        <f t="shared" si="255"/>
        <v/>
      </c>
      <c r="J4045" s="96" t="str">
        <f t="shared" si="256"/>
        <v/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V4045" s="110" t="s">
        <v>25</v>
      </c>
      <c r="W4045" s="110" t="s">
        <v>26</v>
      </c>
      <c r="X4045" s="110" t="s">
        <v>27</v>
      </c>
      <c r="Y4045" s="111" t="s">
        <v>28</v>
      </c>
      <c r="Z4045" s="111" t="s">
        <v>29</v>
      </c>
      <c r="AA4045" s="111" t="s">
        <v>25</v>
      </c>
      <c r="AB4045" s="111" t="s">
        <v>30</v>
      </c>
      <c r="AC4045" s="112" t="s">
        <v>31</v>
      </c>
    </row>
    <row r="4046" spans="1:29" ht="25.5" customHeight="1" x14ac:dyDescent="0.35">
      <c r="A4046" s="205"/>
      <c r="B4046" s="207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253"/>
        <v/>
      </c>
      <c r="G4046" s="106"/>
      <c r="H4046" s="96">
        <f t="shared" si="254"/>
        <v>0</v>
      </c>
      <c r="I4046" s="96" t="str">
        <f t="shared" si="255"/>
        <v/>
      </c>
      <c r="J4046" s="96" t="str">
        <f t="shared" si="256"/>
        <v/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V4046" s="110" t="s">
        <v>25</v>
      </c>
      <c r="W4046" s="110" t="s">
        <v>26</v>
      </c>
      <c r="X4046" s="110" t="s">
        <v>27</v>
      </c>
      <c r="Y4046" s="111" t="s">
        <v>28</v>
      </c>
      <c r="Z4046" s="111" t="s">
        <v>29</v>
      </c>
      <c r="AA4046" s="111" t="s">
        <v>25</v>
      </c>
      <c r="AB4046" s="111" t="s">
        <v>30</v>
      </c>
      <c r="AC4046" s="112" t="s">
        <v>31</v>
      </c>
    </row>
    <row r="4047" spans="1:29" ht="25.5" customHeight="1" x14ac:dyDescent="0.35">
      <c r="A4047" s="205"/>
      <c r="B4047" s="207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253"/>
        <v/>
      </c>
      <c r="G4047" s="106"/>
      <c r="H4047" s="96">
        <f t="shared" si="254"/>
        <v>0</v>
      </c>
      <c r="I4047" s="96" t="str">
        <f t="shared" si="255"/>
        <v/>
      </c>
      <c r="J4047" s="96" t="str">
        <f t="shared" si="256"/>
        <v/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V4047" s="110" t="s">
        <v>25</v>
      </c>
      <c r="W4047" s="110" t="s">
        <v>26</v>
      </c>
      <c r="X4047" s="110" t="s">
        <v>27</v>
      </c>
      <c r="Y4047" s="111" t="s">
        <v>28</v>
      </c>
      <c r="Z4047" s="111" t="s">
        <v>29</v>
      </c>
      <c r="AA4047" s="111" t="s">
        <v>25</v>
      </c>
      <c r="AB4047" s="111" t="s">
        <v>30</v>
      </c>
      <c r="AC4047" s="112" t="s">
        <v>31</v>
      </c>
    </row>
    <row r="4048" spans="1:29" ht="25.5" customHeight="1" x14ac:dyDescent="0.35">
      <c r="A4048" s="205"/>
      <c r="B4048" s="207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253"/>
        <v/>
      </c>
      <c r="G4048" s="106"/>
      <c r="H4048" s="96">
        <f t="shared" si="254"/>
        <v>0</v>
      </c>
      <c r="I4048" s="96" t="str">
        <f t="shared" si="255"/>
        <v/>
      </c>
      <c r="J4048" s="96" t="str">
        <f t="shared" si="256"/>
        <v/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V4048" s="110" t="s">
        <v>25</v>
      </c>
      <c r="W4048" s="110" t="s">
        <v>26</v>
      </c>
      <c r="X4048" s="110" t="s">
        <v>27</v>
      </c>
      <c r="Y4048" s="111" t="s">
        <v>28</v>
      </c>
      <c r="Z4048" s="111" t="s">
        <v>29</v>
      </c>
      <c r="AA4048" s="111" t="s">
        <v>25</v>
      </c>
      <c r="AB4048" s="111" t="s">
        <v>30</v>
      </c>
      <c r="AC4048" s="112" t="s">
        <v>31</v>
      </c>
    </row>
    <row r="4049" spans="1:29" ht="25.5" customHeight="1" x14ac:dyDescent="0.35">
      <c r="A4049" s="205"/>
      <c r="B4049" s="207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253"/>
        <v/>
      </c>
      <c r="G4049" s="106"/>
      <c r="H4049" s="96">
        <f t="shared" si="254"/>
        <v>0</v>
      </c>
      <c r="I4049" s="96" t="str">
        <f t="shared" si="255"/>
        <v/>
      </c>
      <c r="J4049" s="96" t="str">
        <f t="shared" si="256"/>
        <v/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V4049" s="110" t="s">
        <v>25</v>
      </c>
      <c r="W4049" s="110" t="s">
        <v>26</v>
      </c>
      <c r="X4049" s="110" t="s">
        <v>27</v>
      </c>
      <c r="Y4049" s="111" t="s">
        <v>28</v>
      </c>
      <c r="Z4049" s="111" t="s">
        <v>29</v>
      </c>
      <c r="AA4049" s="111" t="s">
        <v>25</v>
      </c>
      <c r="AB4049" s="111" t="s">
        <v>30</v>
      </c>
      <c r="AC4049" s="112" t="s">
        <v>31</v>
      </c>
    </row>
    <row r="4050" spans="1:29" ht="25.5" customHeight="1" x14ac:dyDescent="0.35">
      <c r="A4050" s="205"/>
      <c r="B4050" s="207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253"/>
        <v/>
      </c>
      <c r="G4050" s="106"/>
      <c r="H4050" s="96">
        <f t="shared" si="254"/>
        <v>0</v>
      </c>
      <c r="I4050" s="96" t="str">
        <f t="shared" si="255"/>
        <v/>
      </c>
      <c r="J4050" s="96" t="str">
        <f t="shared" si="256"/>
        <v/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V4050" s="110" t="s">
        <v>25</v>
      </c>
      <c r="W4050" s="110" t="s">
        <v>26</v>
      </c>
      <c r="X4050" s="110" t="s">
        <v>27</v>
      </c>
      <c r="Y4050" s="111" t="s">
        <v>28</v>
      </c>
      <c r="Z4050" s="111" t="s">
        <v>29</v>
      </c>
      <c r="AA4050" s="111" t="s">
        <v>25</v>
      </c>
      <c r="AB4050" s="111" t="s">
        <v>30</v>
      </c>
      <c r="AC4050" s="112" t="s">
        <v>31</v>
      </c>
    </row>
    <row r="4051" spans="1:29" ht="25.5" customHeight="1" x14ac:dyDescent="0.35">
      <c r="A4051" s="205"/>
      <c r="B4051" s="207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253"/>
        <v/>
      </c>
      <c r="G4051" s="106"/>
      <c r="H4051" s="96">
        <f t="shared" si="254"/>
        <v>0</v>
      </c>
      <c r="I4051" s="96" t="str">
        <f t="shared" si="255"/>
        <v/>
      </c>
      <c r="J4051" s="96" t="str">
        <f t="shared" si="256"/>
        <v/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V4051" s="110" t="s">
        <v>25</v>
      </c>
      <c r="W4051" s="110" t="s">
        <v>26</v>
      </c>
      <c r="X4051" s="110" t="s">
        <v>27</v>
      </c>
      <c r="Y4051" s="111" t="s">
        <v>28</v>
      </c>
      <c r="Z4051" s="111" t="s">
        <v>29</v>
      </c>
      <c r="AA4051" s="111" t="s">
        <v>25</v>
      </c>
      <c r="AB4051" s="111" t="s">
        <v>30</v>
      </c>
      <c r="AC4051" s="112" t="s">
        <v>31</v>
      </c>
    </row>
    <row r="4052" spans="1:29" ht="25.5" customHeight="1" x14ac:dyDescent="0.35">
      <c r="A4052" s="205"/>
      <c r="B4052" s="207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253"/>
        <v/>
      </c>
      <c r="G4052" s="106"/>
      <c r="H4052" s="96">
        <f t="shared" si="254"/>
        <v>0</v>
      </c>
      <c r="I4052" s="96" t="str">
        <f t="shared" si="255"/>
        <v/>
      </c>
      <c r="J4052" s="96" t="str">
        <f t="shared" si="256"/>
        <v/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V4052" s="110" t="s">
        <v>25</v>
      </c>
      <c r="W4052" s="110" t="s">
        <v>26</v>
      </c>
      <c r="X4052" s="110" t="s">
        <v>27</v>
      </c>
      <c r="Y4052" s="111" t="s">
        <v>28</v>
      </c>
      <c r="Z4052" s="111" t="s">
        <v>29</v>
      </c>
      <c r="AA4052" s="111" t="s">
        <v>25</v>
      </c>
      <c r="AB4052" s="111" t="s">
        <v>30</v>
      </c>
      <c r="AC4052" s="112" t="s">
        <v>31</v>
      </c>
    </row>
    <row r="4053" spans="1:29" ht="25.5" customHeight="1" x14ac:dyDescent="0.35">
      <c r="A4053" s="205"/>
      <c r="B4053" s="207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253"/>
        <v/>
      </c>
      <c r="G4053" s="106"/>
      <c r="H4053" s="96">
        <f t="shared" si="254"/>
        <v>0</v>
      </c>
      <c r="I4053" s="96" t="str">
        <f t="shared" si="255"/>
        <v/>
      </c>
      <c r="J4053" s="96" t="str">
        <f t="shared" si="256"/>
        <v/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V4053" s="110" t="s">
        <v>25</v>
      </c>
      <c r="W4053" s="110" t="s">
        <v>26</v>
      </c>
      <c r="X4053" s="110" t="s">
        <v>27</v>
      </c>
      <c r="Y4053" s="111" t="s">
        <v>28</v>
      </c>
      <c r="Z4053" s="111" t="s">
        <v>29</v>
      </c>
      <c r="AA4053" s="111" t="s">
        <v>25</v>
      </c>
      <c r="AB4053" s="111" t="s">
        <v>30</v>
      </c>
      <c r="AC4053" s="112" t="s">
        <v>31</v>
      </c>
    </row>
    <row r="4054" spans="1:29" ht="25.5" customHeight="1" x14ac:dyDescent="0.35">
      <c r="A4054" s="205"/>
      <c r="B4054" s="207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253"/>
        <v/>
      </c>
      <c r="G4054" s="106"/>
      <c r="H4054" s="96">
        <f t="shared" si="254"/>
        <v>0</v>
      </c>
      <c r="I4054" s="96" t="str">
        <f t="shared" si="255"/>
        <v/>
      </c>
      <c r="J4054" s="96" t="str">
        <f t="shared" si="256"/>
        <v/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V4054" s="110" t="s">
        <v>25</v>
      </c>
      <c r="W4054" s="110" t="s">
        <v>26</v>
      </c>
      <c r="X4054" s="110" t="s">
        <v>27</v>
      </c>
      <c r="Y4054" s="111" t="s">
        <v>28</v>
      </c>
      <c r="Z4054" s="111" t="s">
        <v>29</v>
      </c>
      <c r="AA4054" s="111" t="s">
        <v>25</v>
      </c>
      <c r="AB4054" s="111" t="s">
        <v>30</v>
      </c>
      <c r="AC4054" s="112" t="s">
        <v>31</v>
      </c>
    </row>
    <row r="4055" spans="1:29" ht="25.5" customHeight="1" x14ac:dyDescent="0.35">
      <c r="A4055" s="205"/>
      <c r="B4055" s="207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253"/>
        <v/>
      </c>
      <c r="G4055" s="106"/>
      <c r="H4055" s="96">
        <f t="shared" si="254"/>
        <v>0</v>
      </c>
      <c r="I4055" s="96" t="str">
        <f t="shared" si="255"/>
        <v/>
      </c>
      <c r="J4055" s="96" t="str">
        <f t="shared" si="256"/>
        <v/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V4055" s="110" t="s">
        <v>25</v>
      </c>
      <c r="W4055" s="110" t="s">
        <v>26</v>
      </c>
      <c r="X4055" s="110" t="s">
        <v>27</v>
      </c>
      <c r="Y4055" s="111" t="s">
        <v>28</v>
      </c>
      <c r="Z4055" s="111" t="s">
        <v>29</v>
      </c>
      <c r="AA4055" s="111" t="s">
        <v>25</v>
      </c>
      <c r="AB4055" s="111" t="s">
        <v>30</v>
      </c>
      <c r="AC4055" s="112" t="s">
        <v>31</v>
      </c>
    </row>
    <row r="4056" spans="1:29" ht="25.5" customHeight="1" x14ac:dyDescent="0.35">
      <c r="A4056" s="205"/>
      <c r="B4056" s="207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253"/>
        <v/>
      </c>
      <c r="G4056" s="106"/>
      <c r="H4056" s="96">
        <f t="shared" si="254"/>
        <v>0</v>
      </c>
      <c r="I4056" s="96" t="str">
        <f t="shared" si="255"/>
        <v/>
      </c>
      <c r="J4056" s="96" t="str">
        <f t="shared" si="256"/>
        <v/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V4056" s="110" t="s">
        <v>25</v>
      </c>
      <c r="W4056" s="110" t="s">
        <v>26</v>
      </c>
      <c r="X4056" s="110" t="s">
        <v>27</v>
      </c>
      <c r="Y4056" s="111" t="s">
        <v>28</v>
      </c>
      <c r="Z4056" s="111" t="s">
        <v>29</v>
      </c>
      <c r="AA4056" s="111" t="s">
        <v>25</v>
      </c>
      <c r="AB4056" s="111" t="s">
        <v>30</v>
      </c>
      <c r="AC4056" s="112" t="s">
        <v>31</v>
      </c>
    </row>
    <row r="4057" spans="1:29" ht="25.5" customHeight="1" x14ac:dyDescent="0.35">
      <c r="A4057" s="205"/>
      <c r="B4057" s="207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253"/>
        <v/>
      </c>
      <c r="G4057" s="106"/>
      <c r="H4057" s="96">
        <f t="shared" si="254"/>
        <v>0</v>
      </c>
      <c r="I4057" s="96" t="str">
        <f t="shared" si="255"/>
        <v/>
      </c>
      <c r="J4057" s="96" t="str">
        <f t="shared" si="256"/>
        <v/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V4057" s="110" t="s">
        <v>25</v>
      </c>
      <c r="W4057" s="110" t="s">
        <v>26</v>
      </c>
      <c r="X4057" s="110" t="s">
        <v>27</v>
      </c>
      <c r="Y4057" s="111" t="s">
        <v>28</v>
      </c>
      <c r="Z4057" s="111" t="s">
        <v>29</v>
      </c>
      <c r="AA4057" s="111" t="s">
        <v>25</v>
      </c>
      <c r="AB4057" s="111" t="s">
        <v>30</v>
      </c>
      <c r="AC4057" s="112" t="s">
        <v>31</v>
      </c>
    </row>
    <row r="4058" spans="1:29" ht="25.5" customHeight="1" x14ac:dyDescent="0.35">
      <c r="A4058" s="205"/>
      <c r="B4058" s="207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253"/>
        <v/>
      </c>
      <c r="G4058" s="106"/>
      <c r="H4058" s="96">
        <f t="shared" si="254"/>
        <v>0</v>
      </c>
      <c r="I4058" s="96" t="str">
        <f t="shared" si="255"/>
        <v/>
      </c>
      <c r="J4058" s="96" t="str">
        <f t="shared" si="256"/>
        <v/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V4058" s="110" t="s">
        <v>25</v>
      </c>
      <c r="W4058" s="110" t="s">
        <v>26</v>
      </c>
      <c r="X4058" s="110" t="s">
        <v>27</v>
      </c>
      <c r="Y4058" s="111" t="s">
        <v>28</v>
      </c>
      <c r="Z4058" s="111" t="s">
        <v>29</v>
      </c>
      <c r="AA4058" s="111" t="s">
        <v>25</v>
      </c>
      <c r="AB4058" s="111" t="s">
        <v>30</v>
      </c>
      <c r="AC4058" s="112" t="s">
        <v>31</v>
      </c>
    </row>
    <row r="4059" spans="1:29" ht="25.5" customHeight="1" x14ac:dyDescent="0.35">
      <c r="A4059" s="205"/>
      <c r="B4059" s="207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253"/>
        <v/>
      </c>
      <c r="G4059" s="106"/>
      <c r="H4059" s="96">
        <f t="shared" si="254"/>
        <v>0</v>
      </c>
      <c r="I4059" s="96" t="str">
        <f t="shared" si="255"/>
        <v/>
      </c>
      <c r="J4059" s="96" t="str">
        <f t="shared" si="256"/>
        <v/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V4059" s="110" t="s">
        <v>25</v>
      </c>
      <c r="W4059" s="110" t="s">
        <v>26</v>
      </c>
      <c r="X4059" s="110" t="s">
        <v>27</v>
      </c>
      <c r="Y4059" s="111" t="s">
        <v>28</v>
      </c>
      <c r="Z4059" s="111" t="s">
        <v>29</v>
      </c>
      <c r="AA4059" s="111" t="s">
        <v>25</v>
      </c>
      <c r="AB4059" s="111" t="s">
        <v>30</v>
      </c>
      <c r="AC4059" s="112" t="s">
        <v>31</v>
      </c>
    </row>
    <row r="4060" spans="1:29" ht="25.5" customHeight="1" x14ac:dyDescent="0.35">
      <c r="A4060" s="205"/>
      <c r="B4060" s="207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253"/>
        <v/>
      </c>
      <c r="G4060" s="106"/>
      <c r="H4060" s="96">
        <f t="shared" si="254"/>
        <v>0</v>
      </c>
      <c r="I4060" s="96" t="str">
        <f t="shared" si="255"/>
        <v/>
      </c>
      <c r="J4060" s="96" t="str">
        <f t="shared" si="256"/>
        <v/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V4060" s="110" t="s">
        <v>25</v>
      </c>
      <c r="W4060" s="110" t="s">
        <v>26</v>
      </c>
      <c r="X4060" s="110" t="s">
        <v>27</v>
      </c>
      <c r="Y4060" s="111" t="s">
        <v>28</v>
      </c>
      <c r="Z4060" s="111" t="s">
        <v>29</v>
      </c>
      <c r="AA4060" s="111" t="s">
        <v>25</v>
      </c>
      <c r="AB4060" s="111" t="s">
        <v>30</v>
      </c>
      <c r="AC4060" s="112" t="s">
        <v>31</v>
      </c>
    </row>
    <row r="4061" spans="1:29" ht="25.5" customHeight="1" x14ac:dyDescent="0.35">
      <c r="A4061" s="205"/>
      <c r="B4061" s="207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253"/>
        <v/>
      </c>
      <c r="G4061" s="106"/>
      <c r="H4061" s="96">
        <f t="shared" si="254"/>
        <v>0</v>
      </c>
      <c r="I4061" s="96" t="str">
        <f t="shared" si="255"/>
        <v/>
      </c>
      <c r="J4061" s="96" t="str">
        <f t="shared" si="256"/>
        <v/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V4061" s="110" t="s">
        <v>25</v>
      </c>
      <c r="W4061" s="110" t="s">
        <v>26</v>
      </c>
      <c r="X4061" s="110" t="s">
        <v>27</v>
      </c>
      <c r="Y4061" s="111" t="s">
        <v>28</v>
      </c>
      <c r="Z4061" s="111" t="s">
        <v>29</v>
      </c>
      <c r="AA4061" s="111" t="s">
        <v>25</v>
      </c>
      <c r="AB4061" s="111" t="s">
        <v>30</v>
      </c>
      <c r="AC4061" s="112" t="s">
        <v>31</v>
      </c>
    </row>
    <row r="4062" spans="1:29" ht="25.5" customHeight="1" x14ac:dyDescent="0.35">
      <c r="A4062" s="205"/>
      <c r="B4062" s="207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253"/>
        <v/>
      </c>
      <c r="G4062" s="106"/>
      <c r="H4062" s="96">
        <f t="shared" si="254"/>
        <v>0</v>
      </c>
      <c r="I4062" s="96" t="str">
        <f t="shared" si="255"/>
        <v/>
      </c>
      <c r="J4062" s="96" t="str">
        <f t="shared" si="256"/>
        <v/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V4062" s="110" t="s">
        <v>25</v>
      </c>
      <c r="W4062" s="110" t="s">
        <v>26</v>
      </c>
      <c r="X4062" s="110" t="s">
        <v>27</v>
      </c>
      <c r="Y4062" s="111" t="s">
        <v>28</v>
      </c>
      <c r="Z4062" s="111" t="s">
        <v>29</v>
      </c>
      <c r="AA4062" s="111" t="s">
        <v>25</v>
      </c>
      <c r="AB4062" s="111" t="s">
        <v>30</v>
      </c>
      <c r="AC4062" s="112" t="s">
        <v>31</v>
      </c>
    </row>
    <row r="4063" spans="1:29" ht="25.5" customHeight="1" x14ac:dyDescent="0.35">
      <c r="A4063" s="205"/>
      <c r="B4063" s="207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253"/>
        <v/>
      </c>
      <c r="G4063" s="106"/>
      <c r="H4063" s="96">
        <f t="shared" si="254"/>
        <v>0</v>
      </c>
      <c r="I4063" s="96" t="str">
        <f t="shared" si="255"/>
        <v/>
      </c>
      <c r="J4063" s="96" t="str">
        <f t="shared" si="256"/>
        <v/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V4063" s="110" t="s">
        <v>25</v>
      </c>
      <c r="W4063" s="110" t="s">
        <v>26</v>
      </c>
      <c r="X4063" s="110" t="s">
        <v>27</v>
      </c>
      <c r="Y4063" s="111" t="s">
        <v>28</v>
      </c>
      <c r="Z4063" s="111" t="s">
        <v>29</v>
      </c>
      <c r="AA4063" s="111" t="s">
        <v>25</v>
      </c>
      <c r="AB4063" s="111" t="s">
        <v>30</v>
      </c>
      <c r="AC4063" s="112" t="s">
        <v>31</v>
      </c>
    </row>
    <row r="4064" spans="1:29" ht="25.5" customHeight="1" x14ac:dyDescent="0.35">
      <c r="A4064" s="205"/>
      <c r="B4064" s="207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253"/>
        <v/>
      </c>
      <c r="G4064" s="106"/>
      <c r="H4064" s="96">
        <f t="shared" si="254"/>
        <v>0</v>
      </c>
      <c r="I4064" s="96" t="str">
        <f t="shared" si="255"/>
        <v/>
      </c>
      <c r="J4064" s="96" t="str">
        <f t="shared" si="256"/>
        <v/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V4064" s="110" t="s">
        <v>25</v>
      </c>
      <c r="W4064" s="110" t="s">
        <v>26</v>
      </c>
      <c r="X4064" s="110" t="s">
        <v>27</v>
      </c>
      <c r="Y4064" s="111" t="s">
        <v>28</v>
      </c>
      <c r="Z4064" s="111" t="s">
        <v>29</v>
      </c>
      <c r="AA4064" s="111" t="s">
        <v>25</v>
      </c>
      <c r="AB4064" s="111" t="s">
        <v>30</v>
      </c>
      <c r="AC4064" s="112" t="s">
        <v>31</v>
      </c>
    </row>
    <row r="4065" spans="1:29" ht="25.5" customHeight="1" x14ac:dyDescent="0.35">
      <c r="A4065" s="205"/>
      <c r="B4065" s="207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253"/>
        <v/>
      </c>
      <c r="G4065" s="106"/>
      <c r="H4065" s="96">
        <f t="shared" si="254"/>
        <v>0</v>
      </c>
      <c r="I4065" s="96" t="str">
        <f t="shared" si="255"/>
        <v/>
      </c>
      <c r="J4065" s="96" t="str">
        <f t="shared" si="256"/>
        <v/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V4065" s="110" t="s">
        <v>25</v>
      </c>
      <c r="W4065" s="110" t="s">
        <v>26</v>
      </c>
      <c r="X4065" s="110" t="s">
        <v>27</v>
      </c>
      <c r="Y4065" s="111" t="s">
        <v>28</v>
      </c>
      <c r="Z4065" s="111" t="s">
        <v>29</v>
      </c>
      <c r="AA4065" s="111" t="s">
        <v>25</v>
      </c>
      <c r="AB4065" s="111" t="s">
        <v>30</v>
      </c>
      <c r="AC4065" s="112" t="s">
        <v>31</v>
      </c>
    </row>
    <row r="4066" spans="1:29" ht="25.5" customHeight="1" x14ac:dyDescent="0.35">
      <c r="A4066" s="205"/>
      <c r="B4066" s="207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253"/>
        <v/>
      </c>
      <c r="G4066" s="106"/>
      <c r="H4066" s="96">
        <f t="shared" si="254"/>
        <v>0</v>
      </c>
      <c r="I4066" s="96" t="str">
        <f t="shared" si="255"/>
        <v/>
      </c>
      <c r="J4066" s="96" t="str">
        <f t="shared" si="256"/>
        <v/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V4066" s="110" t="s">
        <v>25</v>
      </c>
      <c r="W4066" s="110" t="s">
        <v>26</v>
      </c>
      <c r="X4066" s="110" t="s">
        <v>27</v>
      </c>
      <c r="Y4066" s="111" t="s">
        <v>28</v>
      </c>
      <c r="Z4066" s="111" t="s">
        <v>29</v>
      </c>
      <c r="AA4066" s="111" t="s">
        <v>25</v>
      </c>
      <c r="AB4066" s="111" t="s">
        <v>30</v>
      </c>
      <c r="AC4066" s="112" t="s">
        <v>31</v>
      </c>
    </row>
    <row r="4067" spans="1:29" ht="25.5" customHeight="1" x14ac:dyDescent="0.35">
      <c r="A4067" s="205"/>
      <c r="B4067" s="207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253"/>
        <v/>
      </c>
      <c r="G4067" s="106"/>
      <c r="H4067" s="96">
        <f t="shared" si="254"/>
        <v>0</v>
      </c>
      <c r="I4067" s="96" t="str">
        <f t="shared" si="255"/>
        <v/>
      </c>
      <c r="J4067" s="96" t="str">
        <f t="shared" si="256"/>
        <v/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V4067" s="110" t="s">
        <v>25</v>
      </c>
      <c r="W4067" s="110" t="s">
        <v>26</v>
      </c>
      <c r="X4067" s="110" t="s">
        <v>27</v>
      </c>
      <c r="Y4067" s="111" t="s">
        <v>28</v>
      </c>
      <c r="Z4067" s="111" t="s">
        <v>29</v>
      </c>
      <c r="AA4067" s="111" t="s">
        <v>25</v>
      </c>
      <c r="AB4067" s="111" t="s">
        <v>30</v>
      </c>
      <c r="AC4067" s="112" t="s">
        <v>31</v>
      </c>
    </row>
    <row r="4068" spans="1:29" ht="25.5" customHeight="1" x14ac:dyDescent="0.35">
      <c r="A4068" s="205"/>
      <c r="B4068" s="207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253"/>
        <v/>
      </c>
      <c r="G4068" s="106"/>
      <c r="H4068" s="96">
        <f t="shared" si="254"/>
        <v>0</v>
      </c>
      <c r="I4068" s="96" t="str">
        <f t="shared" si="255"/>
        <v/>
      </c>
      <c r="J4068" s="96" t="str">
        <f t="shared" si="256"/>
        <v/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V4068" s="110" t="s">
        <v>25</v>
      </c>
      <c r="W4068" s="110" t="s">
        <v>26</v>
      </c>
      <c r="X4068" s="110" t="s">
        <v>27</v>
      </c>
      <c r="Y4068" s="111" t="s">
        <v>28</v>
      </c>
      <c r="Z4068" s="111" t="s">
        <v>29</v>
      </c>
      <c r="AA4068" s="111" t="s">
        <v>25</v>
      </c>
      <c r="AB4068" s="111" t="s">
        <v>30</v>
      </c>
      <c r="AC4068" s="112" t="s">
        <v>31</v>
      </c>
    </row>
    <row r="4069" spans="1:29" ht="25.5" customHeight="1" x14ac:dyDescent="0.35">
      <c r="A4069" s="205"/>
      <c r="B4069" s="207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253"/>
        <v/>
      </c>
      <c r="G4069" s="106"/>
      <c r="H4069" s="96">
        <f t="shared" si="254"/>
        <v>0</v>
      </c>
      <c r="I4069" s="96" t="str">
        <f t="shared" si="255"/>
        <v/>
      </c>
      <c r="J4069" s="96" t="str">
        <f t="shared" si="256"/>
        <v/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V4069" s="110" t="s">
        <v>25</v>
      </c>
      <c r="W4069" s="110" t="s">
        <v>26</v>
      </c>
      <c r="X4069" s="110" t="s">
        <v>27</v>
      </c>
      <c r="Y4069" s="111" t="s">
        <v>28</v>
      </c>
      <c r="Z4069" s="111" t="s">
        <v>29</v>
      </c>
      <c r="AA4069" s="111" t="s">
        <v>25</v>
      </c>
      <c r="AB4069" s="111" t="s">
        <v>30</v>
      </c>
      <c r="AC4069" s="112" t="s">
        <v>31</v>
      </c>
    </row>
    <row r="4070" spans="1:29" ht="25.5" customHeight="1" x14ac:dyDescent="0.35">
      <c r="A4070" s="205"/>
      <c r="B4070" s="207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253"/>
        <v/>
      </c>
      <c r="G4070" s="106"/>
      <c r="H4070" s="96">
        <f t="shared" si="254"/>
        <v>0</v>
      </c>
      <c r="I4070" s="96" t="str">
        <f t="shared" si="255"/>
        <v/>
      </c>
      <c r="J4070" s="96" t="str">
        <f t="shared" si="256"/>
        <v/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V4070" s="110" t="s">
        <v>25</v>
      </c>
      <c r="W4070" s="110" t="s">
        <v>26</v>
      </c>
      <c r="X4070" s="110" t="s">
        <v>27</v>
      </c>
      <c r="Y4070" s="111" t="s">
        <v>28</v>
      </c>
      <c r="Z4070" s="111" t="s">
        <v>29</v>
      </c>
      <c r="AA4070" s="111" t="s">
        <v>25</v>
      </c>
      <c r="AB4070" s="111" t="s">
        <v>30</v>
      </c>
      <c r="AC4070" s="112" t="s">
        <v>31</v>
      </c>
    </row>
    <row r="4071" spans="1:29" ht="25.5" customHeight="1" x14ac:dyDescent="0.35">
      <c r="A4071" s="205"/>
      <c r="B4071" s="207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253"/>
        <v/>
      </c>
      <c r="G4071" s="106"/>
      <c r="H4071" s="96">
        <f t="shared" si="254"/>
        <v>0</v>
      </c>
      <c r="I4071" s="96" t="str">
        <f t="shared" si="255"/>
        <v/>
      </c>
      <c r="J4071" s="96" t="str">
        <f t="shared" si="256"/>
        <v/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V4071" s="110" t="s">
        <v>25</v>
      </c>
      <c r="W4071" s="110" t="s">
        <v>26</v>
      </c>
      <c r="X4071" s="110" t="s">
        <v>27</v>
      </c>
      <c r="Y4071" s="111" t="s">
        <v>28</v>
      </c>
      <c r="Z4071" s="111" t="s">
        <v>29</v>
      </c>
      <c r="AA4071" s="111" t="s">
        <v>25</v>
      </c>
      <c r="AB4071" s="111" t="s">
        <v>30</v>
      </c>
      <c r="AC4071" s="112" t="s">
        <v>31</v>
      </c>
    </row>
    <row r="4072" spans="1:29" ht="25.5" customHeight="1" x14ac:dyDescent="0.35">
      <c r="A4072" s="205"/>
      <c r="B4072" s="207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253"/>
        <v/>
      </c>
      <c r="G4072" s="106"/>
      <c r="H4072" s="96">
        <f t="shared" si="254"/>
        <v>0</v>
      </c>
      <c r="I4072" s="96" t="str">
        <f t="shared" si="255"/>
        <v/>
      </c>
      <c r="J4072" s="96" t="str">
        <f t="shared" si="256"/>
        <v/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V4072" s="110" t="s">
        <v>25</v>
      </c>
      <c r="W4072" s="110" t="s">
        <v>26</v>
      </c>
      <c r="X4072" s="110" t="s">
        <v>27</v>
      </c>
      <c r="Y4072" s="111" t="s">
        <v>28</v>
      </c>
      <c r="Z4072" s="111" t="s">
        <v>29</v>
      </c>
      <c r="AA4072" s="111" t="s">
        <v>25</v>
      </c>
      <c r="AB4072" s="111" t="s">
        <v>30</v>
      </c>
      <c r="AC4072" s="112" t="s">
        <v>31</v>
      </c>
    </row>
    <row r="4073" spans="1:29" ht="25.5" customHeight="1" x14ac:dyDescent="0.35">
      <c r="A4073" s="205"/>
      <c r="B4073" s="207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253"/>
        <v/>
      </c>
      <c r="G4073" s="106"/>
      <c r="H4073" s="96">
        <f t="shared" si="254"/>
        <v>0</v>
      </c>
      <c r="I4073" s="96" t="str">
        <f t="shared" si="255"/>
        <v/>
      </c>
      <c r="J4073" s="96" t="str">
        <f t="shared" si="256"/>
        <v/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V4073" s="110" t="s">
        <v>25</v>
      </c>
      <c r="W4073" s="110" t="s">
        <v>26</v>
      </c>
      <c r="X4073" s="110" t="s">
        <v>27</v>
      </c>
      <c r="Y4073" s="111" t="s">
        <v>28</v>
      </c>
      <c r="Z4073" s="111" t="s">
        <v>29</v>
      </c>
      <c r="AA4073" s="111" t="s">
        <v>25</v>
      </c>
      <c r="AB4073" s="111" t="s">
        <v>30</v>
      </c>
      <c r="AC4073" s="112" t="s">
        <v>31</v>
      </c>
    </row>
    <row r="4074" spans="1:29" ht="25.5" customHeight="1" x14ac:dyDescent="0.35">
      <c r="A4074" s="205"/>
      <c r="B4074" s="207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253"/>
        <v/>
      </c>
      <c r="G4074" s="106"/>
      <c r="H4074" s="96">
        <f t="shared" si="254"/>
        <v>0</v>
      </c>
      <c r="I4074" s="96" t="str">
        <f t="shared" si="255"/>
        <v/>
      </c>
      <c r="J4074" s="96" t="str">
        <f t="shared" si="256"/>
        <v/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V4074" s="110" t="s">
        <v>25</v>
      </c>
      <c r="W4074" s="110" t="s">
        <v>26</v>
      </c>
      <c r="X4074" s="110" t="s">
        <v>27</v>
      </c>
      <c r="Y4074" s="111" t="s">
        <v>28</v>
      </c>
      <c r="Z4074" s="111" t="s">
        <v>29</v>
      </c>
      <c r="AA4074" s="111" t="s">
        <v>25</v>
      </c>
      <c r="AB4074" s="111" t="s">
        <v>30</v>
      </c>
      <c r="AC4074" s="112" t="s">
        <v>31</v>
      </c>
    </row>
    <row r="4075" spans="1:29" ht="25.5" customHeight="1" x14ac:dyDescent="0.35">
      <c r="A4075" s="205"/>
      <c r="B4075" s="207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253"/>
        <v/>
      </c>
      <c r="G4075" s="106"/>
      <c r="H4075" s="96">
        <f t="shared" si="254"/>
        <v>0</v>
      </c>
      <c r="I4075" s="96" t="str">
        <f t="shared" si="255"/>
        <v/>
      </c>
      <c r="J4075" s="96" t="str">
        <f t="shared" si="256"/>
        <v/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V4075" s="110" t="s">
        <v>25</v>
      </c>
      <c r="W4075" s="110" t="s">
        <v>26</v>
      </c>
      <c r="X4075" s="110" t="s">
        <v>27</v>
      </c>
      <c r="Y4075" s="111" t="s">
        <v>28</v>
      </c>
      <c r="Z4075" s="111" t="s">
        <v>29</v>
      </c>
      <c r="AA4075" s="111" t="s">
        <v>25</v>
      </c>
      <c r="AB4075" s="111" t="s">
        <v>30</v>
      </c>
      <c r="AC4075" s="112" t="s">
        <v>31</v>
      </c>
    </row>
    <row r="4076" spans="1:29" ht="25.5" customHeight="1" x14ac:dyDescent="0.35">
      <c r="A4076" s="205"/>
      <c r="B4076" s="207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253"/>
        <v/>
      </c>
      <c r="G4076" s="106"/>
      <c r="H4076" s="96">
        <f t="shared" si="254"/>
        <v>0</v>
      </c>
      <c r="I4076" s="96" t="str">
        <f t="shared" si="255"/>
        <v/>
      </c>
      <c r="J4076" s="96" t="str">
        <f t="shared" si="256"/>
        <v/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V4076" s="110" t="s">
        <v>25</v>
      </c>
      <c r="W4076" s="110" t="s">
        <v>26</v>
      </c>
      <c r="X4076" s="110" t="s">
        <v>27</v>
      </c>
      <c r="Y4076" s="111" t="s">
        <v>28</v>
      </c>
      <c r="Z4076" s="111" t="s">
        <v>29</v>
      </c>
      <c r="AA4076" s="111" t="s">
        <v>25</v>
      </c>
      <c r="AB4076" s="111" t="s">
        <v>30</v>
      </c>
      <c r="AC4076" s="112" t="s">
        <v>31</v>
      </c>
    </row>
    <row r="4077" spans="1:29" ht="25.5" customHeight="1" x14ac:dyDescent="0.35">
      <c r="A4077" s="205"/>
      <c r="B4077" s="207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253"/>
        <v/>
      </c>
      <c r="G4077" s="106"/>
      <c r="H4077" s="96">
        <f t="shared" si="254"/>
        <v>0</v>
      </c>
      <c r="I4077" s="96" t="str">
        <f t="shared" si="255"/>
        <v/>
      </c>
      <c r="J4077" s="96" t="str">
        <f t="shared" si="256"/>
        <v/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V4077" s="110" t="s">
        <v>25</v>
      </c>
      <c r="W4077" s="110" t="s">
        <v>26</v>
      </c>
      <c r="X4077" s="110" t="s">
        <v>27</v>
      </c>
      <c r="Y4077" s="111" t="s">
        <v>28</v>
      </c>
      <c r="Z4077" s="111" t="s">
        <v>29</v>
      </c>
      <c r="AA4077" s="111" t="s">
        <v>25</v>
      </c>
      <c r="AB4077" s="111" t="s">
        <v>30</v>
      </c>
      <c r="AC4077" s="112" t="s">
        <v>31</v>
      </c>
    </row>
    <row r="4078" spans="1:29" ht="25.5" customHeight="1" x14ac:dyDescent="0.35">
      <c r="A4078" s="205"/>
      <c r="B4078" s="207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253"/>
        <v/>
      </c>
      <c r="G4078" s="106"/>
      <c r="H4078" s="96">
        <f t="shared" si="254"/>
        <v>0</v>
      </c>
      <c r="I4078" s="96" t="str">
        <f t="shared" si="255"/>
        <v/>
      </c>
      <c r="J4078" s="96" t="str">
        <f t="shared" si="256"/>
        <v/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V4078" s="110" t="s">
        <v>25</v>
      </c>
      <c r="W4078" s="110" t="s">
        <v>26</v>
      </c>
      <c r="X4078" s="110" t="s">
        <v>27</v>
      </c>
      <c r="Y4078" s="111" t="s">
        <v>28</v>
      </c>
      <c r="Z4078" s="111" t="s">
        <v>29</v>
      </c>
      <c r="AA4078" s="111" t="s">
        <v>25</v>
      </c>
      <c r="AB4078" s="111" t="s">
        <v>30</v>
      </c>
      <c r="AC4078" s="112" t="s">
        <v>31</v>
      </c>
    </row>
    <row r="4079" spans="1:29" ht="25.5" customHeight="1" x14ac:dyDescent="0.35">
      <c r="A4079" s="205"/>
      <c r="B4079" s="207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253"/>
        <v/>
      </c>
      <c r="G4079" s="106"/>
      <c r="H4079" s="96">
        <f t="shared" si="254"/>
        <v>0</v>
      </c>
      <c r="I4079" s="96" t="str">
        <f t="shared" si="255"/>
        <v/>
      </c>
      <c r="J4079" s="96" t="str">
        <f t="shared" si="256"/>
        <v/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V4079" s="110" t="s">
        <v>25</v>
      </c>
      <c r="W4079" s="110" t="s">
        <v>26</v>
      </c>
      <c r="X4079" s="110" t="s">
        <v>27</v>
      </c>
      <c r="Y4079" s="111" t="s">
        <v>28</v>
      </c>
      <c r="Z4079" s="111" t="s">
        <v>29</v>
      </c>
      <c r="AA4079" s="111" t="s">
        <v>25</v>
      </c>
      <c r="AB4079" s="111" t="s">
        <v>30</v>
      </c>
      <c r="AC4079" s="112" t="s">
        <v>31</v>
      </c>
    </row>
    <row r="4080" spans="1:29" ht="25.5" customHeight="1" x14ac:dyDescent="0.35">
      <c r="A4080" s="205"/>
      <c r="B4080" s="207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253"/>
        <v/>
      </c>
      <c r="G4080" s="106"/>
      <c r="H4080" s="96">
        <f t="shared" si="254"/>
        <v>0</v>
      </c>
      <c r="I4080" s="96" t="str">
        <f t="shared" si="255"/>
        <v/>
      </c>
      <c r="J4080" s="96" t="str">
        <f t="shared" si="256"/>
        <v/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V4080" s="110" t="s">
        <v>25</v>
      </c>
      <c r="W4080" s="110" t="s">
        <v>26</v>
      </c>
      <c r="X4080" s="110" t="s">
        <v>27</v>
      </c>
      <c r="Y4080" s="111" t="s">
        <v>28</v>
      </c>
      <c r="Z4080" s="111" t="s">
        <v>29</v>
      </c>
      <c r="AA4080" s="111" t="s">
        <v>25</v>
      </c>
      <c r="AB4080" s="111" t="s">
        <v>30</v>
      </c>
      <c r="AC4080" s="112" t="s">
        <v>31</v>
      </c>
    </row>
    <row r="4081" spans="1:29" ht="25.5" customHeight="1" x14ac:dyDescent="0.35">
      <c r="A4081" s="205"/>
      <c r="B4081" s="207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253"/>
        <v/>
      </c>
      <c r="G4081" s="106"/>
      <c r="H4081" s="96">
        <f t="shared" si="254"/>
        <v>0</v>
      </c>
      <c r="I4081" s="96" t="str">
        <f t="shared" si="255"/>
        <v/>
      </c>
      <c r="J4081" s="96" t="str">
        <f t="shared" si="256"/>
        <v/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V4081" s="110" t="s">
        <v>25</v>
      </c>
      <c r="W4081" s="110" t="s">
        <v>26</v>
      </c>
      <c r="X4081" s="110" t="s">
        <v>27</v>
      </c>
      <c r="Y4081" s="111" t="s">
        <v>28</v>
      </c>
      <c r="Z4081" s="111" t="s">
        <v>29</v>
      </c>
      <c r="AA4081" s="111" t="s">
        <v>25</v>
      </c>
      <c r="AB4081" s="111" t="s">
        <v>30</v>
      </c>
      <c r="AC4081" s="112" t="s">
        <v>31</v>
      </c>
    </row>
    <row r="4082" spans="1:29" ht="25.5" customHeight="1" x14ac:dyDescent="0.35">
      <c r="A4082" s="205"/>
      <c r="B4082" s="207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253"/>
        <v/>
      </c>
      <c r="G4082" s="106"/>
      <c r="H4082" s="96">
        <f t="shared" si="254"/>
        <v>0</v>
      </c>
      <c r="I4082" s="96" t="str">
        <f t="shared" si="255"/>
        <v/>
      </c>
      <c r="J4082" s="96" t="str">
        <f t="shared" si="256"/>
        <v/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V4082" s="110" t="s">
        <v>25</v>
      </c>
      <c r="W4082" s="110" t="s">
        <v>26</v>
      </c>
      <c r="X4082" s="110" t="s">
        <v>27</v>
      </c>
      <c r="Y4082" s="111" t="s">
        <v>28</v>
      </c>
      <c r="Z4082" s="111" t="s">
        <v>29</v>
      </c>
      <c r="AA4082" s="111" t="s">
        <v>25</v>
      </c>
      <c r="AB4082" s="111" t="s">
        <v>30</v>
      </c>
      <c r="AC4082" s="112" t="s">
        <v>31</v>
      </c>
    </row>
    <row r="4083" spans="1:29" ht="25.5" customHeight="1" x14ac:dyDescent="0.35">
      <c r="A4083" s="205"/>
      <c r="B4083" s="207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253"/>
        <v/>
      </c>
      <c r="G4083" s="106"/>
      <c r="H4083" s="96">
        <f t="shared" si="254"/>
        <v>0</v>
      </c>
      <c r="I4083" s="96" t="str">
        <f t="shared" si="255"/>
        <v/>
      </c>
      <c r="J4083" s="96" t="str">
        <f t="shared" si="256"/>
        <v/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V4083" s="110" t="s">
        <v>25</v>
      </c>
      <c r="W4083" s="110" t="s">
        <v>26</v>
      </c>
      <c r="X4083" s="110" t="s">
        <v>27</v>
      </c>
      <c r="Y4083" s="111" t="s">
        <v>28</v>
      </c>
      <c r="Z4083" s="111" t="s">
        <v>29</v>
      </c>
      <c r="AA4083" s="111" t="s">
        <v>25</v>
      </c>
      <c r="AB4083" s="111" t="s">
        <v>30</v>
      </c>
      <c r="AC4083" s="112" t="s">
        <v>31</v>
      </c>
    </row>
    <row r="4084" spans="1:29" ht="25.5" customHeight="1" x14ac:dyDescent="0.35">
      <c r="A4084" s="205"/>
      <c r="B4084" s="207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253"/>
        <v/>
      </c>
      <c r="G4084" s="106"/>
      <c r="H4084" s="96">
        <f t="shared" si="254"/>
        <v>0</v>
      </c>
      <c r="I4084" s="96" t="str">
        <f t="shared" si="255"/>
        <v/>
      </c>
      <c r="J4084" s="96" t="str">
        <f t="shared" si="256"/>
        <v/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V4084" s="110" t="s">
        <v>25</v>
      </c>
      <c r="W4084" s="110" t="s">
        <v>26</v>
      </c>
      <c r="X4084" s="110" t="s">
        <v>27</v>
      </c>
      <c r="Y4084" s="111" t="s">
        <v>28</v>
      </c>
      <c r="Z4084" s="111" t="s">
        <v>29</v>
      </c>
      <c r="AA4084" s="111" t="s">
        <v>25</v>
      </c>
      <c r="AB4084" s="111" t="s">
        <v>30</v>
      </c>
      <c r="AC4084" s="112" t="s">
        <v>31</v>
      </c>
    </row>
    <row r="4085" spans="1:29" ht="25.5" customHeight="1" x14ac:dyDescent="0.35">
      <c r="A4085" s="205"/>
      <c r="B4085" s="207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253"/>
        <v/>
      </c>
      <c r="G4085" s="106"/>
      <c r="H4085" s="96">
        <f t="shared" si="254"/>
        <v>0</v>
      </c>
      <c r="I4085" s="96" t="str">
        <f t="shared" si="255"/>
        <v/>
      </c>
      <c r="J4085" s="96" t="str">
        <f t="shared" si="256"/>
        <v/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V4085" s="110" t="s">
        <v>25</v>
      </c>
      <c r="W4085" s="110" t="s">
        <v>26</v>
      </c>
      <c r="X4085" s="110" t="s">
        <v>27</v>
      </c>
      <c r="Y4085" s="111" t="s">
        <v>28</v>
      </c>
      <c r="Z4085" s="111" t="s">
        <v>29</v>
      </c>
      <c r="AA4085" s="111" t="s">
        <v>25</v>
      </c>
      <c r="AB4085" s="111" t="s">
        <v>30</v>
      </c>
      <c r="AC4085" s="112" t="s">
        <v>31</v>
      </c>
    </row>
    <row r="4086" spans="1:29" ht="25.5" customHeight="1" x14ac:dyDescent="0.35">
      <c r="A4086" s="205"/>
      <c r="B4086" s="207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253"/>
        <v/>
      </c>
      <c r="G4086" s="106"/>
      <c r="H4086" s="96">
        <f t="shared" si="254"/>
        <v>0</v>
      </c>
      <c r="I4086" s="96" t="str">
        <f t="shared" si="255"/>
        <v/>
      </c>
      <c r="J4086" s="96" t="str">
        <f t="shared" si="256"/>
        <v/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V4086" s="110" t="s">
        <v>25</v>
      </c>
      <c r="W4086" s="110" t="s">
        <v>26</v>
      </c>
      <c r="X4086" s="110" t="s">
        <v>27</v>
      </c>
      <c r="Y4086" s="111" t="s">
        <v>28</v>
      </c>
      <c r="Z4086" s="111" t="s">
        <v>29</v>
      </c>
      <c r="AA4086" s="111" t="s">
        <v>25</v>
      </c>
      <c r="AB4086" s="111" t="s">
        <v>30</v>
      </c>
      <c r="AC4086" s="112" t="s">
        <v>31</v>
      </c>
    </row>
    <row r="4087" spans="1:29" ht="25.5" customHeight="1" x14ac:dyDescent="0.35">
      <c r="A4087" s="205"/>
      <c r="B4087" s="207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253"/>
        <v/>
      </c>
      <c r="G4087" s="106"/>
      <c r="H4087" s="96">
        <f t="shared" si="254"/>
        <v>0</v>
      </c>
      <c r="I4087" s="96" t="str">
        <f t="shared" si="255"/>
        <v/>
      </c>
      <c r="J4087" s="96" t="str">
        <f t="shared" si="256"/>
        <v/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V4087" s="110" t="s">
        <v>25</v>
      </c>
      <c r="W4087" s="110" t="s">
        <v>26</v>
      </c>
      <c r="X4087" s="110" t="s">
        <v>27</v>
      </c>
      <c r="Y4087" s="111" t="s">
        <v>28</v>
      </c>
      <c r="Z4087" s="111" t="s">
        <v>29</v>
      </c>
      <c r="AA4087" s="111" t="s">
        <v>25</v>
      </c>
      <c r="AB4087" s="111" t="s">
        <v>30</v>
      </c>
      <c r="AC4087" s="112" t="s">
        <v>31</v>
      </c>
    </row>
    <row r="4088" spans="1:29" ht="25.5" customHeight="1" x14ac:dyDescent="0.35">
      <c r="A4088" s="205"/>
      <c r="B4088" s="207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253"/>
        <v/>
      </c>
      <c r="G4088" s="106"/>
      <c r="H4088" s="96">
        <f t="shared" si="254"/>
        <v>0</v>
      </c>
      <c r="I4088" s="96" t="str">
        <f t="shared" si="255"/>
        <v/>
      </c>
      <c r="J4088" s="96" t="str">
        <f t="shared" si="256"/>
        <v/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V4088" s="110" t="s">
        <v>25</v>
      </c>
      <c r="W4088" s="110" t="s">
        <v>26</v>
      </c>
      <c r="X4088" s="110" t="s">
        <v>27</v>
      </c>
      <c r="Y4088" s="111" t="s">
        <v>28</v>
      </c>
      <c r="Z4088" s="111" t="s">
        <v>29</v>
      </c>
      <c r="AA4088" s="111" t="s">
        <v>25</v>
      </c>
      <c r="AB4088" s="111" t="s">
        <v>30</v>
      </c>
      <c r="AC4088" s="112" t="s">
        <v>31</v>
      </c>
    </row>
    <row r="4089" spans="1:29" ht="25.5" customHeight="1" x14ac:dyDescent="0.35">
      <c r="A4089" s="205"/>
      <c r="B4089" s="207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253"/>
        <v/>
      </c>
      <c r="G4089" s="106"/>
      <c r="H4089" s="96">
        <f t="shared" si="254"/>
        <v>0</v>
      </c>
      <c r="I4089" s="96" t="str">
        <f t="shared" si="255"/>
        <v/>
      </c>
      <c r="J4089" s="96" t="str">
        <f t="shared" si="256"/>
        <v/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V4089" s="110" t="s">
        <v>25</v>
      </c>
      <c r="W4089" s="110" t="s">
        <v>26</v>
      </c>
      <c r="X4089" s="110" t="s">
        <v>27</v>
      </c>
      <c r="Y4089" s="111" t="s">
        <v>28</v>
      </c>
      <c r="Z4089" s="111" t="s">
        <v>29</v>
      </c>
      <c r="AA4089" s="111" t="s">
        <v>25</v>
      </c>
      <c r="AB4089" s="111" t="s">
        <v>30</v>
      </c>
      <c r="AC4089" s="112" t="s">
        <v>31</v>
      </c>
    </row>
    <row r="4090" spans="1:29" ht="25.5" customHeight="1" x14ac:dyDescent="0.35">
      <c r="A4090" s="205"/>
      <c r="B4090" s="207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253"/>
        <v/>
      </c>
      <c r="G4090" s="106"/>
      <c r="H4090" s="96">
        <f t="shared" si="254"/>
        <v>0</v>
      </c>
      <c r="I4090" s="96" t="str">
        <f t="shared" si="255"/>
        <v/>
      </c>
      <c r="J4090" s="96" t="str">
        <f t="shared" si="256"/>
        <v/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V4090" s="110" t="s">
        <v>25</v>
      </c>
      <c r="W4090" s="110" t="s">
        <v>26</v>
      </c>
      <c r="X4090" s="110" t="s">
        <v>27</v>
      </c>
      <c r="Y4090" s="111" t="s">
        <v>28</v>
      </c>
      <c r="Z4090" s="111" t="s">
        <v>29</v>
      </c>
      <c r="AA4090" s="111" t="s">
        <v>25</v>
      </c>
      <c r="AB4090" s="111" t="s">
        <v>30</v>
      </c>
      <c r="AC4090" s="112" t="s">
        <v>31</v>
      </c>
    </row>
    <row r="4091" spans="1:29" ht="25.5" customHeight="1" x14ac:dyDescent="0.35">
      <c r="A4091" s="205"/>
      <c r="B4091" s="207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253"/>
        <v/>
      </c>
      <c r="G4091" s="106"/>
      <c r="H4091" s="96">
        <f t="shared" si="254"/>
        <v>0</v>
      </c>
      <c r="I4091" s="96" t="str">
        <f t="shared" si="255"/>
        <v/>
      </c>
      <c r="J4091" s="96" t="str">
        <f t="shared" si="256"/>
        <v/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V4091" s="110" t="s">
        <v>25</v>
      </c>
      <c r="W4091" s="110" t="s">
        <v>26</v>
      </c>
      <c r="X4091" s="110" t="s">
        <v>27</v>
      </c>
      <c r="Y4091" s="111" t="s">
        <v>28</v>
      </c>
      <c r="Z4091" s="111" t="s">
        <v>29</v>
      </c>
      <c r="AA4091" s="111" t="s">
        <v>25</v>
      </c>
      <c r="AB4091" s="111" t="s">
        <v>30</v>
      </c>
      <c r="AC4091" s="112" t="s">
        <v>31</v>
      </c>
    </row>
    <row r="4092" spans="1:29" ht="25.5" customHeight="1" x14ac:dyDescent="0.35">
      <c r="A4092" s="205"/>
      <c r="B4092" s="207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253"/>
        <v/>
      </c>
      <c r="G4092" s="106"/>
      <c r="H4092" s="96">
        <f t="shared" si="254"/>
        <v>0</v>
      </c>
      <c r="I4092" s="96" t="str">
        <f t="shared" si="255"/>
        <v/>
      </c>
      <c r="J4092" s="96" t="str">
        <f t="shared" si="256"/>
        <v/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V4092" s="110" t="s">
        <v>25</v>
      </c>
      <c r="W4092" s="110" t="s">
        <v>26</v>
      </c>
      <c r="X4092" s="110" t="s">
        <v>27</v>
      </c>
      <c r="Y4092" s="111" t="s">
        <v>28</v>
      </c>
      <c r="Z4092" s="111" t="s">
        <v>29</v>
      </c>
      <c r="AA4092" s="111" t="s">
        <v>25</v>
      </c>
      <c r="AB4092" s="111" t="s">
        <v>30</v>
      </c>
      <c r="AC4092" s="112" t="s">
        <v>31</v>
      </c>
    </row>
    <row r="4093" spans="1:29" ht="25.5" customHeight="1" x14ac:dyDescent="0.35">
      <c r="A4093" s="205"/>
      <c r="B4093" s="207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253"/>
        <v/>
      </c>
      <c r="G4093" s="106"/>
      <c r="H4093" s="96">
        <f t="shared" si="254"/>
        <v>0</v>
      </c>
      <c r="I4093" s="96" t="str">
        <f t="shared" si="255"/>
        <v/>
      </c>
      <c r="J4093" s="96" t="str">
        <f t="shared" si="256"/>
        <v/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V4093" s="110" t="s">
        <v>25</v>
      </c>
      <c r="W4093" s="110" t="s">
        <v>26</v>
      </c>
      <c r="X4093" s="110" t="s">
        <v>27</v>
      </c>
      <c r="Y4093" s="111" t="s">
        <v>28</v>
      </c>
      <c r="Z4093" s="111" t="s">
        <v>29</v>
      </c>
      <c r="AA4093" s="111" t="s">
        <v>25</v>
      </c>
      <c r="AB4093" s="111" t="s">
        <v>30</v>
      </c>
      <c r="AC4093" s="112" t="s">
        <v>31</v>
      </c>
    </row>
    <row r="4094" spans="1:29" ht="25.5" customHeight="1" x14ac:dyDescent="0.35">
      <c r="A4094" s="205"/>
      <c r="B4094" s="207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253"/>
        <v/>
      </c>
      <c r="G4094" s="106"/>
      <c r="H4094" s="96">
        <f t="shared" si="254"/>
        <v>0</v>
      </c>
      <c r="I4094" s="96" t="str">
        <f t="shared" si="255"/>
        <v/>
      </c>
      <c r="J4094" s="96" t="str">
        <f t="shared" si="256"/>
        <v/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V4094" s="110" t="s">
        <v>25</v>
      </c>
      <c r="W4094" s="110" t="s">
        <v>26</v>
      </c>
      <c r="X4094" s="110" t="s">
        <v>27</v>
      </c>
      <c r="Y4094" s="111" t="s">
        <v>28</v>
      </c>
      <c r="Z4094" s="111" t="s">
        <v>29</v>
      </c>
      <c r="AA4094" s="111" t="s">
        <v>25</v>
      </c>
      <c r="AB4094" s="111" t="s">
        <v>30</v>
      </c>
      <c r="AC4094" s="112" t="s">
        <v>31</v>
      </c>
    </row>
    <row r="4095" spans="1:29" ht="25.5" customHeight="1" x14ac:dyDescent="0.35">
      <c r="A4095" s="205"/>
      <c r="B4095" s="207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253"/>
        <v/>
      </c>
      <c r="G4095" s="106"/>
      <c r="H4095" s="96">
        <f t="shared" si="254"/>
        <v>0</v>
      </c>
      <c r="I4095" s="96" t="str">
        <f t="shared" si="255"/>
        <v/>
      </c>
      <c r="J4095" s="96" t="str">
        <f t="shared" si="256"/>
        <v/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V4095" s="110" t="s">
        <v>25</v>
      </c>
      <c r="W4095" s="110" t="s">
        <v>26</v>
      </c>
      <c r="X4095" s="110" t="s">
        <v>27</v>
      </c>
      <c r="Y4095" s="111" t="s">
        <v>28</v>
      </c>
      <c r="Z4095" s="111" t="s">
        <v>29</v>
      </c>
      <c r="AA4095" s="111" t="s">
        <v>25</v>
      </c>
      <c r="AB4095" s="111" t="s">
        <v>30</v>
      </c>
      <c r="AC4095" s="112" t="s">
        <v>31</v>
      </c>
    </row>
    <row r="4096" spans="1:29" ht="25.5" customHeight="1" x14ac:dyDescent="0.35">
      <c r="A4096" s="205"/>
      <c r="B4096" s="207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253"/>
        <v/>
      </c>
      <c r="G4096" s="106"/>
      <c r="H4096" s="96">
        <f t="shared" si="254"/>
        <v>0</v>
      </c>
      <c r="I4096" s="96" t="str">
        <f t="shared" si="255"/>
        <v/>
      </c>
      <c r="J4096" s="96" t="str">
        <f t="shared" si="256"/>
        <v/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V4096" s="110" t="s">
        <v>25</v>
      </c>
      <c r="W4096" s="110" t="s">
        <v>26</v>
      </c>
      <c r="X4096" s="110" t="s">
        <v>27</v>
      </c>
      <c r="Y4096" s="111" t="s">
        <v>28</v>
      </c>
      <c r="Z4096" s="111" t="s">
        <v>29</v>
      </c>
      <c r="AA4096" s="111" t="s">
        <v>25</v>
      </c>
      <c r="AB4096" s="111" t="s">
        <v>30</v>
      </c>
      <c r="AC4096" s="112" t="s">
        <v>31</v>
      </c>
    </row>
    <row r="4097" spans="1:29" ht="25.5" customHeight="1" x14ac:dyDescent="0.35">
      <c r="A4097" s="205"/>
      <c r="B4097" s="207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253"/>
        <v/>
      </c>
      <c r="G4097" s="106"/>
      <c r="H4097" s="96">
        <f t="shared" si="254"/>
        <v>0</v>
      </c>
      <c r="I4097" s="96" t="str">
        <f t="shared" si="255"/>
        <v/>
      </c>
      <c r="J4097" s="96" t="str">
        <f t="shared" si="256"/>
        <v/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V4097" s="110" t="s">
        <v>25</v>
      </c>
      <c r="W4097" s="110" t="s">
        <v>26</v>
      </c>
      <c r="X4097" s="110" t="s">
        <v>27</v>
      </c>
      <c r="Y4097" s="111" t="s">
        <v>28</v>
      </c>
      <c r="Z4097" s="111" t="s">
        <v>29</v>
      </c>
      <c r="AA4097" s="111" t="s">
        <v>25</v>
      </c>
      <c r="AB4097" s="111" t="s">
        <v>30</v>
      </c>
      <c r="AC4097" s="112" t="s">
        <v>31</v>
      </c>
    </row>
    <row r="4098" spans="1:29" ht="25.5" customHeight="1" x14ac:dyDescent="0.35">
      <c r="A4098" s="205"/>
      <c r="B4098" s="207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257">IF(OR(D4098="",E4098=""),"",ROUND(D4098*E4098,2))</f>
        <v/>
      </c>
      <c r="G4098" s="106"/>
      <c r="H4098" s="96">
        <f t="shared" ref="H4098:H4161" si="258">IF(G4098="Sim",IF(OR(F4098="",D4098="",L4098=""),"",IF(L4098="Sim",ROUND(F4098-D4098,2),0)),0)</f>
        <v>0</v>
      </c>
      <c r="I4098" s="96" t="str">
        <f t="shared" ref="I4098:I4161" si="259">IF(G4098="Sim",0,IF(OR(F4098="",L4098=""),"",F4098))</f>
        <v/>
      </c>
      <c r="J4098" s="96" t="str">
        <f t="shared" ref="J4098:J4161" si="260">IF(G4098="Sim",0,IF(OR(F4098="",D4098="",L4098=""),"",IF(L4098="Sim",ROUND(F4098-D4098,2),0)))</f>
        <v/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V4098" s="110" t="s">
        <v>25</v>
      </c>
      <c r="W4098" s="110" t="s">
        <v>26</v>
      </c>
      <c r="X4098" s="110" t="s">
        <v>27</v>
      </c>
      <c r="Y4098" s="111" t="s">
        <v>28</v>
      </c>
      <c r="Z4098" s="111" t="s">
        <v>29</v>
      </c>
      <c r="AA4098" s="111" t="s">
        <v>25</v>
      </c>
      <c r="AB4098" s="111" t="s">
        <v>30</v>
      </c>
      <c r="AC4098" s="112" t="s">
        <v>31</v>
      </c>
    </row>
    <row r="4099" spans="1:29" ht="25.5" customHeight="1" x14ac:dyDescent="0.35">
      <c r="A4099" s="205"/>
      <c r="B4099" s="207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257"/>
        <v/>
      </c>
      <c r="G4099" s="106"/>
      <c r="H4099" s="96">
        <f t="shared" si="258"/>
        <v>0</v>
      </c>
      <c r="I4099" s="96" t="str">
        <f t="shared" si="259"/>
        <v/>
      </c>
      <c r="J4099" s="96" t="str">
        <f t="shared" si="260"/>
        <v/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V4099" s="110" t="s">
        <v>25</v>
      </c>
      <c r="W4099" s="110" t="s">
        <v>26</v>
      </c>
      <c r="X4099" s="110" t="s">
        <v>27</v>
      </c>
      <c r="Y4099" s="111" t="s">
        <v>28</v>
      </c>
      <c r="Z4099" s="111" t="s">
        <v>29</v>
      </c>
      <c r="AA4099" s="111" t="s">
        <v>25</v>
      </c>
      <c r="AB4099" s="111" t="s">
        <v>30</v>
      </c>
      <c r="AC4099" s="112" t="s">
        <v>31</v>
      </c>
    </row>
    <row r="4100" spans="1:29" ht="25.5" customHeight="1" x14ac:dyDescent="0.35">
      <c r="A4100" s="205"/>
      <c r="B4100" s="207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257"/>
        <v/>
      </c>
      <c r="G4100" s="106"/>
      <c r="H4100" s="96">
        <f t="shared" si="258"/>
        <v>0</v>
      </c>
      <c r="I4100" s="96" t="str">
        <f t="shared" si="259"/>
        <v/>
      </c>
      <c r="J4100" s="96" t="str">
        <f t="shared" si="260"/>
        <v/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V4100" s="110" t="s">
        <v>25</v>
      </c>
      <c r="W4100" s="110" t="s">
        <v>26</v>
      </c>
      <c r="X4100" s="110" t="s">
        <v>27</v>
      </c>
      <c r="Y4100" s="111" t="s">
        <v>28</v>
      </c>
      <c r="Z4100" s="111" t="s">
        <v>29</v>
      </c>
      <c r="AA4100" s="111" t="s">
        <v>25</v>
      </c>
      <c r="AB4100" s="111" t="s">
        <v>30</v>
      </c>
      <c r="AC4100" s="112" t="s">
        <v>31</v>
      </c>
    </row>
    <row r="4101" spans="1:29" ht="25.5" customHeight="1" x14ac:dyDescent="0.35">
      <c r="A4101" s="205"/>
      <c r="B4101" s="207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257"/>
        <v/>
      </c>
      <c r="G4101" s="106"/>
      <c r="H4101" s="96">
        <f t="shared" si="258"/>
        <v>0</v>
      </c>
      <c r="I4101" s="96" t="str">
        <f t="shared" si="259"/>
        <v/>
      </c>
      <c r="J4101" s="96" t="str">
        <f t="shared" si="260"/>
        <v/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V4101" s="110" t="s">
        <v>25</v>
      </c>
      <c r="W4101" s="110" t="s">
        <v>26</v>
      </c>
      <c r="X4101" s="110" t="s">
        <v>27</v>
      </c>
      <c r="Y4101" s="111" t="s">
        <v>28</v>
      </c>
      <c r="Z4101" s="111" t="s">
        <v>29</v>
      </c>
      <c r="AA4101" s="111" t="s">
        <v>25</v>
      </c>
      <c r="AB4101" s="111" t="s">
        <v>30</v>
      </c>
      <c r="AC4101" s="112" t="s">
        <v>31</v>
      </c>
    </row>
    <row r="4102" spans="1:29" ht="25.5" customHeight="1" x14ac:dyDescent="0.35">
      <c r="A4102" s="205"/>
      <c r="B4102" s="207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257"/>
        <v/>
      </c>
      <c r="G4102" s="106"/>
      <c r="H4102" s="96">
        <f t="shared" si="258"/>
        <v>0</v>
      </c>
      <c r="I4102" s="96" t="str">
        <f t="shared" si="259"/>
        <v/>
      </c>
      <c r="J4102" s="96" t="str">
        <f t="shared" si="260"/>
        <v/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V4102" s="110" t="s">
        <v>25</v>
      </c>
      <c r="W4102" s="110" t="s">
        <v>26</v>
      </c>
      <c r="X4102" s="110" t="s">
        <v>27</v>
      </c>
      <c r="Y4102" s="111" t="s">
        <v>28</v>
      </c>
      <c r="Z4102" s="111" t="s">
        <v>29</v>
      </c>
      <c r="AA4102" s="111" t="s">
        <v>25</v>
      </c>
      <c r="AB4102" s="111" t="s">
        <v>30</v>
      </c>
      <c r="AC4102" s="112" t="s">
        <v>31</v>
      </c>
    </row>
    <row r="4103" spans="1:29" ht="25.5" customHeight="1" x14ac:dyDescent="0.35">
      <c r="A4103" s="205"/>
      <c r="B4103" s="207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257"/>
        <v/>
      </c>
      <c r="G4103" s="106"/>
      <c r="H4103" s="96">
        <f t="shared" si="258"/>
        <v>0</v>
      </c>
      <c r="I4103" s="96" t="str">
        <f t="shared" si="259"/>
        <v/>
      </c>
      <c r="J4103" s="96" t="str">
        <f t="shared" si="260"/>
        <v/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V4103" s="110" t="s">
        <v>25</v>
      </c>
      <c r="W4103" s="110" t="s">
        <v>26</v>
      </c>
      <c r="X4103" s="110" t="s">
        <v>27</v>
      </c>
      <c r="Y4103" s="111" t="s">
        <v>28</v>
      </c>
      <c r="Z4103" s="111" t="s">
        <v>29</v>
      </c>
      <c r="AA4103" s="111" t="s">
        <v>25</v>
      </c>
      <c r="AB4103" s="111" t="s">
        <v>30</v>
      </c>
      <c r="AC4103" s="112" t="s">
        <v>31</v>
      </c>
    </row>
    <row r="4104" spans="1:29" ht="25.5" customHeight="1" x14ac:dyDescent="0.35">
      <c r="A4104" s="205"/>
      <c r="B4104" s="207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257"/>
        <v/>
      </c>
      <c r="G4104" s="106"/>
      <c r="H4104" s="96">
        <f t="shared" si="258"/>
        <v>0</v>
      </c>
      <c r="I4104" s="96" t="str">
        <f t="shared" si="259"/>
        <v/>
      </c>
      <c r="J4104" s="96" t="str">
        <f t="shared" si="260"/>
        <v/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V4104" s="110" t="s">
        <v>25</v>
      </c>
      <c r="W4104" s="110" t="s">
        <v>26</v>
      </c>
      <c r="X4104" s="110" t="s">
        <v>27</v>
      </c>
      <c r="Y4104" s="111" t="s">
        <v>28</v>
      </c>
      <c r="Z4104" s="111" t="s">
        <v>29</v>
      </c>
      <c r="AA4104" s="111" t="s">
        <v>25</v>
      </c>
      <c r="AB4104" s="111" t="s">
        <v>30</v>
      </c>
      <c r="AC4104" s="112" t="s">
        <v>31</v>
      </c>
    </row>
    <row r="4105" spans="1:29" ht="25.5" customHeight="1" x14ac:dyDescent="0.35">
      <c r="A4105" s="205"/>
      <c r="B4105" s="207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257"/>
        <v/>
      </c>
      <c r="G4105" s="106"/>
      <c r="H4105" s="96">
        <f t="shared" si="258"/>
        <v>0</v>
      </c>
      <c r="I4105" s="96" t="str">
        <f t="shared" si="259"/>
        <v/>
      </c>
      <c r="J4105" s="96" t="str">
        <f t="shared" si="260"/>
        <v/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V4105" s="110" t="s">
        <v>25</v>
      </c>
      <c r="W4105" s="110" t="s">
        <v>26</v>
      </c>
      <c r="X4105" s="110" t="s">
        <v>27</v>
      </c>
      <c r="Y4105" s="111" t="s">
        <v>28</v>
      </c>
      <c r="Z4105" s="111" t="s">
        <v>29</v>
      </c>
      <c r="AA4105" s="111" t="s">
        <v>25</v>
      </c>
      <c r="AB4105" s="111" t="s">
        <v>30</v>
      </c>
      <c r="AC4105" s="112" t="s">
        <v>31</v>
      </c>
    </row>
    <row r="4106" spans="1:29" ht="25.5" customHeight="1" x14ac:dyDescent="0.35">
      <c r="A4106" s="205"/>
      <c r="B4106" s="207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257"/>
        <v/>
      </c>
      <c r="G4106" s="106"/>
      <c r="H4106" s="96">
        <f t="shared" si="258"/>
        <v>0</v>
      </c>
      <c r="I4106" s="96" t="str">
        <f t="shared" si="259"/>
        <v/>
      </c>
      <c r="J4106" s="96" t="str">
        <f t="shared" si="260"/>
        <v/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V4106" s="110" t="s">
        <v>25</v>
      </c>
      <c r="W4106" s="110" t="s">
        <v>26</v>
      </c>
      <c r="X4106" s="110" t="s">
        <v>27</v>
      </c>
      <c r="Y4106" s="111" t="s">
        <v>28</v>
      </c>
      <c r="Z4106" s="111" t="s">
        <v>29</v>
      </c>
      <c r="AA4106" s="111" t="s">
        <v>25</v>
      </c>
      <c r="AB4106" s="111" t="s">
        <v>30</v>
      </c>
      <c r="AC4106" s="112" t="s">
        <v>31</v>
      </c>
    </row>
    <row r="4107" spans="1:29" ht="25.5" customHeight="1" x14ac:dyDescent="0.35">
      <c r="A4107" s="205"/>
      <c r="B4107" s="207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257"/>
        <v/>
      </c>
      <c r="G4107" s="106"/>
      <c r="H4107" s="96">
        <f t="shared" si="258"/>
        <v>0</v>
      </c>
      <c r="I4107" s="96" t="str">
        <f t="shared" si="259"/>
        <v/>
      </c>
      <c r="J4107" s="96" t="str">
        <f t="shared" si="260"/>
        <v/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V4107" s="110" t="s">
        <v>25</v>
      </c>
      <c r="W4107" s="110" t="s">
        <v>26</v>
      </c>
      <c r="X4107" s="110" t="s">
        <v>27</v>
      </c>
      <c r="Y4107" s="111" t="s">
        <v>28</v>
      </c>
      <c r="Z4107" s="111" t="s">
        <v>29</v>
      </c>
      <c r="AA4107" s="111" t="s">
        <v>25</v>
      </c>
      <c r="AB4107" s="111" t="s">
        <v>30</v>
      </c>
      <c r="AC4107" s="112" t="s">
        <v>31</v>
      </c>
    </row>
    <row r="4108" spans="1:29" ht="25.5" customHeight="1" x14ac:dyDescent="0.35">
      <c r="A4108" s="205"/>
      <c r="B4108" s="207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257"/>
        <v/>
      </c>
      <c r="G4108" s="106"/>
      <c r="H4108" s="96">
        <f t="shared" si="258"/>
        <v>0</v>
      </c>
      <c r="I4108" s="96" t="str">
        <f t="shared" si="259"/>
        <v/>
      </c>
      <c r="J4108" s="96" t="str">
        <f t="shared" si="260"/>
        <v/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V4108" s="110" t="s">
        <v>25</v>
      </c>
      <c r="W4108" s="110" t="s">
        <v>26</v>
      </c>
      <c r="X4108" s="110" t="s">
        <v>27</v>
      </c>
      <c r="Y4108" s="111" t="s">
        <v>28</v>
      </c>
      <c r="Z4108" s="111" t="s">
        <v>29</v>
      </c>
      <c r="AA4108" s="111" t="s">
        <v>25</v>
      </c>
      <c r="AB4108" s="111" t="s">
        <v>30</v>
      </c>
      <c r="AC4108" s="112" t="s">
        <v>31</v>
      </c>
    </row>
    <row r="4109" spans="1:29" ht="25.5" customHeight="1" x14ac:dyDescent="0.35">
      <c r="A4109" s="205"/>
      <c r="B4109" s="207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257"/>
        <v/>
      </c>
      <c r="G4109" s="106"/>
      <c r="H4109" s="96">
        <f t="shared" si="258"/>
        <v>0</v>
      </c>
      <c r="I4109" s="96" t="str">
        <f t="shared" si="259"/>
        <v/>
      </c>
      <c r="J4109" s="96" t="str">
        <f t="shared" si="260"/>
        <v/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V4109" s="110" t="s">
        <v>25</v>
      </c>
      <c r="W4109" s="110" t="s">
        <v>26</v>
      </c>
      <c r="X4109" s="110" t="s">
        <v>27</v>
      </c>
      <c r="Y4109" s="111" t="s">
        <v>28</v>
      </c>
      <c r="Z4109" s="111" t="s">
        <v>29</v>
      </c>
      <c r="AA4109" s="111" t="s">
        <v>25</v>
      </c>
      <c r="AB4109" s="111" t="s">
        <v>30</v>
      </c>
      <c r="AC4109" s="112" t="s">
        <v>31</v>
      </c>
    </row>
    <row r="4110" spans="1:29" ht="25.5" customHeight="1" x14ac:dyDescent="0.35">
      <c r="A4110" s="205"/>
      <c r="B4110" s="207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257"/>
        <v/>
      </c>
      <c r="G4110" s="106"/>
      <c r="H4110" s="96">
        <f t="shared" si="258"/>
        <v>0</v>
      </c>
      <c r="I4110" s="96" t="str">
        <f t="shared" si="259"/>
        <v/>
      </c>
      <c r="J4110" s="96" t="str">
        <f t="shared" si="260"/>
        <v/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V4110" s="110" t="s">
        <v>25</v>
      </c>
      <c r="W4110" s="110" t="s">
        <v>26</v>
      </c>
      <c r="X4110" s="110" t="s">
        <v>27</v>
      </c>
      <c r="Y4110" s="111" t="s">
        <v>28</v>
      </c>
      <c r="Z4110" s="111" t="s">
        <v>29</v>
      </c>
      <c r="AA4110" s="111" t="s">
        <v>25</v>
      </c>
      <c r="AB4110" s="111" t="s">
        <v>30</v>
      </c>
      <c r="AC4110" s="112" t="s">
        <v>31</v>
      </c>
    </row>
    <row r="4111" spans="1:29" ht="25.5" customHeight="1" x14ac:dyDescent="0.35">
      <c r="A4111" s="205"/>
      <c r="B4111" s="207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257"/>
        <v/>
      </c>
      <c r="G4111" s="106"/>
      <c r="H4111" s="96">
        <f t="shared" si="258"/>
        <v>0</v>
      </c>
      <c r="I4111" s="96" t="str">
        <f t="shared" si="259"/>
        <v/>
      </c>
      <c r="J4111" s="96" t="str">
        <f t="shared" si="260"/>
        <v/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V4111" s="110" t="s">
        <v>25</v>
      </c>
      <c r="W4111" s="110" t="s">
        <v>26</v>
      </c>
      <c r="X4111" s="110" t="s">
        <v>27</v>
      </c>
      <c r="Y4111" s="111" t="s">
        <v>28</v>
      </c>
      <c r="Z4111" s="111" t="s">
        <v>29</v>
      </c>
      <c r="AA4111" s="111" t="s">
        <v>25</v>
      </c>
      <c r="AB4111" s="111" t="s">
        <v>30</v>
      </c>
      <c r="AC4111" s="112" t="s">
        <v>31</v>
      </c>
    </row>
    <row r="4112" spans="1:29" ht="25.5" customHeight="1" x14ac:dyDescent="0.35">
      <c r="A4112" s="205"/>
      <c r="B4112" s="207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257"/>
        <v/>
      </c>
      <c r="G4112" s="106"/>
      <c r="H4112" s="96">
        <f t="shared" si="258"/>
        <v>0</v>
      </c>
      <c r="I4112" s="96" t="str">
        <f t="shared" si="259"/>
        <v/>
      </c>
      <c r="J4112" s="96" t="str">
        <f t="shared" si="260"/>
        <v/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V4112" s="110" t="s">
        <v>25</v>
      </c>
      <c r="W4112" s="110" t="s">
        <v>26</v>
      </c>
      <c r="X4112" s="110" t="s">
        <v>27</v>
      </c>
      <c r="Y4112" s="111" t="s">
        <v>28</v>
      </c>
      <c r="Z4112" s="111" t="s">
        <v>29</v>
      </c>
      <c r="AA4112" s="111" t="s">
        <v>25</v>
      </c>
      <c r="AB4112" s="111" t="s">
        <v>30</v>
      </c>
      <c r="AC4112" s="112" t="s">
        <v>31</v>
      </c>
    </row>
    <row r="4113" spans="1:29" ht="25.5" customHeight="1" x14ac:dyDescent="0.35">
      <c r="A4113" s="205"/>
      <c r="B4113" s="207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257"/>
        <v/>
      </c>
      <c r="G4113" s="106"/>
      <c r="H4113" s="96">
        <f t="shared" si="258"/>
        <v>0</v>
      </c>
      <c r="I4113" s="96" t="str">
        <f t="shared" si="259"/>
        <v/>
      </c>
      <c r="J4113" s="96" t="str">
        <f t="shared" si="260"/>
        <v/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V4113" s="110" t="s">
        <v>25</v>
      </c>
      <c r="W4113" s="110" t="s">
        <v>26</v>
      </c>
      <c r="X4113" s="110" t="s">
        <v>27</v>
      </c>
      <c r="Y4113" s="111" t="s">
        <v>28</v>
      </c>
      <c r="Z4113" s="111" t="s">
        <v>29</v>
      </c>
      <c r="AA4113" s="111" t="s">
        <v>25</v>
      </c>
      <c r="AB4113" s="111" t="s">
        <v>30</v>
      </c>
      <c r="AC4113" s="112" t="s">
        <v>31</v>
      </c>
    </row>
    <row r="4114" spans="1:29" ht="25.5" customHeight="1" x14ac:dyDescent="0.35">
      <c r="A4114" s="205"/>
      <c r="B4114" s="207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257"/>
        <v/>
      </c>
      <c r="G4114" s="106"/>
      <c r="H4114" s="96">
        <f t="shared" si="258"/>
        <v>0</v>
      </c>
      <c r="I4114" s="96" t="str">
        <f t="shared" si="259"/>
        <v/>
      </c>
      <c r="J4114" s="96" t="str">
        <f t="shared" si="260"/>
        <v/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V4114" s="110" t="s">
        <v>25</v>
      </c>
      <c r="W4114" s="110" t="s">
        <v>26</v>
      </c>
      <c r="X4114" s="110" t="s">
        <v>27</v>
      </c>
      <c r="Y4114" s="111" t="s">
        <v>28</v>
      </c>
      <c r="Z4114" s="111" t="s">
        <v>29</v>
      </c>
      <c r="AA4114" s="111" t="s">
        <v>25</v>
      </c>
      <c r="AB4114" s="111" t="s">
        <v>30</v>
      </c>
      <c r="AC4114" s="112" t="s">
        <v>31</v>
      </c>
    </row>
    <row r="4115" spans="1:29" ht="25.5" customHeight="1" x14ac:dyDescent="0.35">
      <c r="A4115" s="205"/>
      <c r="B4115" s="207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257"/>
        <v/>
      </c>
      <c r="G4115" s="106"/>
      <c r="H4115" s="96">
        <f t="shared" si="258"/>
        <v>0</v>
      </c>
      <c r="I4115" s="96" t="str">
        <f t="shared" si="259"/>
        <v/>
      </c>
      <c r="J4115" s="96" t="str">
        <f t="shared" si="260"/>
        <v/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V4115" s="110" t="s">
        <v>25</v>
      </c>
      <c r="W4115" s="110" t="s">
        <v>26</v>
      </c>
      <c r="X4115" s="110" t="s">
        <v>27</v>
      </c>
      <c r="Y4115" s="111" t="s">
        <v>28</v>
      </c>
      <c r="Z4115" s="111" t="s">
        <v>29</v>
      </c>
      <c r="AA4115" s="111" t="s">
        <v>25</v>
      </c>
      <c r="AB4115" s="111" t="s">
        <v>30</v>
      </c>
      <c r="AC4115" s="112" t="s">
        <v>31</v>
      </c>
    </row>
    <row r="4116" spans="1:29" ht="25.5" customHeight="1" x14ac:dyDescent="0.35">
      <c r="A4116" s="205"/>
      <c r="B4116" s="207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257"/>
        <v/>
      </c>
      <c r="G4116" s="106"/>
      <c r="H4116" s="96">
        <f t="shared" si="258"/>
        <v>0</v>
      </c>
      <c r="I4116" s="96" t="str">
        <f t="shared" si="259"/>
        <v/>
      </c>
      <c r="J4116" s="96" t="str">
        <f t="shared" si="260"/>
        <v/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V4116" s="110" t="s">
        <v>25</v>
      </c>
      <c r="W4116" s="110" t="s">
        <v>26</v>
      </c>
      <c r="X4116" s="110" t="s">
        <v>27</v>
      </c>
      <c r="Y4116" s="111" t="s">
        <v>28</v>
      </c>
      <c r="Z4116" s="111" t="s">
        <v>29</v>
      </c>
      <c r="AA4116" s="111" t="s">
        <v>25</v>
      </c>
      <c r="AB4116" s="111" t="s">
        <v>30</v>
      </c>
      <c r="AC4116" s="112" t="s">
        <v>31</v>
      </c>
    </row>
    <row r="4117" spans="1:29" ht="25.5" customHeight="1" x14ac:dyDescent="0.35">
      <c r="A4117" s="205"/>
      <c r="B4117" s="207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257"/>
        <v/>
      </c>
      <c r="G4117" s="106"/>
      <c r="H4117" s="96">
        <f t="shared" si="258"/>
        <v>0</v>
      </c>
      <c r="I4117" s="96" t="str">
        <f t="shared" si="259"/>
        <v/>
      </c>
      <c r="J4117" s="96" t="str">
        <f t="shared" si="260"/>
        <v/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V4117" s="110" t="s">
        <v>25</v>
      </c>
      <c r="W4117" s="110" t="s">
        <v>26</v>
      </c>
      <c r="X4117" s="110" t="s">
        <v>27</v>
      </c>
      <c r="Y4117" s="111" t="s">
        <v>28</v>
      </c>
      <c r="Z4117" s="111" t="s">
        <v>29</v>
      </c>
      <c r="AA4117" s="111" t="s">
        <v>25</v>
      </c>
      <c r="AB4117" s="111" t="s">
        <v>30</v>
      </c>
      <c r="AC4117" s="112" t="s">
        <v>31</v>
      </c>
    </row>
    <row r="4118" spans="1:29" ht="25.5" customHeight="1" x14ac:dyDescent="0.35">
      <c r="A4118" s="205"/>
      <c r="B4118" s="207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257"/>
        <v/>
      </c>
      <c r="G4118" s="106"/>
      <c r="H4118" s="96">
        <f t="shared" si="258"/>
        <v>0</v>
      </c>
      <c r="I4118" s="96" t="str">
        <f t="shared" si="259"/>
        <v/>
      </c>
      <c r="J4118" s="96" t="str">
        <f t="shared" si="260"/>
        <v/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V4118" s="110" t="s">
        <v>25</v>
      </c>
      <c r="W4118" s="110" t="s">
        <v>26</v>
      </c>
      <c r="X4118" s="110" t="s">
        <v>27</v>
      </c>
      <c r="Y4118" s="111" t="s">
        <v>28</v>
      </c>
      <c r="Z4118" s="111" t="s">
        <v>29</v>
      </c>
      <c r="AA4118" s="111" t="s">
        <v>25</v>
      </c>
      <c r="AB4118" s="111" t="s">
        <v>30</v>
      </c>
      <c r="AC4118" s="112" t="s">
        <v>31</v>
      </c>
    </row>
    <row r="4119" spans="1:29" ht="25.5" customHeight="1" x14ac:dyDescent="0.35">
      <c r="A4119" s="205"/>
      <c r="B4119" s="207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257"/>
        <v/>
      </c>
      <c r="G4119" s="106"/>
      <c r="H4119" s="96">
        <f t="shared" si="258"/>
        <v>0</v>
      </c>
      <c r="I4119" s="96" t="str">
        <f t="shared" si="259"/>
        <v/>
      </c>
      <c r="J4119" s="96" t="str">
        <f t="shared" si="260"/>
        <v/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V4119" s="110" t="s">
        <v>25</v>
      </c>
      <c r="W4119" s="110" t="s">
        <v>26</v>
      </c>
      <c r="X4119" s="110" t="s">
        <v>27</v>
      </c>
      <c r="Y4119" s="111" t="s">
        <v>28</v>
      </c>
      <c r="Z4119" s="111" t="s">
        <v>29</v>
      </c>
      <c r="AA4119" s="111" t="s">
        <v>25</v>
      </c>
      <c r="AB4119" s="111" t="s">
        <v>30</v>
      </c>
      <c r="AC4119" s="112" t="s">
        <v>31</v>
      </c>
    </row>
    <row r="4120" spans="1:29" ht="25.5" customHeight="1" x14ac:dyDescent="0.35">
      <c r="A4120" s="205"/>
      <c r="B4120" s="207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257"/>
        <v/>
      </c>
      <c r="G4120" s="106"/>
      <c r="H4120" s="96">
        <f t="shared" si="258"/>
        <v>0</v>
      </c>
      <c r="I4120" s="96" t="str">
        <f t="shared" si="259"/>
        <v/>
      </c>
      <c r="J4120" s="96" t="str">
        <f t="shared" si="260"/>
        <v/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V4120" s="110" t="s">
        <v>25</v>
      </c>
      <c r="W4120" s="110" t="s">
        <v>26</v>
      </c>
      <c r="X4120" s="110" t="s">
        <v>27</v>
      </c>
      <c r="Y4120" s="111" t="s">
        <v>28</v>
      </c>
      <c r="Z4120" s="111" t="s">
        <v>29</v>
      </c>
      <c r="AA4120" s="111" t="s">
        <v>25</v>
      </c>
      <c r="AB4120" s="111" t="s">
        <v>30</v>
      </c>
      <c r="AC4120" s="112" t="s">
        <v>31</v>
      </c>
    </row>
    <row r="4121" spans="1:29" ht="25.5" customHeight="1" x14ac:dyDescent="0.35">
      <c r="A4121" s="205"/>
      <c r="B4121" s="207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257"/>
        <v/>
      </c>
      <c r="G4121" s="106"/>
      <c r="H4121" s="96">
        <f t="shared" si="258"/>
        <v>0</v>
      </c>
      <c r="I4121" s="96" t="str">
        <f t="shared" si="259"/>
        <v/>
      </c>
      <c r="J4121" s="96" t="str">
        <f t="shared" si="260"/>
        <v/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V4121" s="110" t="s">
        <v>25</v>
      </c>
      <c r="W4121" s="110" t="s">
        <v>26</v>
      </c>
      <c r="X4121" s="110" t="s">
        <v>27</v>
      </c>
      <c r="Y4121" s="111" t="s">
        <v>28</v>
      </c>
      <c r="Z4121" s="111" t="s">
        <v>29</v>
      </c>
      <c r="AA4121" s="111" t="s">
        <v>25</v>
      </c>
      <c r="AB4121" s="111" t="s">
        <v>30</v>
      </c>
      <c r="AC4121" s="112" t="s">
        <v>31</v>
      </c>
    </row>
    <row r="4122" spans="1:29" ht="25.5" customHeight="1" x14ac:dyDescent="0.35">
      <c r="A4122" s="205"/>
      <c r="B4122" s="207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257"/>
        <v/>
      </c>
      <c r="G4122" s="106"/>
      <c r="H4122" s="96">
        <f t="shared" si="258"/>
        <v>0</v>
      </c>
      <c r="I4122" s="96" t="str">
        <f t="shared" si="259"/>
        <v/>
      </c>
      <c r="J4122" s="96" t="str">
        <f t="shared" si="260"/>
        <v/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V4122" s="110" t="s">
        <v>25</v>
      </c>
      <c r="W4122" s="110" t="s">
        <v>26</v>
      </c>
      <c r="X4122" s="110" t="s">
        <v>27</v>
      </c>
      <c r="Y4122" s="111" t="s">
        <v>28</v>
      </c>
      <c r="Z4122" s="111" t="s">
        <v>29</v>
      </c>
      <c r="AA4122" s="111" t="s">
        <v>25</v>
      </c>
      <c r="AB4122" s="111" t="s">
        <v>30</v>
      </c>
      <c r="AC4122" s="112" t="s">
        <v>31</v>
      </c>
    </row>
    <row r="4123" spans="1:29" ht="25.5" customHeight="1" x14ac:dyDescent="0.35">
      <c r="A4123" s="205"/>
      <c r="B4123" s="207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257"/>
        <v/>
      </c>
      <c r="G4123" s="106"/>
      <c r="H4123" s="96">
        <f t="shared" si="258"/>
        <v>0</v>
      </c>
      <c r="I4123" s="96" t="str">
        <f t="shared" si="259"/>
        <v/>
      </c>
      <c r="J4123" s="96" t="str">
        <f t="shared" si="260"/>
        <v/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V4123" s="110" t="s">
        <v>25</v>
      </c>
      <c r="W4123" s="110" t="s">
        <v>26</v>
      </c>
      <c r="X4123" s="110" t="s">
        <v>27</v>
      </c>
      <c r="Y4123" s="111" t="s">
        <v>28</v>
      </c>
      <c r="Z4123" s="111" t="s">
        <v>29</v>
      </c>
      <c r="AA4123" s="111" t="s">
        <v>25</v>
      </c>
      <c r="AB4123" s="111" t="s">
        <v>30</v>
      </c>
      <c r="AC4123" s="112" t="s">
        <v>31</v>
      </c>
    </row>
    <row r="4124" spans="1:29" ht="25.5" customHeight="1" x14ac:dyDescent="0.35">
      <c r="A4124" s="205"/>
      <c r="B4124" s="207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257"/>
        <v/>
      </c>
      <c r="G4124" s="106"/>
      <c r="H4124" s="96">
        <f t="shared" si="258"/>
        <v>0</v>
      </c>
      <c r="I4124" s="96" t="str">
        <f t="shared" si="259"/>
        <v/>
      </c>
      <c r="J4124" s="96" t="str">
        <f t="shared" si="260"/>
        <v/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V4124" s="110" t="s">
        <v>25</v>
      </c>
      <c r="W4124" s="110" t="s">
        <v>26</v>
      </c>
      <c r="X4124" s="110" t="s">
        <v>27</v>
      </c>
      <c r="Y4124" s="111" t="s">
        <v>28</v>
      </c>
      <c r="Z4124" s="111" t="s">
        <v>29</v>
      </c>
      <c r="AA4124" s="111" t="s">
        <v>25</v>
      </c>
      <c r="AB4124" s="111" t="s">
        <v>30</v>
      </c>
      <c r="AC4124" s="112" t="s">
        <v>31</v>
      </c>
    </row>
    <row r="4125" spans="1:29" ht="25.5" customHeight="1" x14ac:dyDescent="0.35">
      <c r="A4125" s="205"/>
      <c r="B4125" s="207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257"/>
        <v/>
      </c>
      <c r="G4125" s="106"/>
      <c r="H4125" s="96">
        <f t="shared" si="258"/>
        <v>0</v>
      </c>
      <c r="I4125" s="96" t="str">
        <f t="shared" si="259"/>
        <v/>
      </c>
      <c r="J4125" s="96" t="str">
        <f t="shared" si="260"/>
        <v/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V4125" s="110" t="s">
        <v>25</v>
      </c>
      <c r="W4125" s="110" t="s">
        <v>26</v>
      </c>
      <c r="X4125" s="110" t="s">
        <v>27</v>
      </c>
      <c r="Y4125" s="111" t="s">
        <v>28</v>
      </c>
      <c r="Z4125" s="111" t="s">
        <v>29</v>
      </c>
      <c r="AA4125" s="111" t="s">
        <v>25</v>
      </c>
      <c r="AB4125" s="111" t="s">
        <v>30</v>
      </c>
      <c r="AC4125" s="112" t="s">
        <v>31</v>
      </c>
    </row>
    <row r="4126" spans="1:29" ht="25.5" customHeight="1" x14ac:dyDescent="0.35">
      <c r="A4126" s="205"/>
      <c r="B4126" s="207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257"/>
        <v/>
      </c>
      <c r="G4126" s="106"/>
      <c r="H4126" s="96">
        <f t="shared" si="258"/>
        <v>0</v>
      </c>
      <c r="I4126" s="96" t="str">
        <f t="shared" si="259"/>
        <v/>
      </c>
      <c r="J4126" s="96" t="str">
        <f t="shared" si="260"/>
        <v/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V4126" s="110" t="s">
        <v>25</v>
      </c>
      <c r="W4126" s="110" t="s">
        <v>26</v>
      </c>
      <c r="X4126" s="110" t="s">
        <v>27</v>
      </c>
      <c r="Y4126" s="111" t="s">
        <v>28</v>
      </c>
      <c r="Z4126" s="111" t="s">
        <v>29</v>
      </c>
      <c r="AA4126" s="111" t="s">
        <v>25</v>
      </c>
      <c r="AB4126" s="111" t="s">
        <v>30</v>
      </c>
      <c r="AC4126" s="112" t="s">
        <v>31</v>
      </c>
    </row>
    <row r="4127" spans="1:29" ht="25.5" customHeight="1" x14ac:dyDescent="0.35">
      <c r="A4127" s="205"/>
      <c r="B4127" s="207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257"/>
        <v/>
      </c>
      <c r="G4127" s="106"/>
      <c r="H4127" s="96">
        <f t="shared" si="258"/>
        <v>0</v>
      </c>
      <c r="I4127" s="96" t="str">
        <f t="shared" si="259"/>
        <v/>
      </c>
      <c r="J4127" s="96" t="str">
        <f t="shared" si="260"/>
        <v/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V4127" s="110" t="s">
        <v>25</v>
      </c>
      <c r="W4127" s="110" t="s">
        <v>26</v>
      </c>
      <c r="X4127" s="110" t="s">
        <v>27</v>
      </c>
      <c r="Y4127" s="111" t="s">
        <v>28</v>
      </c>
      <c r="Z4127" s="111" t="s">
        <v>29</v>
      </c>
      <c r="AA4127" s="111" t="s">
        <v>25</v>
      </c>
      <c r="AB4127" s="111" t="s">
        <v>30</v>
      </c>
      <c r="AC4127" s="112" t="s">
        <v>31</v>
      </c>
    </row>
    <row r="4128" spans="1:29" ht="25.5" customHeight="1" x14ac:dyDescent="0.35">
      <c r="A4128" s="205"/>
      <c r="B4128" s="207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257"/>
        <v/>
      </c>
      <c r="G4128" s="106"/>
      <c r="H4128" s="96">
        <f t="shared" si="258"/>
        <v>0</v>
      </c>
      <c r="I4128" s="96" t="str">
        <f t="shared" si="259"/>
        <v/>
      </c>
      <c r="J4128" s="96" t="str">
        <f t="shared" si="260"/>
        <v/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V4128" s="110" t="s">
        <v>25</v>
      </c>
      <c r="W4128" s="110" t="s">
        <v>26</v>
      </c>
      <c r="X4128" s="110" t="s">
        <v>27</v>
      </c>
      <c r="Y4128" s="111" t="s">
        <v>28</v>
      </c>
      <c r="Z4128" s="111" t="s">
        <v>29</v>
      </c>
      <c r="AA4128" s="111" t="s">
        <v>25</v>
      </c>
      <c r="AB4128" s="111" t="s">
        <v>30</v>
      </c>
      <c r="AC4128" s="112" t="s">
        <v>31</v>
      </c>
    </row>
    <row r="4129" spans="1:29" ht="25.5" customHeight="1" x14ac:dyDescent="0.35">
      <c r="A4129" s="205"/>
      <c r="B4129" s="207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257"/>
        <v/>
      </c>
      <c r="G4129" s="106"/>
      <c r="H4129" s="96">
        <f t="shared" si="258"/>
        <v>0</v>
      </c>
      <c r="I4129" s="96" t="str">
        <f t="shared" si="259"/>
        <v/>
      </c>
      <c r="J4129" s="96" t="str">
        <f t="shared" si="260"/>
        <v/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V4129" s="110" t="s">
        <v>25</v>
      </c>
      <c r="W4129" s="110" t="s">
        <v>26</v>
      </c>
      <c r="X4129" s="110" t="s">
        <v>27</v>
      </c>
      <c r="Y4129" s="111" t="s">
        <v>28</v>
      </c>
      <c r="Z4129" s="111" t="s">
        <v>29</v>
      </c>
      <c r="AA4129" s="111" t="s">
        <v>25</v>
      </c>
      <c r="AB4129" s="111" t="s">
        <v>30</v>
      </c>
      <c r="AC4129" s="112" t="s">
        <v>31</v>
      </c>
    </row>
    <row r="4130" spans="1:29" ht="25.5" customHeight="1" x14ac:dyDescent="0.35">
      <c r="A4130" s="205"/>
      <c r="B4130" s="207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257"/>
        <v/>
      </c>
      <c r="G4130" s="106"/>
      <c r="H4130" s="96">
        <f t="shared" si="258"/>
        <v>0</v>
      </c>
      <c r="I4130" s="96" t="str">
        <f t="shared" si="259"/>
        <v/>
      </c>
      <c r="J4130" s="96" t="str">
        <f t="shared" si="260"/>
        <v/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V4130" s="110" t="s">
        <v>25</v>
      </c>
      <c r="W4130" s="110" t="s">
        <v>26</v>
      </c>
      <c r="X4130" s="110" t="s">
        <v>27</v>
      </c>
      <c r="Y4130" s="111" t="s">
        <v>28</v>
      </c>
      <c r="Z4130" s="111" t="s">
        <v>29</v>
      </c>
      <c r="AA4130" s="111" t="s">
        <v>25</v>
      </c>
      <c r="AB4130" s="111" t="s">
        <v>30</v>
      </c>
      <c r="AC4130" s="112" t="s">
        <v>31</v>
      </c>
    </row>
    <row r="4131" spans="1:29" ht="25.5" customHeight="1" x14ac:dyDescent="0.35">
      <c r="A4131" s="205"/>
      <c r="B4131" s="207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257"/>
        <v/>
      </c>
      <c r="G4131" s="106"/>
      <c r="H4131" s="96">
        <f t="shared" si="258"/>
        <v>0</v>
      </c>
      <c r="I4131" s="96" t="str">
        <f t="shared" si="259"/>
        <v/>
      </c>
      <c r="J4131" s="96" t="str">
        <f t="shared" si="260"/>
        <v/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V4131" s="110" t="s">
        <v>25</v>
      </c>
      <c r="W4131" s="110" t="s">
        <v>26</v>
      </c>
      <c r="X4131" s="110" t="s">
        <v>27</v>
      </c>
      <c r="Y4131" s="111" t="s">
        <v>28</v>
      </c>
      <c r="Z4131" s="111" t="s">
        <v>29</v>
      </c>
      <c r="AA4131" s="111" t="s">
        <v>25</v>
      </c>
      <c r="AB4131" s="111" t="s">
        <v>30</v>
      </c>
      <c r="AC4131" s="112" t="s">
        <v>31</v>
      </c>
    </row>
    <row r="4132" spans="1:29" ht="25.5" customHeight="1" x14ac:dyDescent="0.35">
      <c r="A4132" s="205"/>
      <c r="B4132" s="207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257"/>
        <v/>
      </c>
      <c r="G4132" s="106"/>
      <c r="H4132" s="96">
        <f t="shared" si="258"/>
        <v>0</v>
      </c>
      <c r="I4132" s="96" t="str">
        <f t="shared" si="259"/>
        <v/>
      </c>
      <c r="J4132" s="96" t="str">
        <f t="shared" si="260"/>
        <v/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V4132" s="110" t="s">
        <v>25</v>
      </c>
      <c r="W4132" s="110" t="s">
        <v>26</v>
      </c>
      <c r="X4132" s="110" t="s">
        <v>27</v>
      </c>
      <c r="Y4132" s="111" t="s">
        <v>28</v>
      </c>
      <c r="Z4132" s="111" t="s">
        <v>29</v>
      </c>
      <c r="AA4132" s="111" t="s">
        <v>25</v>
      </c>
      <c r="AB4132" s="111" t="s">
        <v>30</v>
      </c>
      <c r="AC4132" s="112" t="s">
        <v>31</v>
      </c>
    </row>
    <row r="4133" spans="1:29" ht="25.5" customHeight="1" x14ac:dyDescent="0.35">
      <c r="A4133" s="205"/>
      <c r="B4133" s="207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257"/>
        <v/>
      </c>
      <c r="G4133" s="106"/>
      <c r="H4133" s="96">
        <f t="shared" si="258"/>
        <v>0</v>
      </c>
      <c r="I4133" s="96" t="str">
        <f t="shared" si="259"/>
        <v/>
      </c>
      <c r="J4133" s="96" t="str">
        <f t="shared" si="260"/>
        <v/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V4133" s="110" t="s">
        <v>25</v>
      </c>
      <c r="W4133" s="110" t="s">
        <v>26</v>
      </c>
      <c r="X4133" s="110" t="s">
        <v>27</v>
      </c>
      <c r="Y4133" s="111" t="s">
        <v>28</v>
      </c>
      <c r="Z4133" s="111" t="s">
        <v>29</v>
      </c>
      <c r="AA4133" s="111" t="s">
        <v>25</v>
      </c>
      <c r="AB4133" s="111" t="s">
        <v>30</v>
      </c>
      <c r="AC4133" s="112" t="s">
        <v>31</v>
      </c>
    </row>
    <row r="4134" spans="1:29" ht="25.5" customHeight="1" x14ac:dyDescent="0.35">
      <c r="A4134" s="205"/>
      <c r="B4134" s="207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257"/>
        <v/>
      </c>
      <c r="G4134" s="106"/>
      <c r="H4134" s="96">
        <f t="shared" si="258"/>
        <v>0</v>
      </c>
      <c r="I4134" s="96" t="str">
        <f t="shared" si="259"/>
        <v/>
      </c>
      <c r="J4134" s="96" t="str">
        <f t="shared" si="260"/>
        <v/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V4134" s="110" t="s">
        <v>25</v>
      </c>
      <c r="W4134" s="110" t="s">
        <v>26</v>
      </c>
      <c r="X4134" s="110" t="s">
        <v>27</v>
      </c>
      <c r="Y4134" s="111" t="s">
        <v>28</v>
      </c>
      <c r="Z4134" s="111" t="s">
        <v>29</v>
      </c>
      <c r="AA4134" s="111" t="s">
        <v>25</v>
      </c>
      <c r="AB4134" s="111" t="s">
        <v>30</v>
      </c>
      <c r="AC4134" s="112" t="s">
        <v>31</v>
      </c>
    </row>
    <row r="4135" spans="1:29" ht="25.5" customHeight="1" x14ac:dyDescent="0.35">
      <c r="A4135" s="205"/>
      <c r="B4135" s="207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257"/>
        <v/>
      </c>
      <c r="G4135" s="106"/>
      <c r="H4135" s="96">
        <f t="shared" si="258"/>
        <v>0</v>
      </c>
      <c r="I4135" s="96" t="str">
        <f t="shared" si="259"/>
        <v/>
      </c>
      <c r="J4135" s="96" t="str">
        <f t="shared" si="260"/>
        <v/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V4135" s="110" t="s">
        <v>25</v>
      </c>
      <c r="W4135" s="110" t="s">
        <v>26</v>
      </c>
      <c r="X4135" s="110" t="s">
        <v>27</v>
      </c>
      <c r="Y4135" s="111" t="s">
        <v>28</v>
      </c>
      <c r="Z4135" s="111" t="s">
        <v>29</v>
      </c>
      <c r="AA4135" s="111" t="s">
        <v>25</v>
      </c>
      <c r="AB4135" s="111" t="s">
        <v>30</v>
      </c>
      <c r="AC4135" s="112" t="s">
        <v>31</v>
      </c>
    </row>
    <row r="4136" spans="1:29" ht="25.5" customHeight="1" x14ac:dyDescent="0.35">
      <c r="A4136" s="205"/>
      <c r="B4136" s="207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257"/>
        <v/>
      </c>
      <c r="G4136" s="106"/>
      <c r="H4136" s="96">
        <f t="shared" si="258"/>
        <v>0</v>
      </c>
      <c r="I4136" s="96" t="str">
        <f t="shared" si="259"/>
        <v/>
      </c>
      <c r="J4136" s="96" t="str">
        <f t="shared" si="260"/>
        <v/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V4136" s="110" t="s">
        <v>25</v>
      </c>
      <c r="W4136" s="110" t="s">
        <v>26</v>
      </c>
      <c r="X4136" s="110" t="s">
        <v>27</v>
      </c>
      <c r="Y4136" s="111" t="s">
        <v>28</v>
      </c>
      <c r="Z4136" s="111" t="s">
        <v>29</v>
      </c>
      <c r="AA4136" s="111" t="s">
        <v>25</v>
      </c>
      <c r="AB4136" s="111" t="s">
        <v>30</v>
      </c>
      <c r="AC4136" s="112" t="s">
        <v>31</v>
      </c>
    </row>
    <row r="4137" spans="1:29" ht="25.5" customHeight="1" x14ac:dyDescent="0.35">
      <c r="A4137" s="205"/>
      <c r="B4137" s="207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257"/>
        <v/>
      </c>
      <c r="G4137" s="106"/>
      <c r="H4137" s="96">
        <f t="shared" si="258"/>
        <v>0</v>
      </c>
      <c r="I4137" s="96" t="str">
        <f t="shared" si="259"/>
        <v/>
      </c>
      <c r="J4137" s="96" t="str">
        <f t="shared" si="260"/>
        <v/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V4137" s="110" t="s">
        <v>25</v>
      </c>
      <c r="W4137" s="110" t="s">
        <v>26</v>
      </c>
      <c r="X4137" s="110" t="s">
        <v>27</v>
      </c>
      <c r="Y4137" s="111" t="s">
        <v>28</v>
      </c>
      <c r="Z4137" s="111" t="s">
        <v>29</v>
      </c>
      <c r="AA4137" s="111" t="s">
        <v>25</v>
      </c>
      <c r="AB4137" s="111" t="s">
        <v>30</v>
      </c>
      <c r="AC4137" s="112" t="s">
        <v>31</v>
      </c>
    </row>
    <row r="4138" spans="1:29" ht="25.5" customHeight="1" x14ac:dyDescent="0.35">
      <c r="A4138" s="205"/>
      <c r="B4138" s="207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257"/>
        <v/>
      </c>
      <c r="G4138" s="106"/>
      <c r="H4138" s="96">
        <f t="shared" si="258"/>
        <v>0</v>
      </c>
      <c r="I4138" s="96" t="str">
        <f t="shared" si="259"/>
        <v/>
      </c>
      <c r="J4138" s="96" t="str">
        <f t="shared" si="260"/>
        <v/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V4138" s="110" t="s">
        <v>25</v>
      </c>
      <c r="W4138" s="110" t="s">
        <v>26</v>
      </c>
      <c r="X4138" s="110" t="s">
        <v>27</v>
      </c>
      <c r="Y4138" s="111" t="s">
        <v>28</v>
      </c>
      <c r="Z4138" s="111" t="s">
        <v>29</v>
      </c>
      <c r="AA4138" s="111" t="s">
        <v>25</v>
      </c>
      <c r="AB4138" s="111" t="s">
        <v>30</v>
      </c>
      <c r="AC4138" s="112" t="s">
        <v>31</v>
      </c>
    </row>
    <row r="4139" spans="1:29" ht="25.5" customHeight="1" x14ac:dyDescent="0.35">
      <c r="A4139" s="205"/>
      <c r="B4139" s="207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257"/>
        <v/>
      </c>
      <c r="G4139" s="106"/>
      <c r="H4139" s="96">
        <f t="shared" si="258"/>
        <v>0</v>
      </c>
      <c r="I4139" s="96" t="str">
        <f t="shared" si="259"/>
        <v/>
      </c>
      <c r="J4139" s="96" t="str">
        <f t="shared" si="260"/>
        <v/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V4139" s="110" t="s">
        <v>25</v>
      </c>
      <c r="W4139" s="110" t="s">
        <v>26</v>
      </c>
      <c r="X4139" s="110" t="s">
        <v>27</v>
      </c>
      <c r="Y4139" s="111" t="s">
        <v>28</v>
      </c>
      <c r="Z4139" s="111" t="s">
        <v>29</v>
      </c>
      <c r="AA4139" s="111" t="s">
        <v>25</v>
      </c>
      <c r="AB4139" s="111" t="s">
        <v>30</v>
      </c>
      <c r="AC4139" s="112" t="s">
        <v>31</v>
      </c>
    </row>
    <row r="4140" spans="1:29" ht="25.5" customHeight="1" x14ac:dyDescent="0.35">
      <c r="A4140" s="205"/>
      <c r="B4140" s="207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257"/>
        <v/>
      </c>
      <c r="G4140" s="106"/>
      <c r="H4140" s="96">
        <f t="shared" si="258"/>
        <v>0</v>
      </c>
      <c r="I4140" s="96" t="str">
        <f t="shared" si="259"/>
        <v/>
      </c>
      <c r="J4140" s="96" t="str">
        <f t="shared" si="260"/>
        <v/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V4140" s="110" t="s">
        <v>25</v>
      </c>
      <c r="W4140" s="110" t="s">
        <v>26</v>
      </c>
      <c r="X4140" s="110" t="s">
        <v>27</v>
      </c>
      <c r="Y4140" s="111" t="s">
        <v>28</v>
      </c>
      <c r="Z4140" s="111" t="s">
        <v>29</v>
      </c>
      <c r="AA4140" s="111" t="s">
        <v>25</v>
      </c>
      <c r="AB4140" s="111" t="s">
        <v>30</v>
      </c>
      <c r="AC4140" s="112" t="s">
        <v>31</v>
      </c>
    </row>
    <row r="4141" spans="1:29" ht="25.5" customHeight="1" x14ac:dyDescent="0.35">
      <c r="A4141" s="205"/>
      <c r="B4141" s="207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257"/>
        <v/>
      </c>
      <c r="G4141" s="106"/>
      <c r="H4141" s="96">
        <f t="shared" si="258"/>
        <v>0</v>
      </c>
      <c r="I4141" s="96" t="str">
        <f t="shared" si="259"/>
        <v/>
      </c>
      <c r="J4141" s="96" t="str">
        <f t="shared" si="260"/>
        <v/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V4141" s="110" t="s">
        <v>25</v>
      </c>
      <c r="W4141" s="110" t="s">
        <v>26</v>
      </c>
      <c r="X4141" s="110" t="s">
        <v>27</v>
      </c>
      <c r="Y4141" s="111" t="s">
        <v>28</v>
      </c>
      <c r="Z4141" s="111" t="s">
        <v>29</v>
      </c>
      <c r="AA4141" s="111" t="s">
        <v>25</v>
      </c>
      <c r="AB4141" s="111" t="s">
        <v>30</v>
      </c>
      <c r="AC4141" s="112" t="s">
        <v>31</v>
      </c>
    </row>
    <row r="4142" spans="1:29" ht="25.5" customHeight="1" x14ac:dyDescent="0.35">
      <c r="A4142" s="205"/>
      <c r="B4142" s="207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257"/>
        <v/>
      </c>
      <c r="G4142" s="106"/>
      <c r="H4142" s="96">
        <f t="shared" si="258"/>
        <v>0</v>
      </c>
      <c r="I4142" s="96" t="str">
        <f t="shared" si="259"/>
        <v/>
      </c>
      <c r="J4142" s="96" t="str">
        <f t="shared" si="260"/>
        <v/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V4142" s="110" t="s">
        <v>25</v>
      </c>
      <c r="W4142" s="110" t="s">
        <v>26</v>
      </c>
      <c r="X4142" s="110" t="s">
        <v>27</v>
      </c>
      <c r="Y4142" s="111" t="s">
        <v>28</v>
      </c>
      <c r="Z4142" s="111" t="s">
        <v>29</v>
      </c>
      <c r="AA4142" s="111" t="s">
        <v>25</v>
      </c>
      <c r="AB4142" s="111" t="s">
        <v>30</v>
      </c>
      <c r="AC4142" s="112" t="s">
        <v>31</v>
      </c>
    </row>
    <row r="4143" spans="1:29" ht="25.5" customHeight="1" x14ac:dyDescent="0.35">
      <c r="A4143" s="205"/>
      <c r="B4143" s="207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257"/>
        <v/>
      </c>
      <c r="G4143" s="106"/>
      <c r="H4143" s="96">
        <f t="shared" si="258"/>
        <v>0</v>
      </c>
      <c r="I4143" s="96" t="str">
        <f t="shared" si="259"/>
        <v/>
      </c>
      <c r="J4143" s="96" t="str">
        <f t="shared" si="260"/>
        <v/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V4143" s="110" t="s">
        <v>25</v>
      </c>
      <c r="W4143" s="110" t="s">
        <v>26</v>
      </c>
      <c r="X4143" s="110" t="s">
        <v>27</v>
      </c>
      <c r="Y4143" s="111" t="s">
        <v>28</v>
      </c>
      <c r="Z4143" s="111" t="s">
        <v>29</v>
      </c>
      <c r="AA4143" s="111" t="s">
        <v>25</v>
      </c>
      <c r="AB4143" s="111" t="s">
        <v>30</v>
      </c>
      <c r="AC4143" s="112" t="s">
        <v>31</v>
      </c>
    </row>
    <row r="4144" spans="1:29" ht="25.5" customHeight="1" x14ac:dyDescent="0.35">
      <c r="A4144" s="205"/>
      <c r="B4144" s="207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257"/>
        <v/>
      </c>
      <c r="G4144" s="106"/>
      <c r="H4144" s="96">
        <f t="shared" si="258"/>
        <v>0</v>
      </c>
      <c r="I4144" s="96" t="str">
        <f t="shared" si="259"/>
        <v/>
      </c>
      <c r="J4144" s="96" t="str">
        <f t="shared" si="260"/>
        <v/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V4144" s="110" t="s">
        <v>25</v>
      </c>
      <c r="W4144" s="110" t="s">
        <v>26</v>
      </c>
      <c r="X4144" s="110" t="s">
        <v>27</v>
      </c>
      <c r="Y4144" s="111" t="s">
        <v>28</v>
      </c>
      <c r="Z4144" s="111" t="s">
        <v>29</v>
      </c>
      <c r="AA4144" s="111" t="s">
        <v>25</v>
      </c>
      <c r="AB4144" s="111" t="s">
        <v>30</v>
      </c>
      <c r="AC4144" s="112" t="s">
        <v>31</v>
      </c>
    </row>
    <row r="4145" spans="1:29" ht="25.5" customHeight="1" x14ac:dyDescent="0.35">
      <c r="A4145" s="205"/>
      <c r="B4145" s="207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257"/>
        <v/>
      </c>
      <c r="G4145" s="106"/>
      <c r="H4145" s="96">
        <f t="shared" si="258"/>
        <v>0</v>
      </c>
      <c r="I4145" s="96" t="str">
        <f t="shared" si="259"/>
        <v/>
      </c>
      <c r="J4145" s="96" t="str">
        <f t="shared" si="260"/>
        <v/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V4145" s="110" t="s">
        <v>25</v>
      </c>
      <c r="W4145" s="110" t="s">
        <v>26</v>
      </c>
      <c r="X4145" s="110" t="s">
        <v>27</v>
      </c>
      <c r="Y4145" s="111" t="s">
        <v>28</v>
      </c>
      <c r="Z4145" s="111" t="s">
        <v>29</v>
      </c>
      <c r="AA4145" s="111" t="s">
        <v>25</v>
      </c>
      <c r="AB4145" s="111" t="s">
        <v>30</v>
      </c>
      <c r="AC4145" s="112" t="s">
        <v>31</v>
      </c>
    </row>
    <row r="4146" spans="1:29" ht="25.5" customHeight="1" x14ac:dyDescent="0.35">
      <c r="A4146" s="205"/>
      <c r="B4146" s="207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257"/>
        <v/>
      </c>
      <c r="G4146" s="106"/>
      <c r="H4146" s="96">
        <f t="shared" si="258"/>
        <v>0</v>
      </c>
      <c r="I4146" s="96" t="str">
        <f t="shared" si="259"/>
        <v/>
      </c>
      <c r="J4146" s="96" t="str">
        <f t="shared" si="260"/>
        <v/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V4146" s="110" t="s">
        <v>25</v>
      </c>
      <c r="W4146" s="110" t="s">
        <v>26</v>
      </c>
      <c r="X4146" s="110" t="s">
        <v>27</v>
      </c>
      <c r="Y4146" s="111" t="s">
        <v>28</v>
      </c>
      <c r="Z4146" s="111" t="s">
        <v>29</v>
      </c>
      <c r="AA4146" s="111" t="s">
        <v>25</v>
      </c>
      <c r="AB4146" s="111" t="s">
        <v>30</v>
      </c>
      <c r="AC4146" s="112" t="s">
        <v>31</v>
      </c>
    </row>
    <row r="4147" spans="1:29" ht="25.5" customHeight="1" x14ac:dyDescent="0.35">
      <c r="A4147" s="205"/>
      <c r="B4147" s="207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257"/>
        <v/>
      </c>
      <c r="G4147" s="106"/>
      <c r="H4147" s="96">
        <f t="shared" si="258"/>
        <v>0</v>
      </c>
      <c r="I4147" s="96" t="str">
        <f t="shared" si="259"/>
        <v/>
      </c>
      <c r="J4147" s="96" t="str">
        <f t="shared" si="260"/>
        <v/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V4147" s="110" t="s">
        <v>25</v>
      </c>
      <c r="W4147" s="110" t="s">
        <v>26</v>
      </c>
      <c r="X4147" s="110" t="s">
        <v>27</v>
      </c>
      <c r="Y4147" s="111" t="s">
        <v>28</v>
      </c>
      <c r="Z4147" s="111" t="s">
        <v>29</v>
      </c>
      <c r="AA4147" s="111" t="s">
        <v>25</v>
      </c>
      <c r="AB4147" s="111" t="s">
        <v>30</v>
      </c>
      <c r="AC4147" s="112" t="s">
        <v>31</v>
      </c>
    </row>
    <row r="4148" spans="1:29" ht="25.5" customHeight="1" x14ac:dyDescent="0.35">
      <c r="A4148" s="205"/>
      <c r="B4148" s="207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257"/>
        <v/>
      </c>
      <c r="G4148" s="106"/>
      <c r="H4148" s="96">
        <f t="shared" si="258"/>
        <v>0</v>
      </c>
      <c r="I4148" s="96" t="str">
        <f t="shared" si="259"/>
        <v/>
      </c>
      <c r="J4148" s="96" t="str">
        <f t="shared" si="260"/>
        <v/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V4148" s="110" t="s">
        <v>25</v>
      </c>
      <c r="W4148" s="110" t="s">
        <v>26</v>
      </c>
      <c r="X4148" s="110" t="s">
        <v>27</v>
      </c>
      <c r="Y4148" s="111" t="s">
        <v>28</v>
      </c>
      <c r="Z4148" s="111" t="s">
        <v>29</v>
      </c>
      <c r="AA4148" s="111" t="s">
        <v>25</v>
      </c>
      <c r="AB4148" s="111" t="s">
        <v>30</v>
      </c>
      <c r="AC4148" s="112" t="s">
        <v>31</v>
      </c>
    </row>
    <row r="4149" spans="1:29" ht="25.5" customHeight="1" x14ac:dyDescent="0.35">
      <c r="A4149" s="205"/>
      <c r="B4149" s="207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257"/>
        <v/>
      </c>
      <c r="G4149" s="106"/>
      <c r="H4149" s="96">
        <f t="shared" si="258"/>
        <v>0</v>
      </c>
      <c r="I4149" s="96" t="str">
        <f t="shared" si="259"/>
        <v/>
      </c>
      <c r="J4149" s="96" t="str">
        <f t="shared" si="260"/>
        <v/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V4149" s="110" t="s">
        <v>25</v>
      </c>
      <c r="W4149" s="110" t="s">
        <v>26</v>
      </c>
      <c r="X4149" s="110" t="s">
        <v>27</v>
      </c>
      <c r="Y4149" s="111" t="s">
        <v>28</v>
      </c>
      <c r="Z4149" s="111" t="s">
        <v>29</v>
      </c>
      <c r="AA4149" s="111" t="s">
        <v>25</v>
      </c>
      <c r="AB4149" s="111" t="s">
        <v>30</v>
      </c>
      <c r="AC4149" s="112" t="s">
        <v>31</v>
      </c>
    </row>
    <row r="4150" spans="1:29" ht="25.5" customHeight="1" x14ac:dyDescent="0.35">
      <c r="A4150" s="205"/>
      <c r="B4150" s="207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257"/>
        <v/>
      </c>
      <c r="G4150" s="106"/>
      <c r="H4150" s="96">
        <f t="shared" si="258"/>
        <v>0</v>
      </c>
      <c r="I4150" s="96" t="str">
        <f t="shared" si="259"/>
        <v/>
      </c>
      <c r="J4150" s="96" t="str">
        <f t="shared" si="260"/>
        <v/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V4150" s="110" t="s">
        <v>25</v>
      </c>
      <c r="W4150" s="110" t="s">
        <v>26</v>
      </c>
      <c r="X4150" s="110" t="s">
        <v>27</v>
      </c>
      <c r="Y4150" s="111" t="s">
        <v>28</v>
      </c>
      <c r="Z4150" s="111" t="s">
        <v>29</v>
      </c>
      <c r="AA4150" s="111" t="s">
        <v>25</v>
      </c>
      <c r="AB4150" s="111" t="s">
        <v>30</v>
      </c>
      <c r="AC4150" s="112" t="s">
        <v>31</v>
      </c>
    </row>
    <row r="4151" spans="1:29" ht="25.5" customHeight="1" x14ac:dyDescent="0.35">
      <c r="A4151" s="205"/>
      <c r="B4151" s="207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257"/>
        <v/>
      </c>
      <c r="G4151" s="106"/>
      <c r="H4151" s="96">
        <f t="shared" si="258"/>
        <v>0</v>
      </c>
      <c r="I4151" s="96" t="str">
        <f t="shared" si="259"/>
        <v/>
      </c>
      <c r="J4151" s="96" t="str">
        <f t="shared" si="260"/>
        <v/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V4151" s="110" t="s">
        <v>25</v>
      </c>
      <c r="W4151" s="110" t="s">
        <v>26</v>
      </c>
      <c r="X4151" s="110" t="s">
        <v>27</v>
      </c>
      <c r="Y4151" s="111" t="s">
        <v>28</v>
      </c>
      <c r="Z4151" s="111" t="s">
        <v>29</v>
      </c>
      <c r="AA4151" s="111" t="s">
        <v>25</v>
      </c>
      <c r="AB4151" s="111" t="s">
        <v>30</v>
      </c>
      <c r="AC4151" s="112" t="s">
        <v>31</v>
      </c>
    </row>
    <row r="4152" spans="1:29" ht="25.5" customHeight="1" x14ac:dyDescent="0.35">
      <c r="A4152" s="205"/>
      <c r="B4152" s="207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257"/>
        <v/>
      </c>
      <c r="G4152" s="106"/>
      <c r="H4152" s="96">
        <f t="shared" si="258"/>
        <v>0</v>
      </c>
      <c r="I4152" s="96" t="str">
        <f t="shared" si="259"/>
        <v/>
      </c>
      <c r="J4152" s="96" t="str">
        <f t="shared" si="260"/>
        <v/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V4152" s="110" t="s">
        <v>25</v>
      </c>
      <c r="W4152" s="110" t="s">
        <v>26</v>
      </c>
      <c r="X4152" s="110" t="s">
        <v>27</v>
      </c>
      <c r="Y4152" s="111" t="s">
        <v>28</v>
      </c>
      <c r="Z4152" s="111" t="s">
        <v>29</v>
      </c>
      <c r="AA4152" s="111" t="s">
        <v>25</v>
      </c>
      <c r="AB4152" s="111" t="s">
        <v>30</v>
      </c>
      <c r="AC4152" s="112" t="s">
        <v>31</v>
      </c>
    </row>
    <row r="4153" spans="1:29" ht="25.5" customHeight="1" x14ac:dyDescent="0.35">
      <c r="A4153" s="205"/>
      <c r="B4153" s="207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257"/>
        <v/>
      </c>
      <c r="G4153" s="106"/>
      <c r="H4153" s="96">
        <f t="shared" si="258"/>
        <v>0</v>
      </c>
      <c r="I4153" s="96" t="str">
        <f t="shared" si="259"/>
        <v/>
      </c>
      <c r="J4153" s="96" t="str">
        <f t="shared" si="260"/>
        <v/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V4153" s="110" t="s">
        <v>25</v>
      </c>
      <c r="W4153" s="110" t="s">
        <v>26</v>
      </c>
      <c r="X4153" s="110" t="s">
        <v>27</v>
      </c>
      <c r="Y4153" s="111" t="s">
        <v>28</v>
      </c>
      <c r="Z4153" s="111" t="s">
        <v>29</v>
      </c>
      <c r="AA4153" s="111" t="s">
        <v>25</v>
      </c>
      <c r="AB4153" s="111" t="s">
        <v>30</v>
      </c>
      <c r="AC4153" s="112" t="s">
        <v>31</v>
      </c>
    </row>
    <row r="4154" spans="1:29" ht="25.5" customHeight="1" x14ac:dyDescent="0.35">
      <c r="A4154" s="205"/>
      <c r="B4154" s="207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257"/>
        <v/>
      </c>
      <c r="G4154" s="106"/>
      <c r="H4154" s="96">
        <f t="shared" si="258"/>
        <v>0</v>
      </c>
      <c r="I4154" s="96" t="str">
        <f t="shared" si="259"/>
        <v/>
      </c>
      <c r="J4154" s="96" t="str">
        <f t="shared" si="260"/>
        <v/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V4154" s="110" t="s">
        <v>25</v>
      </c>
      <c r="W4154" s="110" t="s">
        <v>26</v>
      </c>
      <c r="X4154" s="110" t="s">
        <v>27</v>
      </c>
      <c r="Y4154" s="111" t="s">
        <v>28</v>
      </c>
      <c r="Z4154" s="111" t="s">
        <v>29</v>
      </c>
      <c r="AA4154" s="111" t="s">
        <v>25</v>
      </c>
      <c r="AB4154" s="111" t="s">
        <v>30</v>
      </c>
      <c r="AC4154" s="112" t="s">
        <v>31</v>
      </c>
    </row>
    <row r="4155" spans="1:29" ht="25.5" customHeight="1" x14ac:dyDescent="0.35">
      <c r="A4155" s="205"/>
      <c r="B4155" s="207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257"/>
        <v/>
      </c>
      <c r="G4155" s="106"/>
      <c r="H4155" s="96">
        <f t="shared" si="258"/>
        <v>0</v>
      </c>
      <c r="I4155" s="96" t="str">
        <f t="shared" si="259"/>
        <v/>
      </c>
      <c r="J4155" s="96" t="str">
        <f t="shared" si="260"/>
        <v/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V4155" s="110" t="s">
        <v>25</v>
      </c>
      <c r="W4155" s="110" t="s">
        <v>26</v>
      </c>
      <c r="X4155" s="110" t="s">
        <v>27</v>
      </c>
      <c r="Y4155" s="111" t="s">
        <v>28</v>
      </c>
      <c r="Z4155" s="111" t="s">
        <v>29</v>
      </c>
      <c r="AA4155" s="111" t="s">
        <v>25</v>
      </c>
      <c r="AB4155" s="111" t="s">
        <v>30</v>
      </c>
      <c r="AC4155" s="112" t="s">
        <v>31</v>
      </c>
    </row>
    <row r="4156" spans="1:29" ht="25.5" customHeight="1" x14ac:dyDescent="0.35">
      <c r="A4156" s="205"/>
      <c r="B4156" s="207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257"/>
        <v/>
      </c>
      <c r="G4156" s="106"/>
      <c r="H4156" s="96">
        <f t="shared" si="258"/>
        <v>0</v>
      </c>
      <c r="I4156" s="96" t="str">
        <f t="shared" si="259"/>
        <v/>
      </c>
      <c r="J4156" s="96" t="str">
        <f t="shared" si="260"/>
        <v/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V4156" s="110" t="s">
        <v>25</v>
      </c>
      <c r="W4156" s="110" t="s">
        <v>26</v>
      </c>
      <c r="X4156" s="110" t="s">
        <v>27</v>
      </c>
      <c r="Y4156" s="111" t="s">
        <v>28</v>
      </c>
      <c r="Z4156" s="111" t="s">
        <v>29</v>
      </c>
      <c r="AA4156" s="111" t="s">
        <v>25</v>
      </c>
      <c r="AB4156" s="111" t="s">
        <v>30</v>
      </c>
      <c r="AC4156" s="112" t="s">
        <v>31</v>
      </c>
    </row>
    <row r="4157" spans="1:29" ht="25.5" customHeight="1" x14ac:dyDescent="0.35">
      <c r="A4157" s="205"/>
      <c r="B4157" s="207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257"/>
        <v/>
      </c>
      <c r="G4157" s="106"/>
      <c r="H4157" s="96">
        <f t="shared" si="258"/>
        <v>0</v>
      </c>
      <c r="I4157" s="96" t="str">
        <f t="shared" si="259"/>
        <v/>
      </c>
      <c r="J4157" s="96" t="str">
        <f t="shared" si="260"/>
        <v/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V4157" s="110" t="s">
        <v>25</v>
      </c>
      <c r="W4157" s="110" t="s">
        <v>26</v>
      </c>
      <c r="X4157" s="110" t="s">
        <v>27</v>
      </c>
      <c r="Y4157" s="111" t="s">
        <v>28</v>
      </c>
      <c r="Z4157" s="111" t="s">
        <v>29</v>
      </c>
      <c r="AA4157" s="111" t="s">
        <v>25</v>
      </c>
      <c r="AB4157" s="111" t="s">
        <v>30</v>
      </c>
      <c r="AC4157" s="112" t="s">
        <v>31</v>
      </c>
    </row>
    <row r="4158" spans="1:29" ht="25.5" customHeight="1" x14ac:dyDescent="0.35">
      <c r="A4158" s="205"/>
      <c r="B4158" s="207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257"/>
        <v/>
      </c>
      <c r="G4158" s="106"/>
      <c r="H4158" s="96">
        <f t="shared" si="258"/>
        <v>0</v>
      </c>
      <c r="I4158" s="96" t="str">
        <f t="shared" si="259"/>
        <v/>
      </c>
      <c r="J4158" s="96" t="str">
        <f t="shared" si="260"/>
        <v/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V4158" s="110" t="s">
        <v>25</v>
      </c>
      <c r="W4158" s="110" t="s">
        <v>26</v>
      </c>
      <c r="X4158" s="110" t="s">
        <v>27</v>
      </c>
      <c r="Y4158" s="111" t="s">
        <v>28</v>
      </c>
      <c r="Z4158" s="111" t="s">
        <v>29</v>
      </c>
      <c r="AA4158" s="111" t="s">
        <v>25</v>
      </c>
      <c r="AB4158" s="111" t="s">
        <v>30</v>
      </c>
      <c r="AC4158" s="112" t="s">
        <v>31</v>
      </c>
    </row>
    <row r="4159" spans="1:29" ht="25.5" customHeight="1" x14ac:dyDescent="0.35">
      <c r="A4159" s="205"/>
      <c r="B4159" s="207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257"/>
        <v/>
      </c>
      <c r="G4159" s="106"/>
      <c r="H4159" s="96">
        <f t="shared" si="258"/>
        <v>0</v>
      </c>
      <c r="I4159" s="96" t="str">
        <f t="shared" si="259"/>
        <v/>
      </c>
      <c r="J4159" s="96" t="str">
        <f t="shared" si="260"/>
        <v/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V4159" s="110" t="s">
        <v>25</v>
      </c>
      <c r="W4159" s="110" t="s">
        <v>26</v>
      </c>
      <c r="X4159" s="110" t="s">
        <v>27</v>
      </c>
      <c r="Y4159" s="111" t="s">
        <v>28</v>
      </c>
      <c r="Z4159" s="111" t="s">
        <v>29</v>
      </c>
      <c r="AA4159" s="111" t="s">
        <v>25</v>
      </c>
      <c r="AB4159" s="111" t="s">
        <v>30</v>
      </c>
      <c r="AC4159" s="112" t="s">
        <v>31</v>
      </c>
    </row>
    <row r="4160" spans="1:29" ht="25.5" customHeight="1" x14ac:dyDescent="0.35">
      <c r="A4160" s="205"/>
      <c r="B4160" s="207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257"/>
        <v/>
      </c>
      <c r="G4160" s="106"/>
      <c r="H4160" s="96">
        <f t="shared" si="258"/>
        <v>0</v>
      </c>
      <c r="I4160" s="96" t="str">
        <f t="shared" si="259"/>
        <v/>
      </c>
      <c r="J4160" s="96" t="str">
        <f t="shared" si="260"/>
        <v/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V4160" s="110" t="s">
        <v>25</v>
      </c>
      <c r="W4160" s="110" t="s">
        <v>26</v>
      </c>
      <c r="X4160" s="110" t="s">
        <v>27</v>
      </c>
      <c r="Y4160" s="111" t="s">
        <v>28</v>
      </c>
      <c r="Z4160" s="111" t="s">
        <v>29</v>
      </c>
      <c r="AA4160" s="111" t="s">
        <v>25</v>
      </c>
      <c r="AB4160" s="111" t="s">
        <v>30</v>
      </c>
      <c r="AC4160" s="112" t="s">
        <v>31</v>
      </c>
    </row>
    <row r="4161" spans="1:29" ht="25.5" customHeight="1" x14ac:dyDescent="0.35">
      <c r="A4161" s="205"/>
      <c r="B4161" s="207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257"/>
        <v/>
      </c>
      <c r="G4161" s="106"/>
      <c r="H4161" s="96">
        <f t="shared" si="258"/>
        <v>0</v>
      </c>
      <c r="I4161" s="96" t="str">
        <f t="shared" si="259"/>
        <v/>
      </c>
      <c r="J4161" s="96" t="str">
        <f t="shared" si="260"/>
        <v/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V4161" s="110" t="s">
        <v>25</v>
      </c>
      <c r="W4161" s="110" t="s">
        <v>26</v>
      </c>
      <c r="X4161" s="110" t="s">
        <v>27</v>
      </c>
      <c r="Y4161" s="111" t="s">
        <v>28</v>
      </c>
      <c r="Z4161" s="111" t="s">
        <v>29</v>
      </c>
      <c r="AA4161" s="111" t="s">
        <v>25</v>
      </c>
      <c r="AB4161" s="111" t="s">
        <v>30</v>
      </c>
      <c r="AC4161" s="112" t="s">
        <v>31</v>
      </c>
    </row>
    <row r="4162" spans="1:29" ht="25.5" customHeight="1" x14ac:dyDescent="0.35">
      <c r="A4162" s="205"/>
      <c r="B4162" s="207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261">IF(OR(D4162="",E4162=""),"",ROUND(D4162*E4162,2))</f>
        <v/>
      </c>
      <c r="G4162" s="106"/>
      <c r="H4162" s="96">
        <f t="shared" ref="H4162:H4225" si="262">IF(G4162="Sim",IF(OR(F4162="",D4162="",L4162=""),"",IF(L4162="Sim",ROUND(F4162-D4162,2),0)),0)</f>
        <v>0</v>
      </c>
      <c r="I4162" s="96" t="str">
        <f t="shared" ref="I4162:I4225" si="263">IF(G4162="Sim",0,IF(OR(F4162="",L4162=""),"",F4162))</f>
        <v/>
      </c>
      <c r="J4162" s="96" t="str">
        <f t="shared" ref="J4162:J4225" si="264">IF(G4162="Sim",0,IF(OR(F4162="",D4162="",L4162=""),"",IF(L4162="Sim",ROUND(F4162-D4162,2),0)))</f>
        <v/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V4162" s="110" t="s">
        <v>25</v>
      </c>
      <c r="W4162" s="110" t="s">
        <v>26</v>
      </c>
      <c r="X4162" s="110" t="s">
        <v>27</v>
      </c>
      <c r="Y4162" s="111" t="s">
        <v>28</v>
      </c>
      <c r="Z4162" s="111" t="s">
        <v>29</v>
      </c>
      <c r="AA4162" s="111" t="s">
        <v>25</v>
      </c>
      <c r="AB4162" s="111" t="s">
        <v>30</v>
      </c>
      <c r="AC4162" s="112" t="s">
        <v>31</v>
      </c>
    </row>
    <row r="4163" spans="1:29" ht="25.5" customHeight="1" x14ac:dyDescent="0.35">
      <c r="A4163" s="205"/>
      <c r="B4163" s="207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261"/>
        <v/>
      </c>
      <c r="G4163" s="106"/>
      <c r="H4163" s="96">
        <f t="shared" si="262"/>
        <v>0</v>
      </c>
      <c r="I4163" s="96" t="str">
        <f t="shared" si="263"/>
        <v/>
      </c>
      <c r="J4163" s="96" t="str">
        <f t="shared" si="264"/>
        <v/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V4163" s="110" t="s">
        <v>25</v>
      </c>
      <c r="W4163" s="110" t="s">
        <v>26</v>
      </c>
      <c r="X4163" s="110" t="s">
        <v>27</v>
      </c>
      <c r="Y4163" s="111" t="s">
        <v>28</v>
      </c>
      <c r="Z4163" s="111" t="s">
        <v>29</v>
      </c>
      <c r="AA4163" s="111" t="s">
        <v>25</v>
      </c>
      <c r="AB4163" s="111" t="s">
        <v>30</v>
      </c>
      <c r="AC4163" s="112" t="s">
        <v>31</v>
      </c>
    </row>
    <row r="4164" spans="1:29" ht="25.5" customHeight="1" x14ac:dyDescent="0.35">
      <c r="A4164" s="205"/>
      <c r="B4164" s="207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261"/>
        <v/>
      </c>
      <c r="G4164" s="106"/>
      <c r="H4164" s="96">
        <f t="shared" si="262"/>
        <v>0</v>
      </c>
      <c r="I4164" s="96" t="str">
        <f t="shared" si="263"/>
        <v/>
      </c>
      <c r="J4164" s="96" t="str">
        <f t="shared" si="264"/>
        <v/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V4164" s="110" t="s">
        <v>25</v>
      </c>
      <c r="W4164" s="110" t="s">
        <v>26</v>
      </c>
      <c r="X4164" s="110" t="s">
        <v>27</v>
      </c>
      <c r="Y4164" s="111" t="s">
        <v>28</v>
      </c>
      <c r="Z4164" s="111" t="s">
        <v>29</v>
      </c>
      <c r="AA4164" s="111" t="s">
        <v>25</v>
      </c>
      <c r="AB4164" s="111" t="s">
        <v>30</v>
      </c>
      <c r="AC4164" s="112" t="s">
        <v>31</v>
      </c>
    </row>
    <row r="4165" spans="1:29" ht="25.5" customHeight="1" x14ac:dyDescent="0.35">
      <c r="A4165" s="205"/>
      <c r="B4165" s="207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261"/>
        <v/>
      </c>
      <c r="G4165" s="106"/>
      <c r="H4165" s="96">
        <f t="shared" si="262"/>
        <v>0</v>
      </c>
      <c r="I4165" s="96" t="str">
        <f t="shared" si="263"/>
        <v/>
      </c>
      <c r="J4165" s="96" t="str">
        <f t="shared" si="264"/>
        <v/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V4165" s="110" t="s">
        <v>25</v>
      </c>
      <c r="W4165" s="110" t="s">
        <v>26</v>
      </c>
      <c r="X4165" s="110" t="s">
        <v>27</v>
      </c>
      <c r="Y4165" s="111" t="s">
        <v>28</v>
      </c>
      <c r="Z4165" s="111" t="s">
        <v>29</v>
      </c>
      <c r="AA4165" s="111" t="s">
        <v>25</v>
      </c>
      <c r="AB4165" s="111" t="s">
        <v>30</v>
      </c>
      <c r="AC4165" s="112" t="s">
        <v>31</v>
      </c>
    </row>
    <row r="4166" spans="1:29" ht="25.5" customHeight="1" x14ac:dyDescent="0.35">
      <c r="A4166" s="205"/>
      <c r="B4166" s="207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261"/>
        <v/>
      </c>
      <c r="G4166" s="106"/>
      <c r="H4166" s="96">
        <f t="shared" si="262"/>
        <v>0</v>
      </c>
      <c r="I4166" s="96" t="str">
        <f t="shared" si="263"/>
        <v/>
      </c>
      <c r="J4166" s="96" t="str">
        <f t="shared" si="264"/>
        <v/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V4166" s="110" t="s">
        <v>25</v>
      </c>
      <c r="W4166" s="110" t="s">
        <v>26</v>
      </c>
      <c r="X4166" s="110" t="s">
        <v>27</v>
      </c>
      <c r="Y4166" s="111" t="s">
        <v>28</v>
      </c>
      <c r="Z4166" s="111" t="s">
        <v>29</v>
      </c>
      <c r="AA4166" s="111" t="s">
        <v>25</v>
      </c>
      <c r="AB4166" s="111" t="s">
        <v>30</v>
      </c>
      <c r="AC4166" s="112" t="s">
        <v>31</v>
      </c>
    </row>
    <row r="4167" spans="1:29" ht="25.5" customHeight="1" x14ac:dyDescent="0.35">
      <c r="A4167" s="205"/>
      <c r="B4167" s="207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261"/>
        <v/>
      </c>
      <c r="G4167" s="106"/>
      <c r="H4167" s="96">
        <f t="shared" si="262"/>
        <v>0</v>
      </c>
      <c r="I4167" s="96" t="str">
        <f t="shared" si="263"/>
        <v/>
      </c>
      <c r="J4167" s="96" t="str">
        <f t="shared" si="264"/>
        <v/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V4167" s="110" t="s">
        <v>25</v>
      </c>
      <c r="W4167" s="110" t="s">
        <v>26</v>
      </c>
      <c r="X4167" s="110" t="s">
        <v>27</v>
      </c>
      <c r="Y4167" s="111" t="s">
        <v>28</v>
      </c>
      <c r="Z4167" s="111" t="s">
        <v>29</v>
      </c>
      <c r="AA4167" s="111" t="s">
        <v>25</v>
      </c>
      <c r="AB4167" s="111" t="s">
        <v>30</v>
      </c>
      <c r="AC4167" s="112" t="s">
        <v>31</v>
      </c>
    </row>
    <row r="4168" spans="1:29" ht="25.5" customHeight="1" x14ac:dyDescent="0.35">
      <c r="A4168" s="205"/>
      <c r="B4168" s="207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261"/>
        <v/>
      </c>
      <c r="G4168" s="106"/>
      <c r="H4168" s="96">
        <f t="shared" si="262"/>
        <v>0</v>
      </c>
      <c r="I4168" s="96" t="str">
        <f t="shared" si="263"/>
        <v/>
      </c>
      <c r="J4168" s="96" t="str">
        <f t="shared" si="264"/>
        <v/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V4168" s="110" t="s">
        <v>25</v>
      </c>
      <c r="W4168" s="110" t="s">
        <v>26</v>
      </c>
      <c r="X4168" s="110" t="s">
        <v>27</v>
      </c>
      <c r="Y4168" s="111" t="s">
        <v>28</v>
      </c>
      <c r="Z4168" s="111" t="s">
        <v>29</v>
      </c>
      <c r="AA4168" s="111" t="s">
        <v>25</v>
      </c>
      <c r="AB4168" s="111" t="s">
        <v>30</v>
      </c>
      <c r="AC4168" s="112" t="s">
        <v>31</v>
      </c>
    </row>
    <row r="4169" spans="1:29" ht="25.5" customHeight="1" x14ac:dyDescent="0.35">
      <c r="A4169" s="205"/>
      <c r="B4169" s="207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261"/>
        <v/>
      </c>
      <c r="G4169" s="106"/>
      <c r="H4169" s="96">
        <f t="shared" si="262"/>
        <v>0</v>
      </c>
      <c r="I4169" s="96" t="str">
        <f t="shared" si="263"/>
        <v/>
      </c>
      <c r="J4169" s="96" t="str">
        <f t="shared" si="264"/>
        <v/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V4169" s="110" t="s">
        <v>25</v>
      </c>
      <c r="W4169" s="110" t="s">
        <v>26</v>
      </c>
      <c r="X4169" s="110" t="s">
        <v>27</v>
      </c>
      <c r="Y4169" s="111" t="s">
        <v>28</v>
      </c>
      <c r="Z4169" s="111" t="s">
        <v>29</v>
      </c>
      <c r="AA4169" s="111" t="s">
        <v>25</v>
      </c>
      <c r="AB4169" s="111" t="s">
        <v>30</v>
      </c>
      <c r="AC4169" s="112" t="s">
        <v>31</v>
      </c>
    </row>
    <row r="4170" spans="1:29" ht="25.5" customHeight="1" x14ac:dyDescent="0.35">
      <c r="A4170" s="205"/>
      <c r="B4170" s="207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261"/>
        <v/>
      </c>
      <c r="G4170" s="106"/>
      <c r="H4170" s="96">
        <f t="shared" si="262"/>
        <v>0</v>
      </c>
      <c r="I4170" s="96" t="str">
        <f t="shared" si="263"/>
        <v/>
      </c>
      <c r="J4170" s="96" t="str">
        <f t="shared" si="264"/>
        <v/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V4170" s="110" t="s">
        <v>25</v>
      </c>
      <c r="W4170" s="110" t="s">
        <v>26</v>
      </c>
      <c r="X4170" s="110" t="s">
        <v>27</v>
      </c>
      <c r="Y4170" s="111" t="s">
        <v>28</v>
      </c>
      <c r="Z4170" s="111" t="s">
        <v>29</v>
      </c>
      <c r="AA4170" s="111" t="s">
        <v>25</v>
      </c>
      <c r="AB4170" s="111" t="s">
        <v>30</v>
      </c>
      <c r="AC4170" s="112" t="s">
        <v>31</v>
      </c>
    </row>
    <row r="4171" spans="1:29" ht="25.5" customHeight="1" x14ac:dyDescent="0.35">
      <c r="A4171" s="205"/>
      <c r="B4171" s="207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261"/>
        <v/>
      </c>
      <c r="G4171" s="106"/>
      <c r="H4171" s="96">
        <f t="shared" si="262"/>
        <v>0</v>
      </c>
      <c r="I4171" s="96" t="str">
        <f t="shared" si="263"/>
        <v/>
      </c>
      <c r="J4171" s="96" t="str">
        <f t="shared" si="264"/>
        <v/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V4171" s="110" t="s">
        <v>25</v>
      </c>
      <c r="W4171" s="110" t="s">
        <v>26</v>
      </c>
      <c r="X4171" s="110" t="s">
        <v>27</v>
      </c>
      <c r="Y4171" s="111" t="s">
        <v>28</v>
      </c>
      <c r="Z4171" s="111" t="s">
        <v>29</v>
      </c>
      <c r="AA4171" s="111" t="s">
        <v>25</v>
      </c>
      <c r="AB4171" s="111" t="s">
        <v>30</v>
      </c>
      <c r="AC4171" s="112" t="s">
        <v>31</v>
      </c>
    </row>
    <row r="4172" spans="1:29" ht="25.5" customHeight="1" x14ac:dyDescent="0.35">
      <c r="A4172" s="205"/>
      <c r="B4172" s="207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261"/>
        <v/>
      </c>
      <c r="G4172" s="106"/>
      <c r="H4172" s="96">
        <f t="shared" si="262"/>
        <v>0</v>
      </c>
      <c r="I4172" s="96" t="str">
        <f t="shared" si="263"/>
        <v/>
      </c>
      <c r="J4172" s="96" t="str">
        <f t="shared" si="264"/>
        <v/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V4172" s="110" t="s">
        <v>25</v>
      </c>
      <c r="W4172" s="110" t="s">
        <v>26</v>
      </c>
      <c r="X4172" s="110" t="s">
        <v>27</v>
      </c>
      <c r="Y4172" s="111" t="s">
        <v>28</v>
      </c>
      <c r="Z4172" s="111" t="s">
        <v>29</v>
      </c>
      <c r="AA4172" s="111" t="s">
        <v>25</v>
      </c>
      <c r="AB4172" s="111" t="s">
        <v>30</v>
      </c>
      <c r="AC4172" s="112" t="s">
        <v>31</v>
      </c>
    </row>
    <row r="4173" spans="1:29" ht="25.5" customHeight="1" x14ac:dyDescent="0.35">
      <c r="A4173" s="205"/>
      <c r="B4173" s="207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261"/>
        <v/>
      </c>
      <c r="G4173" s="106"/>
      <c r="H4173" s="96">
        <f t="shared" si="262"/>
        <v>0</v>
      </c>
      <c r="I4173" s="96" t="str">
        <f t="shared" si="263"/>
        <v/>
      </c>
      <c r="J4173" s="96" t="str">
        <f t="shared" si="264"/>
        <v/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V4173" s="110" t="s">
        <v>25</v>
      </c>
      <c r="W4173" s="110" t="s">
        <v>26</v>
      </c>
      <c r="X4173" s="110" t="s">
        <v>27</v>
      </c>
      <c r="Y4173" s="111" t="s">
        <v>28</v>
      </c>
      <c r="Z4173" s="111" t="s">
        <v>29</v>
      </c>
      <c r="AA4173" s="111" t="s">
        <v>25</v>
      </c>
      <c r="AB4173" s="111" t="s">
        <v>30</v>
      </c>
      <c r="AC4173" s="112" t="s">
        <v>31</v>
      </c>
    </row>
    <row r="4174" spans="1:29" ht="25.5" customHeight="1" x14ac:dyDescent="0.35">
      <c r="A4174" s="205"/>
      <c r="B4174" s="207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261"/>
        <v/>
      </c>
      <c r="G4174" s="106"/>
      <c r="H4174" s="96">
        <f t="shared" si="262"/>
        <v>0</v>
      </c>
      <c r="I4174" s="96" t="str">
        <f t="shared" si="263"/>
        <v/>
      </c>
      <c r="J4174" s="96" t="str">
        <f t="shared" si="264"/>
        <v/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V4174" s="110" t="s">
        <v>25</v>
      </c>
      <c r="W4174" s="110" t="s">
        <v>26</v>
      </c>
      <c r="X4174" s="110" t="s">
        <v>27</v>
      </c>
      <c r="Y4174" s="111" t="s">
        <v>28</v>
      </c>
      <c r="Z4174" s="111" t="s">
        <v>29</v>
      </c>
      <c r="AA4174" s="111" t="s">
        <v>25</v>
      </c>
      <c r="AB4174" s="111" t="s">
        <v>30</v>
      </c>
      <c r="AC4174" s="112" t="s">
        <v>31</v>
      </c>
    </row>
    <row r="4175" spans="1:29" ht="25.5" customHeight="1" x14ac:dyDescent="0.35">
      <c r="A4175" s="205"/>
      <c r="B4175" s="207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261"/>
        <v/>
      </c>
      <c r="G4175" s="106"/>
      <c r="H4175" s="96">
        <f t="shared" si="262"/>
        <v>0</v>
      </c>
      <c r="I4175" s="96" t="str">
        <f t="shared" si="263"/>
        <v/>
      </c>
      <c r="J4175" s="96" t="str">
        <f t="shared" si="264"/>
        <v/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V4175" s="110" t="s">
        <v>25</v>
      </c>
      <c r="W4175" s="110" t="s">
        <v>26</v>
      </c>
      <c r="X4175" s="110" t="s">
        <v>27</v>
      </c>
      <c r="Y4175" s="111" t="s">
        <v>28</v>
      </c>
      <c r="Z4175" s="111" t="s">
        <v>29</v>
      </c>
      <c r="AA4175" s="111" t="s">
        <v>25</v>
      </c>
      <c r="AB4175" s="111" t="s">
        <v>30</v>
      </c>
      <c r="AC4175" s="112" t="s">
        <v>31</v>
      </c>
    </row>
    <row r="4176" spans="1:29" ht="25.5" customHeight="1" x14ac:dyDescent="0.35">
      <c r="A4176" s="205"/>
      <c r="B4176" s="207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261"/>
        <v/>
      </c>
      <c r="G4176" s="106"/>
      <c r="H4176" s="96">
        <f t="shared" si="262"/>
        <v>0</v>
      </c>
      <c r="I4176" s="96" t="str">
        <f t="shared" si="263"/>
        <v/>
      </c>
      <c r="J4176" s="96" t="str">
        <f t="shared" si="264"/>
        <v/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V4176" s="110" t="s">
        <v>25</v>
      </c>
      <c r="W4176" s="110" t="s">
        <v>26</v>
      </c>
      <c r="X4176" s="110" t="s">
        <v>27</v>
      </c>
      <c r="Y4176" s="111" t="s">
        <v>28</v>
      </c>
      <c r="Z4176" s="111" t="s">
        <v>29</v>
      </c>
      <c r="AA4176" s="111" t="s">
        <v>25</v>
      </c>
      <c r="AB4176" s="111" t="s">
        <v>30</v>
      </c>
      <c r="AC4176" s="112" t="s">
        <v>31</v>
      </c>
    </row>
    <row r="4177" spans="1:29" ht="25.5" customHeight="1" x14ac:dyDescent="0.35">
      <c r="A4177" s="205"/>
      <c r="B4177" s="207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261"/>
        <v/>
      </c>
      <c r="G4177" s="106"/>
      <c r="H4177" s="96">
        <f t="shared" si="262"/>
        <v>0</v>
      </c>
      <c r="I4177" s="96" t="str">
        <f t="shared" si="263"/>
        <v/>
      </c>
      <c r="J4177" s="96" t="str">
        <f t="shared" si="264"/>
        <v/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V4177" s="110" t="s">
        <v>25</v>
      </c>
      <c r="W4177" s="110" t="s">
        <v>26</v>
      </c>
      <c r="X4177" s="110" t="s">
        <v>27</v>
      </c>
      <c r="Y4177" s="111" t="s">
        <v>28</v>
      </c>
      <c r="Z4177" s="111" t="s">
        <v>29</v>
      </c>
      <c r="AA4177" s="111" t="s">
        <v>25</v>
      </c>
      <c r="AB4177" s="111" t="s">
        <v>30</v>
      </c>
      <c r="AC4177" s="112" t="s">
        <v>31</v>
      </c>
    </row>
    <row r="4178" spans="1:29" ht="25.5" customHeight="1" x14ac:dyDescent="0.35">
      <c r="A4178" s="205"/>
      <c r="B4178" s="207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261"/>
        <v/>
      </c>
      <c r="G4178" s="106"/>
      <c r="H4178" s="96">
        <f t="shared" si="262"/>
        <v>0</v>
      </c>
      <c r="I4178" s="96" t="str">
        <f t="shared" si="263"/>
        <v/>
      </c>
      <c r="J4178" s="96" t="str">
        <f t="shared" si="264"/>
        <v/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V4178" s="110" t="s">
        <v>25</v>
      </c>
      <c r="W4178" s="110" t="s">
        <v>26</v>
      </c>
      <c r="X4178" s="110" t="s">
        <v>27</v>
      </c>
      <c r="Y4178" s="111" t="s">
        <v>28</v>
      </c>
      <c r="Z4178" s="111" t="s">
        <v>29</v>
      </c>
      <c r="AA4178" s="111" t="s">
        <v>25</v>
      </c>
      <c r="AB4178" s="111" t="s">
        <v>30</v>
      </c>
      <c r="AC4178" s="112" t="s">
        <v>31</v>
      </c>
    </row>
    <row r="4179" spans="1:29" ht="25.5" customHeight="1" x14ac:dyDescent="0.35">
      <c r="A4179" s="205"/>
      <c r="B4179" s="207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261"/>
        <v/>
      </c>
      <c r="G4179" s="106"/>
      <c r="H4179" s="96">
        <f t="shared" si="262"/>
        <v>0</v>
      </c>
      <c r="I4179" s="96" t="str">
        <f t="shared" si="263"/>
        <v/>
      </c>
      <c r="J4179" s="96" t="str">
        <f t="shared" si="264"/>
        <v/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V4179" s="110" t="s">
        <v>25</v>
      </c>
      <c r="W4179" s="110" t="s">
        <v>26</v>
      </c>
      <c r="X4179" s="110" t="s">
        <v>27</v>
      </c>
      <c r="Y4179" s="111" t="s">
        <v>28</v>
      </c>
      <c r="Z4179" s="111" t="s">
        <v>29</v>
      </c>
      <c r="AA4179" s="111" t="s">
        <v>25</v>
      </c>
      <c r="AB4179" s="111" t="s">
        <v>30</v>
      </c>
      <c r="AC4179" s="112" t="s">
        <v>31</v>
      </c>
    </row>
    <row r="4180" spans="1:29" ht="25.5" customHeight="1" x14ac:dyDescent="0.35">
      <c r="A4180" s="205"/>
      <c r="B4180" s="207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261"/>
        <v/>
      </c>
      <c r="G4180" s="106"/>
      <c r="H4180" s="96">
        <f t="shared" si="262"/>
        <v>0</v>
      </c>
      <c r="I4180" s="96" t="str">
        <f t="shared" si="263"/>
        <v/>
      </c>
      <c r="J4180" s="96" t="str">
        <f t="shared" si="264"/>
        <v/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V4180" s="110" t="s">
        <v>25</v>
      </c>
      <c r="W4180" s="110" t="s">
        <v>26</v>
      </c>
      <c r="X4180" s="110" t="s">
        <v>27</v>
      </c>
      <c r="Y4180" s="111" t="s">
        <v>28</v>
      </c>
      <c r="Z4180" s="111" t="s">
        <v>29</v>
      </c>
      <c r="AA4180" s="111" t="s">
        <v>25</v>
      </c>
      <c r="AB4180" s="111" t="s">
        <v>30</v>
      </c>
      <c r="AC4180" s="112" t="s">
        <v>31</v>
      </c>
    </row>
    <row r="4181" spans="1:29" ht="25.5" customHeight="1" x14ac:dyDescent="0.35">
      <c r="A4181" s="205"/>
      <c r="B4181" s="207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261"/>
        <v/>
      </c>
      <c r="G4181" s="106"/>
      <c r="H4181" s="96">
        <f t="shared" si="262"/>
        <v>0</v>
      </c>
      <c r="I4181" s="96" t="str">
        <f t="shared" si="263"/>
        <v/>
      </c>
      <c r="J4181" s="96" t="str">
        <f t="shared" si="264"/>
        <v/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V4181" s="110" t="s">
        <v>25</v>
      </c>
      <c r="W4181" s="110" t="s">
        <v>26</v>
      </c>
      <c r="X4181" s="110" t="s">
        <v>27</v>
      </c>
      <c r="Y4181" s="111" t="s">
        <v>28</v>
      </c>
      <c r="Z4181" s="111" t="s">
        <v>29</v>
      </c>
      <c r="AA4181" s="111" t="s">
        <v>25</v>
      </c>
      <c r="AB4181" s="111" t="s">
        <v>30</v>
      </c>
      <c r="AC4181" s="112" t="s">
        <v>31</v>
      </c>
    </row>
    <row r="4182" spans="1:29" ht="25.5" customHeight="1" x14ac:dyDescent="0.35">
      <c r="A4182" s="205"/>
      <c r="B4182" s="207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261"/>
        <v/>
      </c>
      <c r="G4182" s="106"/>
      <c r="H4182" s="96">
        <f t="shared" si="262"/>
        <v>0</v>
      </c>
      <c r="I4182" s="96" t="str">
        <f t="shared" si="263"/>
        <v/>
      </c>
      <c r="J4182" s="96" t="str">
        <f t="shared" si="264"/>
        <v/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V4182" s="110" t="s">
        <v>25</v>
      </c>
      <c r="W4182" s="110" t="s">
        <v>26</v>
      </c>
      <c r="X4182" s="110" t="s">
        <v>27</v>
      </c>
      <c r="Y4182" s="111" t="s">
        <v>28</v>
      </c>
      <c r="Z4182" s="111" t="s">
        <v>29</v>
      </c>
      <c r="AA4182" s="111" t="s">
        <v>25</v>
      </c>
      <c r="AB4182" s="111" t="s">
        <v>30</v>
      </c>
      <c r="AC4182" s="112" t="s">
        <v>31</v>
      </c>
    </row>
    <row r="4183" spans="1:29" ht="25.5" customHeight="1" x14ac:dyDescent="0.35">
      <c r="A4183" s="205"/>
      <c r="B4183" s="207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261"/>
        <v/>
      </c>
      <c r="G4183" s="106"/>
      <c r="H4183" s="96">
        <f t="shared" si="262"/>
        <v>0</v>
      </c>
      <c r="I4183" s="96" t="str">
        <f t="shared" si="263"/>
        <v/>
      </c>
      <c r="J4183" s="96" t="str">
        <f t="shared" si="264"/>
        <v/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V4183" s="110" t="s">
        <v>25</v>
      </c>
      <c r="W4183" s="110" t="s">
        <v>26</v>
      </c>
      <c r="X4183" s="110" t="s">
        <v>27</v>
      </c>
      <c r="Y4183" s="111" t="s">
        <v>28</v>
      </c>
      <c r="Z4183" s="111" t="s">
        <v>29</v>
      </c>
      <c r="AA4183" s="111" t="s">
        <v>25</v>
      </c>
      <c r="AB4183" s="111" t="s">
        <v>30</v>
      </c>
      <c r="AC4183" s="112" t="s">
        <v>31</v>
      </c>
    </row>
    <row r="4184" spans="1:29" ht="25.5" customHeight="1" x14ac:dyDescent="0.35">
      <c r="A4184" s="205"/>
      <c r="B4184" s="207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261"/>
        <v/>
      </c>
      <c r="G4184" s="106"/>
      <c r="H4184" s="96">
        <f t="shared" si="262"/>
        <v>0</v>
      </c>
      <c r="I4184" s="96" t="str">
        <f t="shared" si="263"/>
        <v/>
      </c>
      <c r="J4184" s="96" t="str">
        <f t="shared" si="264"/>
        <v/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V4184" s="110" t="s">
        <v>25</v>
      </c>
      <c r="W4184" s="110" t="s">
        <v>26</v>
      </c>
      <c r="X4184" s="110" t="s">
        <v>27</v>
      </c>
      <c r="Y4184" s="111" t="s">
        <v>28</v>
      </c>
      <c r="Z4184" s="111" t="s">
        <v>29</v>
      </c>
      <c r="AA4184" s="111" t="s">
        <v>25</v>
      </c>
      <c r="AB4184" s="111" t="s">
        <v>30</v>
      </c>
      <c r="AC4184" s="112" t="s">
        <v>31</v>
      </c>
    </row>
    <row r="4185" spans="1:29" ht="25.5" customHeight="1" x14ac:dyDescent="0.35">
      <c r="A4185" s="205"/>
      <c r="B4185" s="207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261"/>
        <v/>
      </c>
      <c r="G4185" s="106"/>
      <c r="H4185" s="96">
        <f t="shared" si="262"/>
        <v>0</v>
      </c>
      <c r="I4185" s="96" t="str">
        <f t="shared" si="263"/>
        <v/>
      </c>
      <c r="J4185" s="96" t="str">
        <f t="shared" si="264"/>
        <v/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V4185" s="110" t="s">
        <v>25</v>
      </c>
      <c r="W4185" s="110" t="s">
        <v>26</v>
      </c>
      <c r="X4185" s="110" t="s">
        <v>27</v>
      </c>
      <c r="Y4185" s="111" t="s">
        <v>28</v>
      </c>
      <c r="Z4185" s="111" t="s">
        <v>29</v>
      </c>
      <c r="AA4185" s="111" t="s">
        <v>25</v>
      </c>
      <c r="AB4185" s="111" t="s">
        <v>30</v>
      </c>
      <c r="AC4185" s="112" t="s">
        <v>31</v>
      </c>
    </row>
    <row r="4186" spans="1:29" ht="25.5" customHeight="1" x14ac:dyDescent="0.35">
      <c r="A4186" s="205"/>
      <c r="B4186" s="207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261"/>
        <v/>
      </c>
      <c r="G4186" s="106"/>
      <c r="H4186" s="96">
        <f t="shared" si="262"/>
        <v>0</v>
      </c>
      <c r="I4186" s="96" t="str">
        <f t="shared" si="263"/>
        <v/>
      </c>
      <c r="J4186" s="96" t="str">
        <f t="shared" si="264"/>
        <v/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V4186" s="110" t="s">
        <v>25</v>
      </c>
      <c r="W4186" s="110" t="s">
        <v>26</v>
      </c>
      <c r="X4186" s="110" t="s">
        <v>27</v>
      </c>
      <c r="Y4186" s="111" t="s">
        <v>28</v>
      </c>
      <c r="Z4186" s="111" t="s">
        <v>29</v>
      </c>
      <c r="AA4186" s="111" t="s">
        <v>25</v>
      </c>
      <c r="AB4186" s="111" t="s">
        <v>30</v>
      </c>
      <c r="AC4186" s="112" t="s">
        <v>31</v>
      </c>
    </row>
    <row r="4187" spans="1:29" ht="25.5" customHeight="1" x14ac:dyDescent="0.35">
      <c r="A4187" s="205"/>
      <c r="B4187" s="207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261"/>
        <v/>
      </c>
      <c r="G4187" s="106"/>
      <c r="H4187" s="96">
        <f t="shared" si="262"/>
        <v>0</v>
      </c>
      <c r="I4187" s="96" t="str">
        <f t="shared" si="263"/>
        <v/>
      </c>
      <c r="J4187" s="96" t="str">
        <f t="shared" si="264"/>
        <v/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V4187" s="110" t="s">
        <v>25</v>
      </c>
      <c r="W4187" s="110" t="s">
        <v>26</v>
      </c>
      <c r="X4187" s="110" t="s">
        <v>27</v>
      </c>
      <c r="Y4187" s="111" t="s">
        <v>28</v>
      </c>
      <c r="Z4187" s="111" t="s">
        <v>29</v>
      </c>
      <c r="AA4187" s="111" t="s">
        <v>25</v>
      </c>
      <c r="AB4187" s="111" t="s">
        <v>30</v>
      </c>
      <c r="AC4187" s="112" t="s">
        <v>31</v>
      </c>
    </row>
    <row r="4188" spans="1:29" ht="25.5" customHeight="1" x14ac:dyDescent="0.35">
      <c r="A4188" s="205"/>
      <c r="B4188" s="207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261"/>
        <v/>
      </c>
      <c r="G4188" s="106"/>
      <c r="H4188" s="96">
        <f t="shared" si="262"/>
        <v>0</v>
      </c>
      <c r="I4188" s="96" t="str">
        <f t="shared" si="263"/>
        <v/>
      </c>
      <c r="J4188" s="96" t="str">
        <f t="shared" si="264"/>
        <v/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V4188" s="110" t="s">
        <v>25</v>
      </c>
      <c r="W4188" s="110" t="s">
        <v>26</v>
      </c>
      <c r="X4188" s="110" t="s">
        <v>27</v>
      </c>
      <c r="Y4188" s="111" t="s">
        <v>28</v>
      </c>
      <c r="Z4188" s="111" t="s">
        <v>29</v>
      </c>
      <c r="AA4188" s="111" t="s">
        <v>25</v>
      </c>
      <c r="AB4188" s="111" t="s">
        <v>30</v>
      </c>
      <c r="AC4188" s="112" t="s">
        <v>31</v>
      </c>
    </row>
    <row r="4189" spans="1:29" ht="25.5" customHeight="1" x14ac:dyDescent="0.35">
      <c r="A4189" s="205"/>
      <c r="B4189" s="207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261"/>
        <v/>
      </c>
      <c r="G4189" s="106"/>
      <c r="H4189" s="96">
        <f t="shared" si="262"/>
        <v>0</v>
      </c>
      <c r="I4189" s="96" t="str">
        <f t="shared" si="263"/>
        <v/>
      </c>
      <c r="J4189" s="96" t="str">
        <f t="shared" si="264"/>
        <v/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V4189" s="110" t="s">
        <v>25</v>
      </c>
      <c r="W4189" s="110" t="s">
        <v>26</v>
      </c>
      <c r="X4189" s="110" t="s">
        <v>27</v>
      </c>
      <c r="Y4189" s="111" t="s">
        <v>28</v>
      </c>
      <c r="Z4189" s="111" t="s">
        <v>29</v>
      </c>
      <c r="AA4189" s="111" t="s">
        <v>25</v>
      </c>
      <c r="AB4189" s="111" t="s">
        <v>30</v>
      </c>
      <c r="AC4189" s="112" t="s">
        <v>31</v>
      </c>
    </row>
    <row r="4190" spans="1:29" ht="25.5" customHeight="1" x14ac:dyDescent="0.35">
      <c r="A4190" s="205"/>
      <c r="B4190" s="207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261"/>
        <v/>
      </c>
      <c r="G4190" s="106"/>
      <c r="H4190" s="96">
        <f t="shared" si="262"/>
        <v>0</v>
      </c>
      <c r="I4190" s="96" t="str">
        <f t="shared" si="263"/>
        <v/>
      </c>
      <c r="J4190" s="96" t="str">
        <f t="shared" si="264"/>
        <v/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V4190" s="110" t="s">
        <v>25</v>
      </c>
      <c r="W4190" s="110" t="s">
        <v>26</v>
      </c>
      <c r="X4190" s="110" t="s">
        <v>27</v>
      </c>
      <c r="Y4190" s="111" t="s">
        <v>28</v>
      </c>
      <c r="Z4190" s="111" t="s">
        <v>29</v>
      </c>
      <c r="AA4190" s="111" t="s">
        <v>25</v>
      </c>
      <c r="AB4190" s="111" t="s">
        <v>30</v>
      </c>
      <c r="AC4190" s="112" t="s">
        <v>31</v>
      </c>
    </row>
    <row r="4191" spans="1:29" ht="25.5" customHeight="1" x14ac:dyDescent="0.35">
      <c r="A4191" s="205"/>
      <c r="B4191" s="207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261"/>
        <v/>
      </c>
      <c r="G4191" s="106"/>
      <c r="H4191" s="96">
        <f t="shared" si="262"/>
        <v>0</v>
      </c>
      <c r="I4191" s="96" t="str">
        <f t="shared" si="263"/>
        <v/>
      </c>
      <c r="J4191" s="96" t="str">
        <f t="shared" si="264"/>
        <v/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V4191" s="110" t="s">
        <v>25</v>
      </c>
      <c r="W4191" s="110" t="s">
        <v>26</v>
      </c>
      <c r="X4191" s="110" t="s">
        <v>27</v>
      </c>
      <c r="Y4191" s="111" t="s">
        <v>28</v>
      </c>
      <c r="Z4191" s="111" t="s">
        <v>29</v>
      </c>
      <c r="AA4191" s="111" t="s">
        <v>25</v>
      </c>
      <c r="AB4191" s="111" t="s">
        <v>30</v>
      </c>
      <c r="AC4191" s="112" t="s">
        <v>31</v>
      </c>
    </row>
    <row r="4192" spans="1:29" ht="25.5" customHeight="1" x14ac:dyDescent="0.35">
      <c r="A4192" s="205"/>
      <c r="B4192" s="207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261"/>
        <v/>
      </c>
      <c r="G4192" s="106"/>
      <c r="H4192" s="96">
        <f t="shared" si="262"/>
        <v>0</v>
      </c>
      <c r="I4192" s="96" t="str">
        <f t="shared" si="263"/>
        <v/>
      </c>
      <c r="J4192" s="96" t="str">
        <f t="shared" si="264"/>
        <v/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V4192" s="110" t="s">
        <v>25</v>
      </c>
      <c r="W4192" s="110" t="s">
        <v>26</v>
      </c>
      <c r="X4192" s="110" t="s">
        <v>27</v>
      </c>
      <c r="Y4192" s="111" t="s">
        <v>28</v>
      </c>
      <c r="Z4192" s="111" t="s">
        <v>29</v>
      </c>
      <c r="AA4192" s="111" t="s">
        <v>25</v>
      </c>
      <c r="AB4192" s="111" t="s">
        <v>30</v>
      </c>
      <c r="AC4192" s="112" t="s">
        <v>31</v>
      </c>
    </row>
    <row r="4193" spans="1:29" ht="25.5" customHeight="1" x14ac:dyDescent="0.35">
      <c r="A4193" s="205"/>
      <c r="B4193" s="207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261"/>
        <v/>
      </c>
      <c r="G4193" s="106"/>
      <c r="H4193" s="96">
        <f t="shared" si="262"/>
        <v>0</v>
      </c>
      <c r="I4193" s="96" t="str">
        <f t="shared" si="263"/>
        <v/>
      </c>
      <c r="J4193" s="96" t="str">
        <f t="shared" si="264"/>
        <v/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V4193" s="110" t="s">
        <v>25</v>
      </c>
      <c r="W4193" s="110" t="s">
        <v>26</v>
      </c>
      <c r="X4193" s="110" t="s">
        <v>27</v>
      </c>
      <c r="Y4193" s="111" t="s">
        <v>28</v>
      </c>
      <c r="Z4193" s="111" t="s">
        <v>29</v>
      </c>
      <c r="AA4193" s="111" t="s">
        <v>25</v>
      </c>
      <c r="AB4193" s="111" t="s">
        <v>30</v>
      </c>
      <c r="AC4193" s="112" t="s">
        <v>31</v>
      </c>
    </row>
    <row r="4194" spans="1:29" ht="25.5" customHeight="1" x14ac:dyDescent="0.35">
      <c r="A4194" s="205"/>
      <c r="B4194" s="207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261"/>
        <v/>
      </c>
      <c r="G4194" s="106"/>
      <c r="H4194" s="96">
        <f t="shared" si="262"/>
        <v>0</v>
      </c>
      <c r="I4194" s="96" t="str">
        <f t="shared" si="263"/>
        <v/>
      </c>
      <c r="J4194" s="96" t="str">
        <f t="shared" si="264"/>
        <v/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V4194" s="110" t="s">
        <v>25</v>
      </c>
      <c r="W4194" s="110" t="s">
        <v>26</v>
      </c>
      <c r="X4194" s="110" t="s">
        <v>27</v>
      </c>
      <c r="Y4194" s="111" t="s">
        <v>28</v>
      </c>
      <c r="Z4194" s="111" t="s">
        <v>29</v>
      </c>
      <c r="AA4194" s="111" t="s">
        <v>25</v>
      </c>
      <c r="AB4194" s="111" t="s">
        <v>30</v>
      </c>
      <c r="AC4194" s="112" t="s">
        <v>31</v>
      </c>
    </row>
    <row r="4195" spans="1:29" ht="25.5" customHeight="1" x14ac:dyDescent="0.35">
      <c r="A4195" s="205"/>
      <c r="B4195" s="207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261"/>
        <v/>
      </c>
      <c r="G4195" s="106"/>
      <c r="H4195" s="96">
        <f t="shared" si="262"/>
        <v>0</v>
      </c>
      <c r="I4195" s="96" t="str">
        <f t="shared" si="263"/>
        <v/>
      </c>
      <c r="J4195" s="96" t="str">
        <f t="shared" si="264"/>
        <v/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V4195" s="110" t="s">
        <v>25</v>
      </c>
      <c r="W4195" s="110" t="s">
        <v>26</v>
      </c>
      <c r="X4195" s="110" t="s">
        <v>27</v>
      </c>
      <c r="Y4195" s="111" t="s">
        <v>28</v>
      </c>
      <c r="Z4195" s="111" t="s">
        <v>29</v>
      </c>
      <c r="AA4195" s="111" t="s">
        <v>25</v>
      </c>
      <c r="AB4195" s="111" t="s">
        <v>30</v>
      </c>
      <c r="AC4195" s="112" t="s">
        <v>31</v>
      </c>
    </row>
    <row r="4196" spans="1:29" ht="25.5" customHeight="1" x14ac:dyDescent="0.35">
      <c r="A4196" s="205"/>
      <c r="B4196" s="207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261"/>
        <v/>
      </c>
      <c r="G4196" s="106"/>
      <c r="H4196" s="96">
        <f t="shared" si="262"/>
        <v>0</v>
      </c>
      <c r="I4196" s="96" t="str">
        <f t="shared" si="263"/>
        <v/>
      </c>
      <c r="J4196" s="96" t="str">
        <f t="shared" si="264"/>
        <v/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V4196" s="110" t="s">
        <v>25</v>
      </c>
      <c r="W4196" s="110" t="s">
        <v>26</v>
      </c>
      <c r="X4196" s="110" t="s">
        <v>27</v>
      </c>
      <c r="Y4196" s="111" t="s">
        <v>28</v>
      </c>
      <c r="Z4196" s="111" t="s">
        <v>29</v>
      </c>
      <c r="AA4196" s="111" t="s">
        <v>25</v>
      </c>
      <c r="AB4196" s="111" t="s">
        <v>30</v>
      </c>
      <c r="AC4196" s="112" t="s">
        <v>31</v>
      </c>
    </row>
    <row r="4197" spans="1:29" ht="25.5" customHeight="1" x14ac:dyDescent="0.35">
      <c r="A4197" s="205"/>
      <c r="B4197" s="207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261"/>
        <v/>
      </c>
      <c r="G4197" s="106"/>
      <c r="H4197" s="96">
        <f t="shared" si="262"/>
        <v>0</v>
      </c>
      <c r="I4197" s="96" t="str">
        <f t="shared" si="263"/>
        <v/>
      </c>
      <c r="J4197" s="96" t="str">
        <f t="shared" si="264"/>
        <v/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V4197" s="110" t="s">
        <v>25</v>
      </c>
      <c r="W4197" s="110" t="s">
        <v>26</v>
      </c>
      <c r="X4197" s="110" t="s">
        <v>27</v>
      </c>
      <c r="Y4197" s="111" t="s">
        <v>28</v>
      </c>
      <c r="Z4197" s="111" t="s">
        <v>29</v>
      </c>
      <c r="AA4197" s="111" t="s">
        <v>25</v>
      </c>
      <c r="AB4197" s="111" t="s">
        <v>30</v>
      </c>
      <c r="AC4197" s="112" t="s">
        <v>31</v>
      </c>
    </row>
    <row r="4198" spans="1:29" ht="25.5" customHeight="1" x14ac:dyDescent="0.35">
      <c r="A4198" s="205"/>
      <c r="B4198" s="207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261"/>
        <v/>
      </c>
      <c r="G4198" s="106"/>
      <c r="H4198" s="96">
        <f t="shared" si="262"/>
        <v>0</v>
      </c>
      <c r="I4198" s="96" t="str">
        <f t="shared" si="263"/>
        <v/>
      </c>
      <c r="J4198" s="96" t="str">
        <f t="shared" si="264"/>
        <v/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V4198" s="110" t="s">
        <v>25</v>
      </c>
      <c r="W4198" s="110" t="s">
        <v>26</v>
      </c>
      <c r="X4198" s="110" t="s">
        <v>27</v>
      </c>
      <c r="Y4198" s="111" t="s">
        <v>28</v>
      </c>
      <c r="Z4198" s="111" t="s">
        <v>29</v>
      </c>
      <c r="AA4198" s="111" t="s">
        <v>25</v>
      </c>
      <c r="AB4198" s="111" t="s">
        <v>30</v>
      </c>
      <c r="AC4198" s="112" t="s">
        <v>31</v>
      </c>
    </row>
    <row r="4199" spans="1:29" ht="25.5" customHeight="1" x14ac:dyDescent="0.35">
      <c r="A4199" s="205"/>
      <c r="B4199" s="207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261"/>
        <v/>
      </c>
      <c r="G4199" s="106"/>
      <c r="H4199" s="96">
        <f t="shared" si="262"/>
        <v>0</v>
      </c>
      <c r="I4199" s="96" t="str">
        <f t="shared" si="263"/>
        <v/>
      </c>
      <c r="J4199" s="96" t="str">
        <f t="shared" si="264"/>
        <v/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V4199" s="110" t="s">
        <v>25</v>
      </c>
      <c r="W4199" s="110" t="s">
        <v>26</v>
      </c>
      <c r="X4199" s="110" t="s">
        <v>27</v>
      </c>
      <c r="Y4199" s="111" t="s">
        <v>28</v>
      </c>
      <c r="Z4199" s="111" t="s">
        <v>29</v>
      </c>
      <c r="AA4199" s="111" t="s">
        <v>25</v>
      </c>
      <c r="AB4199" s="111" t="s">
        <v>30</v>
      </c>
      <c r="AC4199" s="112" t="s">
        <v>31</v>
      </c>
    </row>
    <row r="4200" spans="1:29" ht="25.5" customHeight="1" x14ac:dyDescent="0.35">
      <c r="A4200" s="205"/>
      <c r="B4200" s="207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261"/>
        <v/>
      </c>
      <c r="G4200" s="106"/>
      <c r="H4200" s="96">
        <f t="shared" si="262"/>
        <v>0</v>
      </c>
      <c r="I4200" s="96" t="str">
        <f t="shared" si="263"/>
        <v/>
      </c>
      <c r="J4200" s="96" t="str">
        <f t="shared" si="264"/>
        <v/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V4200" s="110" t="s">
        <v>25</v>
      </c>
      <c r="W4200" s="110" t="s">
        <v>26</v>
      </c>
      <c r="X4200" s="110" t="s">
        <v>27</v>
      </c>
      <c r="Y4200" s="111" t="s">
        <v>28</v>
      </c>
      <c r="Z4200" s="111" t="s">
        <v>29</v>
      </c>
      <c r="AA4200" s="111" t="s">
        <v>25</v>
      </c>
      <c r="AB4200" s="111" t="s">
        <v>30</v>
      </c>
      <c r="AC4200" s="112" t="s">
        <v>31</v>
      </c>
    </row>
    <row r="4201" spans="1:29" ht="25.5" customHeight="1" x14ac:dyDescent="0.35">
      <c r="A4201" s="205"/>
      <c r="B4201" s="207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261"/>
        <v/>
      </c>
      <c r="G4201" s="106"/>
      <c r="H4201" s="96">
        <f t="shared" si="262"/>
        <v>0</v>
      </c>
      <c r="I4201" s="96" t="str">
        <f t="shared" si="263"/>
        <v/>
      </c>
      <c r="J4201" s="96" t="str">
        <f t="shared" si="264"/>
        <v/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V4201" s="110" t="s">
        <v>25</v>
      </c>
      <c r="W4201" s="110" t="s">
        <v>26</v>
      </c>
      <c r="X4201" s="110" t="s">
        <v>27</v>
      </c>
      <c r="Y4201" s="111" t="s">
        <v>28</v>
      </c>
      <c r="Z4201" s="111" t="s">
        <v>29</v>
      </c>
      <c r="AA4201" s="111" t="s">
        <v>25</v>
      </c>
      <c r="AB4201" s="111" t="s">
        <v>30</v>
      </c>
      <c r="AC4201" s="112" t="s">
        <v>31</v>
      </c>
    </row>
    <row r="4202" spans="1:29" ht="25.5" customHeight="1" x14ac:dyDescent="0.35">
      <c r="A4202" s="205"/>
      <c r="B4202" s="207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261"/>
        <v/>
      </c>
      <c r="G4202" s="106"/>
      <c r="H4202" s="96">
        <f t="shared" si="262"/>
        <v>0</v>
      </c>
      <c r="I4202" s="96" t="str">
        <f t="shared" si="263"/>
        <v/>
      </c>
      <c r="J4202" s="96" t="str">
        <f t="shared" si="264"/>
        <v/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V4202" s="110" t="s">
        <v>25</v>
      </c>
      <c r="W4202" s="110" t="s">
        <v>26</v>
      </c>
      <c r="X4202" s="110" t="s">
        <v>27</v>
      </c>
      <c r="Y4202" s="111" t="s">
        <v>28</v>
      </c>
      <c r="Z4202" s="111" t="s">
        <v>29</v>
      </c>
      <c r="AA4202" s="111" t="s">
        <v>25</v>
      </c>
      <c r="AB4202" s="111" t="s">
        <v>30</v>
      </c>
      <c r="AC4202" s="112" t="s">
        <v>31</v>
      </c>
    </row>
    <row r="4203" spans="1:29" ht="25.5" customHeight="1" x14ac:dyDescent="0.35">
      <c r="A4203" s="205"/>
      <c r="B4203" s="207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261"/>
        <v/>
      </c>
      <c r="G4203" s="106"/>
      <c r="H4203" s="96">
        <f t="shared" si="262"/>
        <v>0</v>
      </c>
      <c r="I4203" s="96" t="str">
        <f t="shared" si="263"/>
        <v/>
      </c>
      <c r="J4203" s="96" t="str">
        <f t="shared" si="264"/>
        <v/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V4203" s="110" t="s">
        <v>25</v>
      </c>
      <c r="W4203" s="110" t="s">
        <v>26</v>
      </c>
      <c r="X4203" s="110" t="s">
        <v>27</v>
      </c>
      <c r="Y4203" s="111" t="s">
        <v>28</v>
      </c>
      <c r="Z4203" s="111" t="s">
        <v>29</v>
      </c>
      <c r="AA4203" s="111" t="s">
        <v>25</v>
      </c>
      <c r="AB4203" s="111" t="s">
        <v>30</v>
      </c>
      <c r="AC4203" s="112" t="s">
        <v>31</v>
      </c>
    </row>
    <row r="4204" spans="1:29" ht="25.5" customHeight="1" x14ac:dyDescent="0.35">
      <c r="A4204" s="205"/>
      <c r="B4204" s="207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261"/>
        <v/>
      </c>
      <c r="G4204" s="106"/>
      <c r="H4204" s="96">
        <f t="shared" si="262"/>
        <v>0</v>
      </c>
      <c r="I4204" s="96" t="str">
        <f t="shared" si="263"/>
        <v/>
      </c>
      <c r="J4204" s="96" t="str">
        <f t="shared" si="264"/>
        <v/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V4204" s="110" t="s">
        <v>25</v>
      </c>
      <c r="W4204" s="110" t="s">
        <v>26</v>
      </c>
      <c r="X4204" s="110" t="s">
        <v>27</v>
      </c>
      <c r="Y4204" s="111" t="s">
        <v>28</v>
      </c>
      <c r="Z4204" s="111" t="s">
        <v>29</v>
      </c>
      <c r="AA4204" s="111" t="s">
        <v>25</v>
      </c>
      <c r="AB4204" s="111" t="s">
        <v>30</v>
      </c>
      <c r="AC4204" s="112" t="s">
        <v>31</v>
      </c>
    </row>
    <row r="4205" spans="1:29" ht="25.5" customHeight="1" x14ac:dyDescent="0.35">
      <c r="A4205" s="205"/>
      <c r="B4205" s="207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261"/>
        <v/>
      </c>
      <c r="G4205" s="106"/>
      <c r="H4205" s="96">
        <f t="shared" si="262"/>
        <v>0</v>
      </c>
      <c r="I4205" s="96" t="str">
        <f t="shared" si="263"/>
        <v/>
      </c>
      <c r="J4205" s="96" t="str">
        <f t="shared" si="264"/>
        <v/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V4205" s="110" t="s">
        <v>25</v>
      </c>
      <c r="W4205" s="110" t="s">
        <v>26</v>
      </c>
      <c r="X4205" s="110" t="s">
        <v>27</v>
      </c>
      <c r="Y4205" s="111" t="s">
        <v>28</v>
      </c>
      <c r="Z4205" s="111" t="s">
        <v>29</v>
      </c>
      <c r="AA4205" s="111" t="s">
        <v>25</v>
      </c>
      <c r="AB4205" s="111" t="s">
        <v>30</v>
      </c>
      <c r="AC4205" s="112" t="s">
        <v>31</v>
      </c>
    </row>
    <row r="4206" spans="1:29" ht="25.5" customHeight="1" x14ac:dyDescent="0.35">
      <c r="A4206" s="205"/>
      <c r="B4206" s="207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261"/>
        <v/>
      </c>
      <c r="G4206" s="106"/>
      <c r="H4206" s="96">
        <f t="shared" si="262"/>
        <v>0</v>
      </c>
      <c r="I4206" s="96" t="str">
        <f t="shared" si="263"/>
        <v/>
      </c>
      <c r="J4206" s="96" t="str">
        <f t="shared" si="264"/>
        <v/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V4206" s="110" t="s">
        <v>25</v>
      </c>
      <c r="W4206" s="110" t="s">
        <v>26</v>
      </c>
      <c r="X4206" s="110" t="s">
        <v>27</v>
      </c>
      <c r="Y4206" s="111" t="s">
        <v>28</v>
      </c>
      <c r="Z4206" s="111" t="s">
        <v>29</v>
      </c>
      <c r="AA4206" s="111" t="s">
        <v>25</v>
      </c>
      <c r="AB4206" s="111" t="s">
        <v>30</v>
      </c>
      <c r="AC4206" s="112" t="s">
        <v>31</v>
      </c>
    </row>
    <row r="4207" spans="1:29" ht="25.5" customHeight="1" x14ac:dyDescent="0.35">
      <c r="A4207" s="205"/>
      <c r="B4207" s="207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261"/>
        <v/>
      </c>
      <c r="G4207" s="106"/>
      <c r="H4207" s="96">
        <f t="shared" si="262"/>
        <v>0</v>
      </c>
      <c r="I4207" s="96" t="str">
        <f t="shared" si="263"/>
        <v/>
      </c>
      <c r="J4207" s="96" t="str">
        <f t="shared" si="264"/>
        <v/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V4207" s="110" t="s">
        <v>25</v>
      </c>
      <c r="W4207" s="110" t="s">
        <v>26</v>
      </c>
      <c r="X4207" s="110" t="s">
        <v>27</v>
      </c>
      <c r="Y4207" s="111" t="s">
        <v>28</v>
      </c>
      <c r="Z4207" s="111" t="s">
        <v>29</v>
      </c>
      <c r="AA4207" s="111" t="s">
        <v>25</v>
      </c>
      <c r="AB4207" s="111" t="s">
        <v>30</v>
      </c>
      <c r="AC4207" s="112" t="s">
        <v>31</v>
      </c>
    </row>
    <row r="4208" spans="1:29" ht="25.5" customHeight="1" x14ac:dyDescent="0.35">
      <c r="A4208" s="205"/>
      <c r="B4208" s="207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261"/>
        <v/>
      </c>
      <c r="G4208" s="106"/>
      <c r="H4208" s="96">
        <f t="shared" si="262"/>
        <v>0</v>
      </c>
      <c r="I4208" s="96" t="str">
        <f t="shared" si="263"/>
        <v/>
      </c>
      <c r="J4208" s="96" t="str">
        <f t="shared" si="264"/>
        <v/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V4208" s="110" t="s">
        <v>25</v>
      </c>
      <c r="W4208" s="110" t="s">
        <v>26</v>
      </c>
      <c r="X4208" s="110" t="s">
        <v>27</v>
      </c>
      <c r="Y4208" s="111" t="s">
        <v>28</v>
      </c>
      <c r="Z4208" s="111" t="s">
        <v>29</v>
      </c>
      <c r="AA4208" s="111" t="s">
        <v>25</v>
      </c>
      <c r="AB4208" s="111" t="s">
        <v>30</v>
      </c>
      <c r="AC4208" s="112" t="s">
        <v>31</v>
      </c>
    </row>
    <row r="4209" spans="1:29" ht="25.5" customHeight="1" x14ac:dyDescent="0.35">
      <c r="A4209" s="205"/>
      <c r="B4209" s="207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261"/>
        <v/>
      </c>
      <c r="G4209" s="106"/>
      <c r="H4209" s="96">
        <f t="shared" si="262"/>
        <v>0</v>
      </c>
      <c r="I4209" s="96" t="str">
        <f t="shared" si="263"/>
        <v/>
      </c>
      <c r="J4209" s="96" t="str">
        <f t="shared" si="264"/>
        <v/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V4209" s="110" t="s">
        <v>25</v>
      </c>
      <c r="W4209" s="110" t="s">
        <v>26</v>
      </c>
      <c r="X4209" s="110" t="s">
        <v>27</v>
      </c>
      <c r="Y4209" s="111" t="s">
        <v>28</v>
      </c>
      <c r="Z4209" s="111" t="s">
        <v>29</v>
      </c>
      <c r="AA4209" s="111" t="s">
        <v>25</v>
      </c>
      <c r="AB4209" s="111" t="s">
        <v>30</v>
      </c>
      <c r="AC4209" s="112" t="s">
        <v>31</v>
      </c>
    </row>
    <row r="4210" spans="1:29" ht="25.5" customHeight="1" x14ac:dyDescent="0.35">
      <c r="A4210" s="205"/>
      <c r="B4210" s="207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261"/>
        <v/>
      </c>
      <c r="G4210" s="106"/>
      <c r="H4210" s="96">
        <f t="shared" si="262"/>
        <v>0</v>
      </c>
      <c r="I4210" s="96" t="str">
        <f t="shared" si="263"/>
        <v/>
      </c>
      <c r="J4210" s="96" t="str">
        <f t="shared" si="264"/>
        <v/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V4210" s="110" t="s">
        <v>25</v>
      </c>
      <c r="W4210" s="110" t="s">
        <v>26</v>
      </c>
      <c r="X4210" s="110" t="s">
        <v>27</v>
      </c>
      <c r="Y4210" s="111" t="s">
        <v>28</v>
      </c>
      <c r="Z4210" s="111" t="s">
        <v>29</v>
      </c>
      <c r="AA4210" s="111" t="s">
        <v>25</v>
      </c>
      <c r="AB4210" s="111" t="s">
        <v>30</v>
      </c>
      <c r="AC4210" s="112" t="s">
        <v>31</v>
      </c>
    </row>
    <row r="4211" spans="1:29" ht="25.5" customHeight="1" x14ac:dyDescent="0.35">
      <c r="A4211" s="205"/>
      <c r="B4211" s="207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261"/>
        <v/>
      </c>
      <c r="G4211" s="106"/>
      <c r="H4211" s="96">
        <f t="shared" si="262"/>
        <v>0</v>
      </c>
      <c r="I4211" s="96" t="str">
        <f t="shared" si="263"/>
        <v/>
      </c>
      <c r="J4211" s="96" t="str">
        <f t="shared" si="264"/>
        <v/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V4211" s="110" t="s">
        <v>25</v>
      </c>
      <c r="W4211" s="110" t="s">
        <v>26</v>
      </c>
      <c r="X4211" s="110" t="s">
        <v>27</v>
      </c>
      <c r="Y4211" s="111" t="s">
        <v>28</v>
      </c>
      <c r="Z4211" s="111" t="s">
        <v>29</v>
      </c>
      <c r="AA4211" s="111" t="s">
        <v>25</v>
      </c>
      <c r="AB4211" s="111" t="s">
        <v>30</v>
      </c>
      <c r="AC4211" s="112" t="s">
        <v>31</v>
      </c>
    </row>
    <row r="4212" spans="1:29" ht="25.5" customHeight="1" x14ac:dyDescent="0.35">
      <c r="A4212" s="205"/>
      <c r="B4212" s="207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261"/>
        <v/>
      </c>
      <c r="G4212" s="106"/>
      <c r="H4212" s="96">
        <f t="shared" si="262"/>
        <v>0</v>
      </c>
      <c r="I4212" s="96" t="str">
        <f t="shared" si="263"/>
        <v/>
      </c>
      <c r="J4212" s="96" t="str">
        <f t="shared" si="264"/>
        <v/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V4212" s="110" t="s">
        <v>25</v>
      </c>
      <c r="W4212" s="110" t="s">
        <v>26</v>
      </c>
      <c r="X4212" s="110" t="s">
        <v>27</v>
      </c>
      <c r="Y4212" s="111" t="s">
        <v>28</v>
      </c>
      <c r="Z4212" s="111" t="s">
        <v>29</v>
      </c>
      <c r="AA4212" s="111" t="s">
        <v>25</v>
      </c>
      <c r="AB4212" s="111" t="s">
        <v>30</v>
      </c>
      <c r="AC4212" s="112" t="s">
        <v>31</v>
      </c>
    </row>
    <row r="4213" spans="1:29" ht="25.5" customHeight="1" x14ac:dyDescent="0.35">
      <c r="A4213" s="205"/>
      <c r="B4213" s="207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261"/>
        <v/>
      </c>
      <c r="G4213" s="106"/>
      <c r="H4213" s="96">
        <f t="shared" si="262"/>
        <v>0</v>
      </c>
      <c r="I4213" s="96" t="str">
        <f t="shared" si="263"/>
        <v/>
      </c>
      <c r="J4213" s="96" t="str">
        <f t="shared" si="264"/>
        <v/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V4213" s="110" t="s">
        <v>25</v>
      </c>
      <c r="W4213" s="110" t="s">
        <v>26</v>
      </c>
      <c r="X4213" s="110" t="s">
        <v>27</v>
      </c>
      <c r="Y4213" s="111" t="s">
        <v>28</v>
      </c>
      <c r="Z4213" s="111" t="s">
        <v>29</v>
      </c>
      <c r="AA4213" s="111" t="s">
        <v>25</v>
      </c>
      <c r="AB4213" s="111" t="s">
        <v>30</v>
      </c>
      <c r="AC4213" s="112" t="s">
        <v>31</v>
      </c>
    </row>
    <row r="4214" spans="1:29" ht="25.5" customHeight="1" x14ac:dyDescent="0.35">
      <c r="A4214" s="205"/>
      <c r="B4214" s="207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261"/>
        <v/>
      </c>
      <c r="G4214" s="106"/>
      <c r="H4214" s="96">
        <f t="shared" si="262"/>
        <v>0</v>
      </c>
      <c r="I4214" s="96" t="str">
        <f t="shared" si="263"/>
        <v/>
      </c>
      <c r="J4214" s="96" t="str">
        <f t="shared" si="264"/>
        <v/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V4214" s="110" t="s">
        <v>25</v>
      </c>
      <c r="W4214" s="110" t="s">
        <v>26</v>
      </c>
      <c r="X4214" s="110" t="s">
        <v>27</v>
      </c>
      <c r="Y4214" s="111" t="s">
        <v>28</v>
      </c>
      <c r="Z4214" s="111" t="s">
        <v>29</v>
      </c>
      <c r="AA4214" s="111" t="s">
        <v>25</v>
      </c>
      <c r="AB4214" s="111" t="s">
        <v>30</v>
      </c>
      <c r="AC4214" s="112" t="s">
        <v>31</v>
      </c>
    </row>
    <row r="4215" spans="1:29" ht="25.5" customHeight="1" x14ac:dyDescent="0.35">
      <c r="A4215" s="205"/>
      <c r="B4215" s="207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261"/>
        <v/>
      </c>
      <c r="G4215" s="106"/>
      <c r="H4215" s="96">
        <f t="shared" si="262"/>
        <v>0</v>
      </c>
      <c r="I4215" s="96" t="str">
        <f t="shared" si="263"/>
        <v/>
      </c>
      <c r="J4215" s="96" t="str">
        <f t="shared" si="264"/>
        <v/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V4215" s="110" t="s">
        <v>25</v>
      </c>
      <c r="W4215" s="110" t="s">
        <v>26</v>
      </c>
      <c r="X4215" s="110" t="s">
        <v>27</v>
      </c>
      <c r="Y4215" s="111" t="s">
        <v>28</v>
      </c>
      <c r="Z4215" s="111" t="s">
        <v>29</v>
      </c>
      <c r="AA4215" s="111" t="s">
        <v>25</v>
      </c>
      <c r="AB4215" s="111" t="s">
        <v>30</v>
      </c>
      <c r="AC4215" s="112" t="s">
        <v>31</v>
      </c>
    </row>
    <row r="4216" spans="1:29" ht="25.5" customHeight="1" x14ac:dyDescent="0.35">
      <c r="A4216" s="205"/>
      <c r="B4216" s="207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261"/>
        <v/>
      </c>
      <c r="G4216" s="106"/>
      <c r="H4216" s="96">
        <f t="shared" si="262"/>
        <v>0</v>
      </c>
      <c r="I4216" s="96" t="str">
        <f t="shared" si="263"/>
        <v/>
      </c>
      <c r="J4216" s="96" t="str">
        <f t="shared" si="264"/>
        <v/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V4216" s="110" t="s">
        <v>25</v>
      </c>
      <c r="W4216" s="110" t="s">
        <v>26</v>
      </c>
      <c r="X4216" s="110" t="s">
        <v>27</v>
      </c>
      <c r="Y4216" s="111" t="s">
        <v>28</v>
      </c>
      <c r="Z4216" s="111" t="s">
        <v>29</v>
      </c>
      <c r="AA4216" s="111" t="s">
        <v>25</v>
      </c>
      <c r="AB4216" s="111" t="s">
        <v>30</v>
      </c>
      <c r="AC4216" s="112" t="s">
        <v>31</v>
      </c>
    </row>
    <row r="4217" spans="1:29" ht="25.5" customHeight="1" x14ac:dyDescent="0.35">
      <c r="A4217" s="205"/>
      <c r="B4217" s="207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261"/>
        <v/>
      </c>
      <c r="G4217" s="106"/>
      <c r="H4217" s="96">
        <f t="shared" si="262"/>
        <v>0</v>
      </c>
      <c r="I4217" s="96" t="str">
        <f t="shared" si="263"/>
        <v/>
      </c>
      <c r="J4217" s="96" t="str">
        <f t="shared" si="264"/>
        <v/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V4217" s="110" t="s">
        <v>25</v>
      </c>
      <c r="W4217" s="110" t="s">
        <v>26</v>
      </c>
      <c r="X4217" s="110" t="s">
        <v>27</v>
      </c>
      <c r="Y4217" s="111" t="s">
        <v>28</v>
      </c>
      <c r="Z4217" s="111" t="s">
        <v>29</v>
      </c>
      <c r="AA4217" s="111" t="s">
        <v>25</v>
      </c>
      <c r="AB4217" s="111" t="s">
        <v>30</v>
      </c>
      <c r="AC4217" s="112" t="s">
        <v>31</v>
      </c>
    </row>
    <row r="4218" spans="1:29" ht="25.5" customHeight="1" x14ac:dyDescent="0.35">
      <c r="A4218" s="205"/>
      <c r="B4218" s="207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261"/>
        <v/>
      </c>
      <c r="G4218" s="106"/>
      <c r="H4218" s="96">
        <f t="shared" si="262"/>
        <v>0</v>
      </c>
      <c r="I4218" s="96" t="str">
        <f t="shared" si="263"/>
        <v/>
      </c>
      <c r="J4218" s="96" t="str">
        <f t="shared" si="264"/>
        <v/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V4218" s="110" t="s">
        <v>25</v>
      </c>
      <c r="W4218" s="110" t="s">
        <v>26</v>
      </c>
      <c r="X4218" s="110" t="s">
        <v>27</v>
      </c>
      <c r="Y4218" s="111" t="s">
        <v>28</v>
      </c>
      <c r="Z4218" s="111" t="s">
        <v>29</v>
      </c>
      <c r="AA4218" s="111" t="s">
        <v>25</v>
      </c>
      <c r="AB4218" s="111" t="s">
        <v>30</v>
      </c>
      <c r="AC4218" s="112" t="s">
        <v>31</v>
      </c>
    </row>
    <row r="4219" spans="1:29" ht="25.5" customHeight="1" x14ac:dyDescent="0.35">
      <c r="A4219" s="205"/>
      <c r="B4219" s="207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261"/>
        <v/>
      </c>
      <c r="G4219" s="106"/>
      <c r="H4219" s="96">
        <f t="shared" si="262"/>
        <v>0</v>
      </c>
      <c r="I4219" s="96" t="str">
        <f t="shared" si="263"/>
        <v/>
      </c>
      <c r="J4219" s="96" t="str">
        <f t="shared" si="264"/>
        <v/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V4219" s="110" t="s">
        <v>25</v>
      </c>
      <c r="W4219" s="110" t="s">
        <v>26</v>
      </c>
      <c r="X4219" s="110" t="s">
        <v>27</v>
      </c>
      <c r="Y4219" s="111" t="s">
        <v>28</v>
      </c>
      <c r="Z4219" s="111" t="s">
        <v>29</v>
      </c>
      <c r="AA4219" s="111" t="s">
        <v>25</v>
      </c>
      <c r="AB4219" s="111" t="s">
        <v>30</v>
      </c>
      <c r="AC4219" s="112" t="s">
        <v>31</v>
      </c>
    </row>
    <row r="4220" spans="1:29" ht="25.5" customHeight="1" x14ac:dyDescent="0.35">
      <c r="A4220" s="205"/>
      <c r="B4220" s="207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261"/>
        <v/>
      </c>
      <c r="G4220" s="106"/>
      <c r="H4220" s="96">
        <f t="shared" si="262"/>
        <v>0</v>
      </c>
      <c r="I4220" s="96" t="str">
        <f t="shared" si="263"/>
        <v/>
      </c>
      <c r="J4220" s="96" t="str">
        <f t="shared" si="264"/>
        <v/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V4220" s="110" t="s">
        <v>25</v>
      </c>
      <c r="W4220" s="110" t="s">
        <v>26</v>
      </c>
      <c r="X4220" s="110" t="s">
        <v>27</v>
      </c>
      <c r="Y4220" s="111" t="s">
        <v>28</v>
      </c>
      <c r="Z4220" s="111" t="s">
        <v>29</v>
      </c>
      <c r="AA4220" s="111" t="s">
        <v>25</v>
      </c>
      <c r="AB4220" s="111" t="s">
        <v>30</v>
      </c>
      <c r="AC4220" s="112" t="s">
        <v>31</v>
      </c>
    </row>
    <row r="4221" spans="1:29" ht="25.5" customHeight="1" x14ac:dyDescent="0.35">
      <c r="A4221" s="205"/>
      <c r="B4221" s="207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261"/>
        <v/>
      </c>
      <c r="G4221" s="106"/>
      <c r="H4221" s="96">
        <f t="shared" si="262"/>
        <v>0</v>
      </c>
      <c r="I4221" s="96" t="str">
        <f t="shared" si="263"/>
        <v/>
      </c>
      <c r="J4221" s="96" t="str">
        <f t="shared" si="264"/>
        <v/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V4221" s="110" t="s">
        <v>25</v>
      </c>
      <c r="W4221" s="110" t="s">
        <v>26</v>
      </c>
      <c r="X4221" s="110" t="s">
        <v>27</v>
      </c>
      <c r="Y4221" s="111" t="s">
        <v>28</v>
      </c>
      <c r="Z4221" s="111" t="s">
        <v>29</v>
      </c>
      <c r="AA4221" s="111" t="s">
        <v>25</v>
      </c>
      <c r="AB4221" s="111" t="s">
        <v>30</v>
      </c>
      <c r="AC4221" s="112" t="s">
        <v>31</v>
      </c>
    </row>
    <row r="4222" spans="1:29" ht="25.5" customHeight="1" x14ac:dyDescent="0.35">
      <c r="A4222" s="205"/>
      <c r="B4222" s="207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261"/>
        <v/>
      </c>
      <c r="G4222" s="106"/>
      <c r="H4222" s="96">
        <f t="shared" si="262"/>
        <v>0</v>
      </c>
      <c r="I4222" s="96" t="str">
        <f t="shared" si="263"/>
        <v/>
      </c>
      <c r="J4222" s="96" t="str">
        <f t="shared" si="264"/>
        <v/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V4222" s="110" t="s">
        <v>25</v>
      </c>
      <c r="W4222" s="110" t="s">
        <v>26</v>
      </c>
      <c r="X4222" s="110" t="s">
        <v>27</v>
      </c>
      <c r="Y4222" s="111" t="s">
        <v>28</v>
      </c>
      <c r="Z4222" s="111" t="s">
        <v>29</v>
      </c>
      <c r="AA4222" s="111" t="s">
        <v>25</v>
      </c>
      <c r="AB4222" s="111" t="s">
        <v>30</v>
      </c>
      <c r="AC4222" s="112" t="s">
        <v>31</v>
      </c>
    </row>
    <row r="4223" spans="1:29" ht="25.5" customHeight="1" x14ac:dyDescent="0.35">
      <c r="A4223" s="205"/>
      <c r="B4223" s="207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261"/>
        <v/>
      </c>
      <c r="G4223" s="106"/>
      <c r="H4223" s="96">
        <f t="shared" si="262"/>
        <v>0</v>
      </c>
      <c r="I4223" s="96" t="str">
        <f t="shared" si="263"/>
        <v/>
      </c>
      <c r="J4223" s="96" t="str">
        <f t="shared" si="264"/>
        <v/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V4223" s="110" t="s">
        <v>25</v>
      </c>
      <c r="W4223" s="110" t="s">
        <v>26</v>
      </c>
      <c r="X4223" s="110" t="s">
        <v>27</v>
      </c>
      <c r="Y4223" s="111" t="s">
        <v>28</v>
      </c>
      <c r="Z4223" s="111" t="s">
        <v>29</v>
      </c>
      <c r="AA4223" s="111" t="s">
        <v>25</v>
      </c>
      <c r="AB4223" s="111" t="s">
        <v>30</v>
      </c>
      <c r="AC4223" s="112" t="s">
        <v>31</v>
      </c>
    </row>
    <row r="4224" spans="1:29" ht="25.5" customHeight="1" x14ac:dyDescent="0.35">
      <c r="A4224" s="205"/>
      <c r="B4224" s="207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261"/>
        <v/>
      </c>
      <c r="G4224" s="106"/>
      <c r="H4224" s="96">
        <f t="shared" si="262"/>
        <v>0</v>
      </c>
      <c r="I4224" s="96" t="str">
        <f t="shared" si="263"/>
        <v/>
      </c>
      <c r="J4224" s="96" t="str">
        <f t="shared" si="264"/>
        <v/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V4224" s="110" t="s">
        <v>25</v>
      </c>
      <c r="W4224" s="110" t="s">
        <v>26</v>
      </c>
      <c r="X4224" s="110" t="s">
        <v>27</v>
      </c>
      <c r="Y4224" s="111" t="s">
        <v>28</v>
      </c>
      <c r="Z4224" s="111" t="s">
        <v>29</v>
      </c>
      <c r="AA4224" s="111" t="s">
        <v>25</v>
      </c>
      <c r="AB4224" s="111" t="s">
        <v>30</v>
      </c>
      <c r="AC4224" s="112" t="s">
        <v>31</v>
      </c>
    </row>
    <row r="4225" spans="1:29" ht="25.5" customHeight="1" x14ac:dyDescent="0.35">
      <c r="A4225" s="205"/>
      <c r="B4225" s="207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261"/>
        <v/>
      </c>
      <c r="G4225" s="106"/>
      <c r="H4225" s="96">
        <f t="shared" si="262"/>
        <v>0</v>
      </c>
      <c r="I4225" s="96" t="str">
        <f t="shared" si="263"/>
        <v/>
      </c>
      <c r="J4225" s="96" t="str">
        <f t="shared" si="264"/>
        <v/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V4225" s="110" t="s">
        <v>25</v>
      </c>
      <c r="W4225" s="110" t="s">
        <v>26</v>
      </c>
      <c r="X4225" s="110" t="s">
        <v>27</v>
      </c>
      <c r="Y4225" s="111" t="s">
        <v>28</v>
      </c>
      <c r="Z4225" s="111" t="s">
        <v>29</v>
      </c>
      <c r="AA4225" s="111" t="s">
        <v>25</v>
      </c>
      <c r="AB4225" s="111" t="s">
        <v>30</v>
      </c>
      <c r="AC4225" s="112" t="s">
        <v>31</v>
      </c>
    </row>
    <row r="4226" spans="1:29" ht="25.5" customHeight="1" x14ac:dyDescent="0.35">
      <c r="A4226" s="205"/>
      <c r="B4226" s="207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265">IF(OR(D4226="",E4226=""),"",ROUND(D4226*E4226,2))</f>
        <v/>
      </c>
      <c r="G4226" s="106"/>
      <c r="H4226" s="96">
        <f t="shared" ref="H4226:H4289" si="266">IF(G4226="Sim",IF(OR(F4226="",D4226="",L4226=""),"",IF(L4226="Sim",ROUND(F4226-D4226,2),0)),0)</f>
        <v>0</v>
      </c>
      <c r="I4226" s="96" t="str">
        <f t="shared" ref="I4226:I4289" si="267">IF(G4226="Sim",0,IF(OR(F4226="",L4226=""),"",F4226))</f>
        <v/>
      </c>
      <c r="J4226" s="96" t="str">
        <f t="shared" ref="J4226:J4289" si="268">IF(G4226="Sim",0,IF(OR(F4226="",D4226="",L4226=""),"",IF(L4226="Sim",ROUND(F4226-D4226,2),0)))</f>
        <v/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V4226" s="110" t="s">
        <v>25</v>
      </c>
      <c r="W4226" s="110" t="s">
        <v>26</v>
      </c>
      <c r="X4226" s="110" t="s">
        <v>27</v>
      </c>
      <c r="Y4226" s="111" t="s">
        <v>28</v>
      </c>
      <c r="Z4226" s="111" t="s">
        <v>29</v>
      </c>
      <c r="AA4226" s="111" t="s">
        <v>25</v>
      </c>
      <c r="AB4226" s="111" t="s">
        <v>30</v>
      </c>
      <c r="AC4226" s="112" t="s">
        <v>31</v>
      </c>
    </row>
    <row r="4227" spans="1:29" ht="25.5" customHeight="1" x14ac:dyDescent="0.35">
      <c r="A4227" s="205"/>
      <c r="B4227" s="207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265"/>
        <v/>
      </c>
      <c r="G4227" s="106"/>
      <c r="H4227" s="96">
        <f t="shared" si="266"/>
        <v>0</v>
      </c>
      <c r="I4227" s="96" t="str">
        <f t="shared" si="267"/>
        <v/>
      </c>
      <c r="J4227" s="96" t="str">
        <f t="shared" si="268"/>
        <v/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V4227" s="110" t="s">
        <v>25</v>
      </c>
      <c r="W4227" s="110" t="s">
        <v>26</v>
      </c>
      <c r="X4227" s="110" t="s">
        <v>27</v>
      </c>
      <c r="Y4227" s="111" t="s">
        <v>28</v>
      </c>
      <c r="Z4227" s="111" t="s">
        <v>29</v>
      </c>
      <c r="AA4227" s="111" t="s">
        <v>25</v>
      </c>
      <c r="AB4227" s="111" t="s">
        <v>30</v>
      </c>
      <c r="AC4227" s="112" t="s">
        <v>31</v>
      </c>
    </row>
    <row r="4228" spans="1:29" ht="25.5" customHeight="1" x14ac:dyDescent="0.35">
      <c r="A4228" s="205"/>
      <c r="B4228" s="207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265"/>
        <v/>
      </c>
      <c r="G4228" s="106"/>
      <c r="H4228" s="96">
        <f t="shared" si="266"/>
        <v>0</v>
      </c>
      <c r="I4228" s="96" t="str">
        <f t="shared" si="267"/>
        <v/>
      </c>
      <c r="J4228" s="96" t="str">
        <f t="shared" si="268"/>
        <v/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V4228" s="110" t="s">
        <v>25</v>
      </c>
      <c r="W4228" s="110" t="s">
        <v>26</v>
      </c>
      <c r="X4228" s="110" t="s">
        <v>27</v>
      </c>
      <c r="Y4228" s="111" t="s">
        <v>28</v>
      </c>
      <c r="Z4228" s="111" t="s">
        <v>29</v>
      </c>
      <c r="AA4228" s="111" t="s">
        <v>25</v>
      </c>
      <c r="AB4228" s="111" t="s">
        <v>30</v>
      </c>
      <c r="AC4228" s="112" t="s">
        <v>31</v>
      </c>
    </row>
    <row r="4229" spans="1:29" ht="25.5" customHeight="1" x14ac:dyDescent="0.35">
      <c r="A4229" s="205"/>
      <c r="B4229" s="207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265"/>
        <v/>
      </c>
      <c r="G4229" s="106"/>
      <c r="H4229" s="96">
        <f t="shared" si="266"/>
        <v>0</v>
      </c>
      <c r="I4229" s="96" t="str">
        <f t="shared" si="267"/>
        <v/>
      </c>
      <c r="J4229" s="96" t="str">
        <f t="shared" si="268"/>
        <v/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V4229" s="110" t="s">
        <v>25</v>
      </c>
      <c r="W4229" s="110" t="s">
        <v>26</v>
      </c>
      <c r="X4229" s="110" t="s">
        <v>27</v>
      </c>
      <c r="Y4229" s="111" t="s">
        <v>28</v>
      </c>
      <c r="Z4229" s="111" t="s">
        <v>29</v>
      </c>
      <c r="AA4229" s="111" t="s">
        <v>25</v>
      </c>
      <c r="AB4229" s="111" t="s">
        <v>30</v>
      </c>
      <c r="AC4229" s="112" t="s">
        <v>31</v>
      </c>
    </row>
    <row r="4230" spans="1:29" ht="25.5" customHeight="1" x14ac:dyDescent="0.35">
      <c r="A4230" s="205"/>
      <c r="B4230" s="207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265"/>
        <v/>
      </c>
      <c r="G4230" s="106"/>
      <c r="H4230" s="96">
        <f t="shared" si="266"/>
        <v>0</v>
      </c>
      <c r="I4230" s="96" t="str">
        <f t="shared" si="267"/>
        <v/>
      </c>
      <c r="J4230" s="96" t="str">
        <f t="shared" si="268"/>
        <v/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V4230" s="110" t="s">
        <v>25</v>
      </c>
      <c r="W4230" s="110" t="s">
        <v>26</v>
      </c>
      <c r="X4230" s="110" t="s">
        <v>27</v>
      </c>
      <c r="Y4230" s="111" t="s">
        <v>28</v>
      </c>
      <c r="Z4230" s="111" t="s">
        <v>29</v>
      </c>
      <c r="AA4230" s="111" t="s">
        <v>25</v>
      </c>
      <c r="AB4230" s="111" t="s">
        <v>30</v>
      </c>
      <c r="AC4230" s="112" t="s">
        <v>31</v>
      </c>
    </row>
    <row r="4231" spans="1:29" ht="25.5" customHeight="1" x14ac:dyDescent="0.35">
      <c r="A4231" s="205"/>
      <c r="B4231" s="207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265"/>
        <v/>
      </c>
      <c r="G4231" s="106"/>
      <c r="H4231" s="96">
        <f t="shared" si="266"/>
        <v>0</v>
      </c>
      <c r="I4231" s="96" t="str">
        <f t="shared" si="267"/>
        <v/>
      </c>
      <c r="J4231" s="96" t="str">
        <f t="shared" si="268"/>
        <v/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V4231" s="110" t="s">
        <v>25</v>
      </c>
      <c r="W4231" s="110" t="s">
        <v>26</v>
      </c>
      <c r="X4231" s="110" t="s">
        <v>27</v>
      </c>
      <c r="Y4231" s="111" t="s">
        <v>28</v>
      </c>
      <c r="Z4231" s="111" t="s">
        <v>29</v>
      </c>
      <c r="AA4231" s="111" t="s">
        <v>25</v>
      </c>
      <c r="AB4231" s="111" t="s">
        <v>30</v>
      </c>
      <c r="AC4231" s="112" t="s">
        <v>31</v>
      </c>
    </row>
    <row r="4232" spans="1:29" ht="25.5" customHeight="1" x14ac:dyDescent="0.35">
      <c r="A4232" s="205"/>
      <c r="B4232" s="207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265"/>
        <v/>
      </c>
      <c r="G4232" s="106"/>
      <c r="H4232" s="96">
        <f t="shared" si="266"/>
        <v>0</v>
      </c>
      <c r="I4232" s="96" t="str">
        <f t="shared" si="267"/>
        <v/>
      </c>
      <c r="J4232" s="96" t="str">
        <f t="shared" si="268"/>
        <v/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V4232" s="110" t="s">
        <v>25</v>
      </c>
      <c r="W4232" s="110" t="s">
        <v>26</v>
      </c>
      <c r="X4232" s="110" t="s">
        <v>27</v>
      </c>
      <c r="Y4232" s="111" t="s">
        <v>28</v>
      </c>
      <c r="Z4232" s="111" t="s">
        <v>29</v>
      </c>
      <c r="AA4232" s="111" t="s">
        <v>25</v>
      </c>
      <c r="AB4232" s="111" t="s">
        <v>30</v>
      </c>
      <c r="AC4232" s="112" t="s">
        <v>31</v>
      </c>
    </row>
    <row r="4233" spans="1:29" ht="25.5" customHeight="1" x14ac:dyDescent="0.35">
      <c r="A4233" s="205"/>
      <c r="B4233" s="207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265"/>
        <v/>
      </c>
      <c r="G4233" s="106"/>
      <c r="H4233" s="96">
        <f t="shared" si="266"/>
        <v>0</v>
      </c>
      <c r="I4233" s="96" t="str">
        <f t="shared" si="267"/>
        <v/>
      </c>
      <c r="J4233" s="96" t="str">
        <f t="shared" si="268"/>
        <v/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V4233" s="110" t="s">
        <v>25</v>
      </c>
      <c r="W4233" s="110" t="s">
        <v>26</v>
      </c>
      <c r="X4233" s="110" t="s">
        <v>27</v>
      </c>
      <c r="Y4233" s="111" t="s">
        <v>28</v>
      </c>
      <c r="Z4233" s="111" t="s">
        <v>29</v>
      </c>
      <c r="AA4233" s="111" t="s">
        <v>25</v>
      </c>
      <c r="AB4233" s="111" t="s">
        <v>30</v>
      </c>
      <c r="AC4233" s="112" t="s">
        <v>31</v>
      </c>
    </row>
    <row r="4234" spans="1:29" ht="25.5" customHeight="1" x14ac:dyDescent="0.35">
      <c r="A4234" s="205"/>
      <c r="B4234" s="207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265"/>
        <v/>
      </c>
      <c r="G4234" s="106"/>
      <c r="H4234" s="96">
        <f t="shared" si="266"/>
        <v>0</v>
      </c>
      <c r="I4234" s="96" t="str">
        <f t="shared" si="267"/>
        <v/>
      </c>
      <c r="J4234" s="96" t="str">
        <f t="shared" si="268"/>
        <v/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V4234" s="110" t="s">
        <v>25</v>
      </c>
      <c r="W4234" s="110" t="s">
        <v>26</v>
      </c>
      <c r="X4234" s="110" t="s">
        <v>27</v>
      </c>
      <c r="Y4234" s="111" t="s">
        <v>28</v>
      </c>
      <c r="Z4234" s="111" t="s">
        <v>29</v>
      </c>
      <c r="AA4234" s="111" t="s">
        <v>25</v>
      </c>
      <c r="AB4234" s="111" t="s">
        <v>30</v>
      </c>
      <c r="AC4234" s="112" t="s">
        <v>31</v>
      </c>
    </row>
    <row r="4235" spans="1:29" ht="25.5" customHeight="1" x14ac:dyDescent="0.35">
      <c r="A4235" s="205"/>
      <c r="B4235" s="207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265"/>
        <v/>
      </c>
      <c r="G4235" s="106"/>
      <c r="H4235" s="96">
        <f t="shared" si="266"/>
        <v>0</v>
      </c>
      <c r="I4235" s="96" t="str">
        <f t="shared" si="267"/>
        <v/>
      </c>
      <c r="J4235" s="96" t="str">
        <f t="shared" si="268"/>
        <v/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V4235" s="110" t="s">
        <v>25</v>
      </c>
      <c r="W4235" s="110" t="s">
        <v>26</v>
      </c>
      <c r="X4235" s="110" t="s">
        <v>27</v>
      </c>
      <c r="Y4235" s="111" t="s">
        <v>28</v>
      </c>
      <c r="Z4235" s="111" t="s">
        <v>29</v>
      </c>
      <c r="AA4235" s="111" t="s">
        <v>25</v>
      </c>
      <c r="AB4235" s="111" t="s">
        <v>30</v>
      </c>
      <c r="AC4235" s="112" t="s">
        <v>31</v>
      </c>
    </row>
    <row r="4236" spans="1:29" ht="25.5" customHeight="1" x14ac:dyDescent="0.35">
      <c r="A4236" s="205"/>
      <c r="B4236" s="207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265"/>
        <v/>
      </c>
      <c r="G4236" s="106"/>
      <c r="H4236" s="96">
        <f t="shared" si="266"/>
        <v>0</v>
      </c>
      <c r="I4236" s="96" t="str">
        <f t="shared" si="267"/>
        <v/>
      </c>
      <c r="J4236" s="96" t="str">
        <f t="shared" si="268"/>
        <v/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V4236" s="110" t="s">
        <v>25</v>
      </c>
      <c r="W4236" s="110" t="s">
        <v>26</v>
      </c>
      <c r="X4236" s="110" t="s">
        <v>27</v>
      </c>
      <c r="Y4236" s="111" t="s">
        <v>28</v>
      </c>
      <c r="Z4236" s="111" t="s">
        <v>29</v>
      </c>
      <c r="AA4236" s="111" t="s">
        <v>25</v>
      </c>
      <c r="AB4236" s="111" t="s">
        <v>30</v>
      </c>
      <c r="AC4236" s="112" t="s">
        <v>31</v>
      </c>
    </row>
    <row r="4237" spans="1:29" ht="25.5" customHeight="1" x14ac:dyDescent="0.35">
      <c r="A4237" s="205"/>
      <c r="B4237" s="207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265"/>
        <v/>
      </c>
      <c r="G4237" s="106"/>
      <c r="H4237" s="96">
        <f t="shared" si="266"/>
        <v>0</v>
      </c>
      <c r="I4237" s="96" t="str">
        <f t="shared" si="267"/>
        <v/>
      </c>
      <c r="J4237" s="96" t="str">
        <f t="shared" si="268"/>
        <v/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V4237" s="110" t="s">
        <v>25</v>
      </c>
      <c r="W4237" s="110" t="s">
        <v>26</v>
      </c>
      <c r="X4237" s="110" t="s">
        <v>27</v>
      </c>
      <c r="Y4237" s="111" t="s">
        <v>28</v>
      </c>
      <c r="Z4237" s="111" t="s">
        <v>29</v>
      </c>
      <c r="AA4237" s="111" t="s">
        <v>25</v>
      </c>
      <c r="AB4237" s="111" t="s">
        <v>30</v>
      </c>
      <c r="AC4237" s="112" t="s">
        <v>31</v>
      </c>
    </row>
    <row r="4238" spans="1:29" ht="25.5" customHeight="1" x14ac:dyDescent="0.35">
      <c r="A4238" s="205"/>
      <c r="B4238" s="207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265"/>
        <v/>
      </c>
      <c r="G4238" s="106"/>
      <c r="H4238" s="96">
        <f t="shared" si="266"/>
        <v>0</v>
      </c>
      <c r="I4238" s="96" t="str">
        <f t="shared" si="267"/>
        <v/>
      </c>
      <c r="J4238" s="96" t="str">
        <f t="shared" si="268"/>
        <v/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V4238" s="110" t="s">
        <v>25</v>
      </c>
      <c r="W4238" s="110" t="s">
        <v>26</v>
      </c>
      <c r="X4238" s="110" t="s">
        <v>27</v>
      </c>
      <c r="Y4238" s="111" t="s">
        <v>28</v>
      </c>
      <c r="Z4238" s="111" t="s">
        <v>29</v>
      </c>
      <c r="AA4238" s="111" t="s">
        <v>25</v>
      </c>
      <c r="AB4238" s="111" t="s">
        <v>30</v>
      </c>
      <c r="AC4238" s="112" t="s">
        <v>31</v>
      </c>
    </row>
    <row r="4239" spans="1:29" ht="25.5" customHeight="1" x14ac:dyDescent="0.35">
      <c r="A4239" s="205"/>
      <c r="B4239" s="207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265"/>
        <v/>
      </c>
      <c r="G4239" s="106"/>
      <c r="H4239" s="96">
        <f t="shared" si="266"/>
        <v>0</v>
      </c>
      <c r="I4239" s="96" t="str">
        <f t="shared" si="267"/>
        <v/>
      </c>
      <c r="J4239" s="96" t="str">
        <f t="shared" si="268"/>
        <v/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V4239" s="110" t="s">
        <v>25</v>
      </c>
      <c r="W4239" s="110" t="s">
        <v>26</v>
      </c>
      <c r="X4239" s="110" t="s">
        <v>27</v>
      </c>
      <c r="Y4239" s="111" t="s">
        <v>28</v>
      </c>
      <c r="Z4239" s="111" t="s">
        <v>29</v>
      </c>
      <c r="AA4239" s="111" t="s">
        <v>25</v>
      </c>
      <c r="AB4239" s="111" t="s">
        <v>30</v>
      </c>
      <c r="AC4239" s="112" t="s">
        <v>31</v>
      </c>
    </row>
    <row r="4240" spans="1:29" ht="25.5" customHeight="1" x14ac:dyDescent="0.35">
      <c r="A4240" s="205"/>
      <c r="B4240" s="207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265"/>
        <v/>
      </c>
      <c r="G4240" s="106"/>
      <c r="H4240" s="96">
        <f t="shared" si="266"/>
        <v>0</v>
      </c>
      <c r="I4240" s="96" t="str">
        <f t="shared" si="267"/>
        <v/>
      </c>
      <c r="J4240" s="96" t="str">
        <f t="shared" si="268"/>
        <v/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V4240" s="110" t="s">
        <v>25</v>
      </c>
      <c r="W4240" s="110" t="s">
        <v>26</v>
      </c>
      <c r="X4240" s="110" t="s">
        <v>27</v>
      </c>
      <c r="Y4240" s="111" t="s">
        <v>28</v>
      </c>
      <c r="Z4240" s="111" t="s">
        <v>29</v>
      </c>
      <c r="AA4240" s="111" t="s">
        <v>25</v>
      </c>
      <c r="AB4240" s="111" t="s">
        <v>30</v>
      </c>
      <c r="AC4240" s="112" t="s">
        <v>31</v>
      </c>
    </row>
    <row r="4241" spans="1:29" ht="25.5" customHeight="1" x14ac:dyDescent="0.35">
      <c r="A4241" s="205"/>
      <c r="B4241" s="207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265"/>
        <v/>
      </c>
      <c r="G4241" s="106"/>
      <c r="H4241" s="96">
        <f t="shared" si="266"/>
        <v>0</v>
      </c>
      <c r="I4241" s="96" t="str">
        <f t="shared" si="267"/>
        <v/>
      </c>
      <c r="J4241" s="96" t="str">
        <f t="shared" si="268"/>
        <v/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V4241" s="110" t="s">
        <v>25</v>
      </c>
      <c r="W4241" s="110" t="s">
        <v>26</v>
      </c>
      <c r="X4241" s="110" t="s">
        <v>27</v>
      </c>
      <c r="Y4241" s="111" t="s">
        <v>28</v>
      </c>
      <c r="Z4241" s="111" t="s">
        <v>29</v>
      </c>
      <c r="AA4241" s="111" t="s">
        <v>25</v>
      </c>
      <c r="AB4241" s="111" t="s">
        <v>30</v>
      </c>
      <c r="AC4241" s="112" t="s">
        <v>31</v>
      </c>
    </row>
    <row r="4242" spans="1:29" ht="25.5" customHeight="1" x14ac:dyDescent="0.35">
      <c r="A4242" s="205"/>
      <c r="B4242" s="207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265"/>
        <v/>
      </c>
      <c r="G4242" s="106"/>
      <c r="H4242" s="96">
        <f t="shared" si="266"/>
        <v>0</v>
      </c>
      <c r="I4242" s="96" t="str">
        <f t="shared" si="267"/>
        <v/>
      </c>
      <c r="J4242" s="96" t="str">
        <f t="shared" si="268"/>
        <v/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V4242" s="110" t="s">
        <v>25</v>
      </c>
      <c r="W4242" s="110" t="s">
        <v>26</v>
      </c>
      <c r="X4242" s="110" t="s">
        <v>27</v>
      </c>
      <c r="Y4242" s="111" t="s">
        <v>28</v>
      </c>
      <c r="Z4242" s="111" t="s">
        <v>29</v>
      </c>
      <c r="AA4242" s="111" t="s">
        <v>25</v>
      </c>
      <c r="AB4242" s="111" t="s">
        <v>30</v>
      </c>
      <c r="AC4242" s="112" t="s">
        <v>31</v>
      </c>
    </row>
    <row r="4243" spans="1:29" ht="25.5" customHeight="1" x14ac:dyDescent="0.35">
      <c r="A4243" s="205"/>
      <c r="B4243" s="207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265"/>
        <v/>
      </c>
      <c r="G4243" s="106"/>
      <c r="H4243" s="96">
        <f t="shared" si="266"/>
        <v>0</v>
      </c>
      <c r="I4243" s="96" t="str">
        <f t="shared" si="267"/>
        <v/>
      </c>
      <c r="J4243" s="96" t="str">
        <f t="shared" si="268"/>
        <v/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V4243" s="110" t="s">
        <v>25</v>
      </c>
      <c r="W4243" s="110" t="s">
        <v>26</v>
      </c>
      <c r="X4243" s="110" t="s">
        <v>27</v>
      </c>
      <c r="Y4243" s="111" t="s">
        <v>28</v>
      </c>
      <c r="Z4243" s="111" t="s">
        <v>29</v>
      </c>
      <c r="AA4243" s="111" t="s">
        <v>25</v>
      </c>
      <c r="AB4243" s="111" t="s">
        <v>30</v>
      </c>
      <c r="AC4243" s="112" t="s">
        <v>31</v>
      </c>
    </row>
    <row r="4244" spans="1:29" ht="25.5" customHeight="1" x14ac:dyDescent="0.35">
      <c r="A4244" s="205"/>
      <c r="B4244" s="207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265"/>
        <v/>
      </c>
      <c r="G4244" s="106"/>
      <c r="H4244" s="96">
        <f t="shared" si="266"/>
        <v>0</v>
      </c>
      <c r="I4244" s="96" t="str">
        <f t="shared" si="267"/>
        <v/>
      </c>
      <c r="J4244" s="96" t="str">
        <f t="shared" si="268"/>
        <v/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V4244" s="110" t="s">
        <v>25</v>
      </c>
      <c r="W4244" s="110" t="s">
        <v>26</v>
      </c>
      <c r="X4244" s="110" t="s">
        <v>27</v>
      </c>
      <c r="Y4244" s="111" t="s">
        <v>28</v>
      </c>
      <c r="Z4244" s="111" t="s">
        <v>29</v>
      </c>
      <c r="AA4244" s="111" t="s">
        <v>25</v>
      </c>
      <c r="AB4244" s="111" t="s">
        <v>30</v>
      </c>
      <c r="AC4244" s="112" t="s">
        <v>31</v>
      </c>
    </row>
    <row r="4245" spans="1:29" ht="25.5" customHeight="1" x14ac:dyDescent="0.35">
      <c r="A4245" s="205"/>
      <c r="B4245" s="207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265"/>
        <v/>
      </c>
      <c r="G4245" s="106"/>
      <c r="H4245" s="96">
        <f t="shared" si="266"/>
        <v>0</v>
      </c>
      <c r="I4245" s="96" t="str">
        <f t="shared" si="267"/>
        <v/>
      </c>
      <c r="J4245" s="96" t="str">
        <f t="shared" si="268"/>
        <v/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V4245" s="110" t="s">
        <v>25</v>
      </c>
      <c r="W4245" s="110" t="s">
        <v>26</v>
      </c>
      <c r="X4245" s="110" t="s">
        <v>27</v>
      </c>
      <c r="Y4245" s="111" t="s">
        <v>28</v>
      </c>
      <c r="Z4245" s="111" t="s">
        <v>29</v>
      </c>
      <c r="AA4245" s="111" t="s">
        <v>25</v>
      </c>
      <c r="AB4245" s="111" t="s">
        <v>30</v>
      </c>
      <c r="AC4245" s="112" t="s">
        <v>31</v>
      </c>
    </row>
    <row r="4246" spans="1:29" ht="25.5" customHeight="1" x14ac:dyDescent="0.35">
      <c r="A4246" s="205"/>
      <c r="B4246" s="207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265"/>
        <v/>
      </c>
      <c r="G4246" s="106"/>
      <c r="H4246" s="96">
        <f t="shared" si="266"/>
        <v>0</v>
      </c>
      <c r="I4246" s="96" t="str">
        <f t="shared" si="267"/>
        <v/>
      </c>
      <c r="J4246" s="96" t="str">
        <f t="shared" si="268"/>
        <v/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V4246" s="110" t="s">
        <v>25</v>
      </c>
      <c r="W4246" s="110" t="s">
        <v>26</v>
      </c>
      <c r="X4246" s="110" t="s">
        <v>27</v>
      </c>
      <c r="Y4246" s="111" t="s">
        <v>28</v>
      </c>
      <c r="Z4246" s="111" t="s">
        <v>29</v>
      </c>
      <c r="AA4246" s="111" t="s">
        <v>25</v>
      </c>
      <c r="AB4246" s="111" t="s">
        <v>30</v>
      </c>
      <c r="AC4246" s="112" t="s">
        <v>31</v>
      </c>
    </row>
    <row r="4247" spans="1:29" ht="25.5" customHeight="1" x14ac:dyDescent="0.35">
      <c r="A4247" s="205"/>
      <c r="B4247" s="207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265"/>
        <v/>
      </c>
      <c r="G4247" s="106"/>
      <c r="H4247" s="96">
        <f t="shared" si="266"/>
        <v>0</v>
      </c>
      <c r="I4247" s="96" t="str">
        <f t="shared" si="267"/>
        <v/>
      </c>
      <c r="J4247" s="96" t="str">
        <f t="shared" si="268"/>
        <v/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V4247" s="110" t="s">
        <v>25</v>
      </c>
      <c r="W4247" s="110" t="s">
        <v>26</v>
      </c>
      <c r="X4247" s="110" t="s">
        <v>27</v>
      </c>
      <c r="Y4247" s="111" t="s">
        <v>28</v>
      </c>
      <c r="Z4247" s="111" t="s">
        <v>29</v>
      </c>
      <c r="AA4247" s="111" t="s">
        <v>25</v>
      </c>
      <c r="AB4247" s="111" t="s">
        <v>30</v>
      </c>
      <c r="AC4247" s="112" t="s">
        <v>31</v>
      </c>
    </row>
    <row r="4248" spans="1:29" ht="25.5" customHeight="1" x14ac:dyDescent="0.35">
      <c r="A4248" s="205"/>
      <c r="B4248" s="207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265"/>
        <v/>
      </c>
      <c r="G4248" s="106"/>
      <c r="H4248" s="96">
        <f t="shared" si="266"/>
        <v>0</v>
      </c>
      <c r="I4248" s="96" t="str">
        <f t="shared" si="267"/>
        <v/>
      </c>
      <c r="J4248" s="96" t="str">
        <f t="shared" si="268"/>
        <v/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V4248" s="110" t="s">
        <v>25</v>
      </c>
      <c r="W4248" s="110" t="s">
        <v>26</v>
      </c>
      <c r="X4248" s="110" t="s">
        <v>27</v>
      </c>
      <c r="Y4248" s="111" t="s">
        <v>28</v>
      </c>
      <c r="Z4248" s="111" t="s">
        <v>29</v>
      </c>
      <c r="AA4248" s="111" t="s">
        <v>25</v>
      </c>
      <c r="AB4248" s="111" t="s">
        <v>30</v>
      </c>
      <c r="AC4248" s="112" t="s">
        <v>31</v>
      </c>
    </row>
    <row r="4249" spans="1:29" ht="25.5" customHeight="1" x14ac:dyDescent="0.35">
      <c r="A4249" s="205"/>
      <c r="B4249" s="207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265"/>
        <v/>
      </c>
      <c r="G4249" s="106"/>
      <c r="H4249" s="96">
        <f t="shared" si="266"/>
        <v>0</v>
      </c>
      <c r="I4249" s="96" t="str">
        <f t="shared" si="267"/>
        <v/>
      </c>
      <c r="J4249" s="96" t="str">
        <f t="shared" si="268"/>
        <v/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V4249" s="110" t="s">
        <v>25</v>
      </c>
      <c r="W4249" s="110" t="s">
        <v>26</v>
      </c>
      <c r="X4249" s="110" t="s">
        <v>27</v>
      </c>
      <c r="Y4249" s="111" t="s">
        <v>28</v>
      </c>
      <c r="Z4249" s="111" t="s">
        <v>29</v>
      </c>
      <c r="AA4249" s="111" t="s">
        <v>25</v>
      </c>
      <c r="AB4249" s="111" t="s">
        <v>30</v>
      </c>
      <c r="AC4249" s="112" t="s">
        <v>31</v>
      </c>
    </row>
    <row r="4250" spans="1:29" ht="25.5" customHeight="1" x14ac:dyDescent="0.35">
      <c r="A4250" s="205"/>
      <c r="B4250" s="207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265"/>
        <v/>
      </c>
      <c r="G4250" s="106"/>
      <c r="H4250" s="96">
        <f t="shared" si="266"/>
        <v>0</v>
      </c>
      <c r="I4250" s="96" t="str">
        <f t="shared" si="267"/>
        <v/>
      </c>
      <c r="J4250" s="96" t="str">
        <f t="shared" si="268"/>
        <v/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V4250" s="110" t="s">
        <v>25</v>
      </c>
      <c r="W4250" s="110" t="s">
        <v>26</v>
      </c>
      <c r="X4250" s="110" t="s">
        <v>27</v>
      </c>
      <c r="Y4250" s="111" t="s">
        <v>28</v>
      </c>
      <c r="Z4250" s="111" t="s">
        <v>29</v>
      </c>
      <c r="AA4250" s="111" t="s">
        <v>25</v>
      </c>
      <c r="AB4250" s="111" t="s">
        <v>30</v>
      </c>
      <c r="AC4250" s="112" t="s">
        <v>31</v>
      </c>
    </row>
    <row r="4251" spans="1:29" ht="25.5" customHeight="1" x14ac:dyDescent="0.35">
      <c r="A4251" s="205"/>
      <c r="B4251" s="207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265"/>
        <v/>
      </c>
      <c r="G4251" s="106"/>
      <c r="H4251" s="96">
        <f t="shared" si="266"/>
        <v>0</v>
      </c>
      <c r="I4251" s="96" t="str">
        <f t="shared" si="267"/>
        <v/>
      </c>
      <c r="J4251" s="96" t="str">
        <f t="shared" si="268"/>
        <v/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V4251" s="110" t="s">
        <v>25</v>
      </c>
      <c r="W4251" s="110" t="s">
        <v>26</v>
      </c>
      <c r="X4251" s="110" t="s">
        <v>27</v>
      </c>
      <c r="Y4251" s="111" t="s">
        <v>28</v>
      </c>
      <c r="Z4251" s="111" t="s">
        <v>29</v>
      </c>
      <c r="AA4251" s="111" t="s">
        <v>25</v>
      </c>
      <c r="AB4251" s="111" t="s">
        <v>30</v>
      </c>
      <c r="AC4251" s="112" t="s">
        <v>31</v>
      </c>
    </row>
    <row r="4252" spans="1:29" ht="25.5" customHeight="1" x14ac:dyDescent="0.35">
      <c r="A4252" s="205"/>
      <c r="B4252" s="207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265"/>
        <v/>
      </c>
      <c r="G4252" s="106"/>
      <c r="H4252" s="96">
        <f t="shared" si="266"/>
        <v>0</v>
      </c>
      <c r="I4252" s="96" t="str">
        <f t="shared" si="267"/>
        <v/>
      </c>
      <c r="J4252" s="96" t="str">
        <f t="shared" si="268"/>
        <v/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V4252" s="110" t="s">
        <v>25</v>
      </c>
      <c r="W4252" s="110" t="s">
        <v>26</v>
      </c>
      <c r="X4252" s="110" t="s">
        <v>27</v>
      </c>
      <c r="Y4252" s="111" t="s">
        <v>28</v>
      </c>
      <c r="Z4252" s="111" t="s">
        <v>29</v>
      </c>
      <c r="AA4252" s="111" t="s">
        <v>25</v>
      </c>
      <c r="AB4252" s="111" t="s">
        <v>30</v>
      </c>
      <c r="AC4252" s="112" t="s">
        <v>31</v>
      </c>
    </row>
    <row r="4253" spans="1:29" ht="25.5" customHeight="1" x14ac:dyDescent="0.35">
      <c r="A4253" s="205"/>
      <c r="B4253" s="207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265"/>
        <v/>
      </c>
      <c r="G4253" s="106"/>
      <c r="H4253" s="96">
        <f t="shared" si="266"/>
        <v>0</v>
      </c>
      <c r="I4253" s="96" t="str">
        <f t="shared" si="267"/>
        <v/>
      </c>
      <c r="J4253" s="96" t="str">
        <f t="shared" si="268"/>
        <v/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V4253" s="110" t="s">
        <v>25</v>
      </c>
      <c r="W4253" s="110" t="s">
        <v>26</v>
      </c>
      <c r="X4253" s="110" t="s">
        <v>27</v>
      </c>
      <c r="Y4253" s="111" t="s">
        <v>28</v>
      </c>
      <c r="Z4253" s="111" t="s">
        <v>29</v>
      </c>
      <c r="AA4253" s="111" t="s">
        <v>25</v>
      </c>
      <c r="AB4253" s="111" t="s">
        <v>30</v>
      </c>
      <c r="AC4253" s="112" t="s">
        <v>31</v>
      </c>
    </row>
    <row r="4254" spans="1:29" ht="25.5" customHeight="1" x14ac:dyDescent="0.35">
      <c r="A4254" s="205"/>
      <c r="B4254" s="207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265"/>
        <v/>
      </c>
      <c r="G4254" s="106"/>
      <c r="H4254" s="96">
        <f t="shared" si="266"/>
        <v>0</v>
      </c>
      <c r="I4254" s="96" t="str">
        <f t="shared" si="267"/>
        <v/>
      </c>
      <c r="J4254" s="96" t="str">
        <f t="shared" si="268"/>
        <v/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V4254" s="110" t="s">
        <v>25</v>
      </c>
      <c r="W4254" s="110" t="s">
        <v>26</v>
      </c>
      <c r="X4254" s="110" t="s">
        <v>27</v>
      </c>
      <c r="Y4254" s="111" t="s">
        <v>28</v>
      </c>
      <c r="Z4254" s="111" t="s">
        <v>29</v>
      </c>
      <c r="AA4254" s="111" t="s">
        <v>25</v>
      </c>
      <c r="AB4254" s="111" t="s">
        <v>30</v>
      </c>
      <c r="AC4254" s="112" t="s">
        <v>31</v>
      </c>
    </row>
    <row r="4255" spans="1:29" ht="25.5" customHeight="1" x14ac:dyDescent="0.35">
      <c r="A4255" s="205"/>
      <c r="B4255" s="207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265"/>
        <v/>
      </c>
      <c r="G4255" s="106"/>
      <c r="H4255" s="96">
        <f t="shared" si="266"/>
        <v>0</v>
      </c>
      <c r="I4255" s="96" t="str">
        <f t="shared" si="267"/>
        <v/>
      </c>
      <c r="J4255" s="96" t="str">
        <f t="shared" si="268"/>
        <v/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V4255" s="110" t="s">
        <v>25</v>
      </c>
      <c r="W4255" s="110" t="s">
        <v>26</v>
      </c>
      <c r="X4255" s="110" t="s">
        <v>27</v>
      </c>
      <c r="Y4255" s="111" t="s">
        <v>28</v>
      </c>
      <c r="Z4255" s="111" t="s">
        <v>29</v>
      </c>
      <c r="AA4255" s="111" t="s">
        <v>25</v>
      </c>
      <c r="AB4255" s="111" t="s">
        <v>30</v>
      </c>
      <c r="AC4255" s="112" t="s">
        <v>31</v>
      </c>
    </row>
    <row r="4256" spans="1:29" ht="25.5" customHeight="1" x14ac:dyDescent="0.35">
      <c r="A4256" s="205"/>
      <c r="B4256" s="207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265"/>
        <v/>
      </c>
      <c r="G4256" s="106"/>
      <c r="H4256" s="96">
        <f t="shared" si="266"/>
        <v>0</v>
      </c>
      <c r="I4256" s="96" t="str">
        <f t="shared" si="267"/>
        <v/>
      </c>
      <c r="J4256" s="96" t="str">
        <f t="shared" si="268"/>
        <v/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V4256" s="110" t="s">
        <v>25</v>
      </c>
      <c r="W4256" s="110" t="s">
        <v>26</v>
      </c>
      <c r="X4256" s="110" t="s">
        <v>27</v>
      </c>
      <c r="Y4256" s="111" t="s">
        <v>28</v>
      </c>
      <c r="Z4256" s="111" t="s">
        <v>29</v>
      </c>
      <c r="AA4256" s="111" t="s">
        <v>25</v>
      </c>
      <c r="AB4256" s="111" t="s">
        <v>30</v>
      </c>
      <c r="AC4256" s="112" t="s">
        <v>31</v>
      </c>
    </row>
    <row r="4257" spans="1:29" ht="25.5" customHeight="1" x14ac:dyDescent="0.35">
      <c r="A4257" s="205"/>
      <c r="B4257" s="207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265"/>
        <v/>
      </c>
      <c r="G4257" s="106"/>
      <c r="H4257" s="96">
        <f t="shared" si="266"/>
        <v>0</v>
      </c>
      <c r="I4257" s="96" t="str">
        <f t="shared" si="267"/>
        <v/>
      </c>
      <c r="J4257" s="96" t="str">
        <f t="shared" si="268"/>
        <v/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V4257" s="110" t="s">
        <v>25</v>
      </c>
      <c r="W4257" s="110" t="s">
        <v>26</v>
      </c>
      <c r="X4257" s="110" t="s">
        <v>27</v>
      </c>
      <c r="Y4257" s="111" t="s">
        <v>28</v>
      </c>
      <c r="Z4257" s="111" t="s">
        <v>29</v>
      </c>
      <c r="AA4257" s="111" t="s">
        <v>25</v>
      </c>
      <c r="AB4257" s="111" t="s">
        <v>30</v>
      </c>
      <c r="AC4257" s="112" t="s">
        <v>31</v>
      </c>
    </row>
    <row r="4258" spans="1:29" ht="25.5" customHeight="1" x14ac:dyDescent="0.35">
      <c r="A4258" s="205"/>
      <c r="B4258" s="207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265"/>
        <v/>
      </c>
      <c r="G4258" s="106"/>
      <c r="H4258" s="96">
        <f t="shared" si="266"/>
        <v>0</v>
      </c>
      <c r="I4258" s="96" t="str">
        <f t="shared" si="267"/>
        <v/>
      </c>
      <c r="J4258" s="96" t="str">
        <f t="shared" si="268"/>
        <v/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V4258" s="110" t="s">
        <v>25</v>
      </c>
      <c r="W4258" s="110" t="s">
        <v>26</v>
      </c>
      <c r="X4258" s="110" t="s">
        <v>27</v>
      </c>
      <c r="Y4258" s="111" t="s">
        <v>28</v>
      </c>
      <c r="Z4258" s="111" t="s">
        <v>29</v>
      </c>
      <c r="AA4258" s="111" t="s">
        <v>25</v>
      </c>
      <c r="AB4258" s="111" t="s">
        <v>30</v>
      </c>
      <c r="AC4258" s="112" t="s">
        <v>31</v>
      </c>
    </row>
    <row r="4259" spans="1:29" ht="25.5" customHeight="1" x14ac:dyDescent="0.35">
      <c r="A4259" s="205"/>
      <c r="B4259" s="207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265"/>
        <v/>
      </c>
      <c r="G4259" s="106"/>
      <c r="H4259" s="96">
        <f t="shared" si="266"/>
        <v>0</v>
      </c>
      <c r="I4259" s="96" t="str">
        <f t="shared" si="267"/>
        <v/>
      </c>
      <c r="J4259" s="96" t="str">
        <f t="shared" si="268"/>
        <v/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V4259" s="110" t="s">
        <v>25</v>
      </c>
      <c r="W4259" s="110" t="s">
        <v>26</v>
      </c>
      <c r="X4259" s="110" t="s">
        <v>27</v>
      </c>
      <c r="Y4259" s="111" t="s">
        <v>28</v>
      </c>
      <c r="Z4259" s="111" t="s">
        <v>29</v>
      </c>
      <c r="AA4259" s="111" t="s">
        <v>25</v>
      </c>
      <c r="AB4259" s="111" t="s">
        <v>30</v>
      </c>
      <c r="AC4259" s="112" t="s">
        <v>31</v>
      </c>
    </row>
    <row r="4260" spans="1:29" ht="25.5" customHeight="1" x14ac:dyDescent="0.35">
      <c r="A4260" s="205"/>
      <c r="B4260" s="207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265"/>
        <v/>
      </c>
      <c r="G4260" s="106"/>
      <c r="H4260" s="96">
        <f t="shared" si="266"/>
        <v>0</v>
      </c>
      <c r="I4260" s="96" t="str">
        <f t="shared" si="267"/>
        <v/>
      </c>
      <c r="J4260" s="96" t="str">
        <f t="shared" si="268"/>
        <v/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V4260" s="110" t="s">
        <v>25</v>
      </c>
      <c r="W4260" s="110" t="s">
        <v>26</v>
      </c>
      <c r="X4260" s="110" t="s">
        <v>27</v>
      </c>
      <c r="Y4260" s="111" t="s">
        <v>28</v>
      </c>
      <c r="Z4260" s="111" t="s">
        <v>29</v>
      </c>
      <c r="AA4260" s="111" t="s">
        <v>25</v>
      </c>
      <c r="AB4260" s="111" t="s">
        <v>30</v>
      </c>
      <c r="AC4260" s="112" t="s">
        <v>31</v>
      </c>
    </row>
    <row r="4261" spans="1:29" ht="25.5" customHeight="1" x14ac:dyDescent="0.35">
      <c r="A4261" s="205"/>
      <c r="B4261" s="207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265"/>
        <v/>
      </c>
      <c r="G4261" s="106"/>
      <c r="H4261" s="96">
        <f t="shared" si="266"/>
        <v>0</v>
      </c>
      <c r="I4261" s="96" t="str">
        <f t="shared" si="267"/>
        <v/>
      </c>
      <c r="J4261" s="96" t="str">
        <f t="shared" si="268"/>
        <v/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V4261" s="110" t="s">
        <v>25</v>
      </c>
      <c r="W4261" s="110" t="s">
        <v>26</v>
      </c>
      <c r="X4261" s="110" t="s">
        <v>27</v>
      </c>
      <c r="Y4261" s="111" t="s">
        <v>28</v>
      </c>
      <c r="Z4261" s="111" t="s">
        <v>29</v>
      </c>
      <c r="AA4261" s="111" t="s">
        <v>25</v>
      </c>
      <c r="AB4261" s="111" t="s">
        <v>30</v>
      </c>
      <c r="AC4261" s="112" t="s">
        <v>31</v>
      </c>
    </row>
    <row r="4262" spans="1:29" ht="25.5" customHeight="1" x14ac:dyDescent="0.35">
      <c r="A4262" s="205"/>
      <c r="B4262" s="207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265"/>
        <v/>
      </c>
      <c r="G4262" s="106"/>
      <c r="H4262" s="96">
        <f t="shared" si="266"/>
        <v>0</v>
      </c>
      <c r="I4262" s="96" t="str">
        <f t="shared" si="267"/>
        <v/>
      </c>
      <c r="J4262" s="96" t="str">
        <f t="shared" si="268"/>
        <v/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V4262" s="110" t="s">
        <v>25</v>
      </c>
      <c r="W4262" s="110" t="s">
        <v>26</v>
      </c>
      <c r="X4262" s="110" t="s">
        <v>27</v>
      </c>
      <c r="Y4262" s="111" t="s">
        <v>28</v>
      </c>
      <c r="Z4262" s="111" t="s">
        <v>29</v>
      </c>
      <c r="AA4262" s="111" t="s">
        <v>25</v>
      </c>
      <c r="AB4262" s="111" t="s">
        <v>30</v>
      </c>
      <c r="AC4262" s="112" t="s">
        <v>31</v>
      </c>
    </row>
    <row r="4263" spans="1:29" ht="25.5" customHeight="1" x14ac:dyDescent="0.35">
      <c r="A4263" s="205"/>
      <c r="B4263" s="207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265"/>
        <v/>
      </c>
      <c r="G4263" s="106"/>
      <c r="H4263" s="96">
        <f t="shared" si="266"/>
        <v>0</v>
      </c>
      <c r="I4263" s="96" t="str">
        <f t="shared" si="267"/>
        <v/>
      </c>
      <c r="J4263" s="96" t="str">
        <f t="shared" si="268"/>
        <v/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V4263" s="110" t="s">
        <v>25</v>
      </c>
      <c r="W4263" s="110" t="s">
        <v>26</v>
      </c>
      <c r="X4263" s="110" t="s">
        <v>27</v>
      </c>
      <c r="Y4263" s="111" t="s">
        <v>28</v>
      </c>
      <c r="Z4263" s="111" t="s">
        <v>29</v>
      </c>
      <c r="AA4263" s="111" t="s">
        <v>25</v>
      </c>
      <c r="AB4263" s="111" t="s">
        <v>30</v>
      </c>
      <c r="AC4263" s="112" t="s">
        <v>31</v>
      </c>
    </row>
    <row r="4264" spans="1:29" ht="25.5" customHeight="1" x14ac:dyDescent="0.35">
      <c r="A4264" s="205"/>
      <c r="B4264" s="207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265"/>
        <v/>
      </c>
      <c r="G4264" s="106"/>
      <c r="H4264" s="96">
        <f t="shared" si="266"/>
        <v>0</v>
      </c>
      <c r="I4264" s="96" t="str">
        <f t="shared" si="267"/>
        <v/>
      </c>
      <c r="J4264" s="96" t="str">
        <f t="shared" si="268"/>
        <v/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V4264" s="110" t="s">
        <v>25</v>
      </c>
      <c r="W4264" s="110" t="s">
        <v>26</v>
      </c>
      <c r="X4264" s="110" t="s">
        <v>27</v>
      </c>
      <c r="Y4264" s="111" t="s">
        <v>28</v>
      </c>
      <c r="Z4264" s="111" t="s">
        <v>29</v>
      </c>
      <c r="AA4264" s="111" t="s">
        <v>25</v>
      </c>
      <c r="AB4264" s="111" t="s">
        <v>30</v>
      </c>
      <c r="AC4264" s="112" t="s">
        <v>31</v>
      </c>
    </row>
    <row r="4265" spans="1:29" ht="25.5" customHeight="1" x14ac:dyDescent="0.35">
      <c r="A4265" s="205"/>
      <c r="B4265" s="207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265"/>
        <v/>
      </c>
      <c r="G4265" s="106"/>
      <c r="H4265" s="96">
        <f t="shared" si="266"/>
        <v>0</v>
      </c>
      <c r="I4265" s="96" t="str">
        <f t="shared" si="267"/>
        <v/>
      </c>
      <c r="J4265" s="96" t="str">
        <f t="shared" si="268"/>
        <v/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V4265" s="110" t="s">
        <v>25</v>
      </c>
      <c r="W4265" s="110" t="s">
        <v>26</v>
      </c>
      <c r="X4265" s="110" t="s">
        <v>27</v>
      </c>
      <c r="Y4265" s="111" t="s">
        <v>28</v>
      </c>
      <c r="Z4265" s="111" t="s">
        <v>29</v>
      </c>
      <c r="AA4265" s="111" t="s">
        <v>25</v>
      </c>
      <c r="AB4265" s="111" t="s">
        <v>30</v>
      </c>
      <c r="AC4265" s="112" t="s">
        <v>31</v>
      </c>
    </row>
    <row r="4266" spans="1:29" ht="25.5" customHeight="1" x14ac:dyDescent="0.35">
      <c r="A4266" s="205"/>
      <c r="B4266" s="207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265"/>
        <v/>
      </c>
      <c r="G4266" s="106"/>
      <c r="H4266" s="96">
        <f t="shared" si="266"/>
        <v>0</v>
      </c>
      <c r="I4266" s="96" t="str">
        <f t="shared" si="267"/>
        <v/>
      </c>
      <c r="J4266" s="96" t="str">
        <f t="shared" si="268"/>
        <v/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V4266" s="110" t="s">
        <v>25</v>
      </c>
      <c r="W4266" s="110" t="s">
        <v>26</v>
      </c>
      <c r="X4266" s="110" t="s">
        <v>27</v>
      </c>
      <c r="Y4266" s="111" t="s">
        <v>28</v>
      </c>
      <c r="Z4266" s="111" t="s">
        <v>29</v>
      </c>
      <c r="AA4266" s="111" t="s">
        <v>25</v>
      </c>
      <c r="AB4266" s="111" t="s">
        <v>30</v>
      </c>
      <c r="AC4266" s="112" t="s">
        <v>31</v>
      </c>
    </row>
    <row r="4267" spans="1:29" ht="25.5" customHeight="1" x14ac:dyDescent="0.35">
      <c r="A4267" s="205"/>
      <c r="B4267" s="207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265"/>
        <v/>
      </c>
      <c r="G4267" s="106"/>
      <c r="H4267" s="96">
        <f t="shared" si="266"/>
        <v>0</v>
      </c>
      <c r="I4267" s="96" t="str">
        <f t="shared" si="267"/>
        <v/>
      </c>
      <c r="J4267" s="96" t="str">
        <f t="shared" si="268"/>
        <v/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V4267" s="110" t="s">
        <v>25</v>
      </c>
      <c r="W4267" s="110" t="s">
        <v>26</v>
      </c>
      <c r="X4267" s="110" t="s">
        <v>27</v>
      </c>
      <c r="Y4267" s="111" t="s">
        <v>28</v>
      </c>
      <c r="Z4267" s="111" t="s">
        <v>29</v>
      </c>
      <c r="AA4267" s="111" t="s">
        <v>25</v>
      </c>
      <c r="AB4267" s="111" t="s">
        <v>30</v>
      </c>
      <c r="AC4267" s="112" t="s">
        <v>31</v>
      </c>
    </row>
    <row r="4268" spans="1:29" ht="25.5" customHeight="1" x14ac:dyDescent="0.35">
      <c r="A4268" s="205"/>
      <c r="B4268" s="207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265"/>
        <v/>
      </c>
      <c r="G4268" s="106"/>
      <c r="H4268" s="96">
        <f t="shared" si="266"/>
        <v>0</v>
      </c>
      <c r="I4268" s="96" t="str">
        <f t="shared" si="267"/>
        <v/>
      </c>
      <c r="J4268" s="96" t="str">
        <f t="shared" si="268"/>
        <v/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V4268" s="110" t="s">
        <v>25</v>
      </c>
      <c r="W4268" s="110" t="s">
        <v>26</v>
      </c>
      <c r="X4268" s="110" t="s">
        <v>27</v>
      </c>
      <c r="Y4268" s="111" t="s">
        <v>28</v>
      </c>
      <c r="Z4268" s="111" t="s">
        <v>29</v>
      </c>
      <c r="AA4268" s="111" t="s">
        <v>25</v>
      </c>
      <c r="AB4268" s="111" t="s">
        <v>30</v>
      </c>
      <c r="AC4268" s="112" t="s">
        <v>31</v>
      </c>
    </row>
    <row r="4269" spans="1:29" ht="25.5" customHeight="1" x14ac:dyDescent="0.35">
      <c r="A4269" s="205"/>
      <c r="B4269" s="207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265"/>
        <v/>
      </c>
      <c r="G4269" s="106"/>
      <c r="H4269" s="96">
        <f t="shared" si="266"/>
        <v>0</v>
      </c>
      <c r="I4269" s="96" t="str">
        <f t="shared" si="267"/>
        <v/>
      </c>
      <c r="J4269" s="96" t="str">
        <f t="shared" si="268"/>
        <v/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V4269" s="110" t="s">
        <v>25</v>
      </c>
      <c r="W4269" s="110" t="s">
        <v>26</v>
      </c>
      <c r="X4269" s="110" t="s">
        <v>27</v>
      </c>
      <c r="Y4269" s="111" t="s">
        <v>28</v>
      </c>
      <c r="Z4269" s="111" t="s">
        <v>29</v>
      </c>
      <c r="AA4269" s="111" t="s">
        <v>25</v>
      </c>
      <c r="AB4269" s="111" t="s">
        <v>30</v>
      </c>
      <c r="AC4269" s="112" t="s">
        <v>31</v>
      </c>
    </row>
    <row r="4270" spans="1:29" ht="25.5" customHeight="1" x14ac:dyDescent="0.35">
      <c r="A4270" s="205"/>
      <c r="B4270" s="207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265"/>
        <v/>
      </c>
      <c r="G4270" s="106"/>
      <c r="H4270" s="96">
        <f t="shared" si="266"/>
        <v>0</v>
      </c>
      <c r="I4270" s="96" t="str">
        <f t="shared" si="267"/>
        <v/>
      </c>
      <c r="J4270" s="96" t="str">
        <f t="shared" si="268"/>
        <v/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V4270" s="110" t="s">
        <v>25</v>
      </c>
      <c r="W4270" s="110" t="s">
        <v>26</v>
      </c>
      <c r="X4270" s="110" t="s">
        <v>27</v>
      </c>
      <c r="Y4270" s="111" t="s">
        <v>28</v>
      </c>
      <c r="Z4270" s="111" t="s">
        <v>29</v>
      </c>
      <c r="AA4270" s="111" t="s">
        <v>25</v>
      </c>
      <c r="AB4270" s="111" t="s">
        <v>30</v>
      </c>
      <c r="AC4270" s="112" t="s">
        <v>31</v>
      </c>
    </row>
    <row r="4271" spans="1:29" ht="25.5" customHeight="1" x14ac:dyDescent="0.35">
      <c r="A4271" s="205"/>
      <c r="B4271" s="207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265"/>
        <v/>
      </c>
      <c r="G4271" s="106"/>
      <c r="H4271" s="96">
        <f t="shared" si="266"/>
        <v>0</v>
      </c>
      <c r="I4271" s="96" t="str">
        <f t="shared" si="267"/>
        <v/>
      </c>
      <c r="J4271" s="96" t="str">
        <f t="shared" si="268"/>
        <v/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V4271" s="110" t="s">
        <v>25</v>
      </c>
      <c r="W4271" s="110" t="s">
        <v>26</v>
      </c>
      <c r="X4271" s="110" t="s">
        <v>27</v>
      </c>
      <c r="Y4271" s="111" t="s">
        <v>28</v>
      </c>
      <c r="Z4271" s="111" t="s">
        <v>29</v>
      </c>
      <c r="AA4271" s="111" t="s">
        <v>25</v>
      </c>
      <c r="AB4271" s="111" t="s">
        <v>30</v>
      </c>
      <c r="AC4271" s="112" t="s">
        <v>31</v>
      </c>
    </row>
    <row r="4272" spans="1:29" ht="25.5" customHeight="1" x14ac:dyDescent="0.35">
      <c r="A4272" s="205"/>
      <c r="B4272" s="207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265"/>
        <v/>
      </c>
      <c r="G4272" s="106"/>
      <c r="H4272" s="96">
        <f t="shared" si="266"/>
        <v>0</v>
      </c>
      <c r="I4272" s="96" t="str">
        <f t="shared" si="267"/>
        <v/>
      </c>
      <c r="J4272" s="96" t="str">
        <f t="shared" si="268"/>
        <v/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V4272" s="110" t="s">
        <v>25</v>
      </c>
      <c r="W4272" s="110" t="s">
        <v>26</v>
      </c>
      <c r="X4272" s="110" t="s">
        <v>27</v>
      </c>
      <c r="Y4272" s="111" t="s">
        <v>28</v>
      </c>
      <c r="Z4272" s="111" t="s">
        <v>29</v>
      </c>
      <c r="AA4272" s="111" t="s">
        <v>25</v>
      </c>
      <c r="AB4272" s="111" t="s">
        <v>30</v>
      </c>
      <c r="AC4272" s="112" t="s">
        <v>31</v>
      </c>
    </row>
    <row r="4273" spans="1:29" ht="25.5" customHeight="1" x14ac:dyDescent="0.35">
      <c r="A4273" s="205"/>
      <c r="B4273" s="207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265"/>
        <v/>
      </c>
      <c r="G4273" s="106"/>
      <c r="H4273" s="96">
        <f t="shared" si="266"/>
        <v>0</v>
      </c>
      <c r="I4273" s="96" t="str">
        <f t="shared" si="267"/>
        <v/>
      </c>
      <c r="J4273" s="96" t="str">
        <f t="shared" si="268"/>
        <v/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V4273" s="110" t="s">
        <v>25</v>
      </c>
      <c r="W4273" s="110" t="s">
        <v>26</v>
      </c>
      <c r="X4273" s="110" t="s">
        <v>27</v>
      </c>
      <c r="Y4273" s="111" t="s">
        <v>28</v>
      </c>
      <c r="Z4273" s="111" t="s">
        <v>29</v>
      </c>
      <c r="AA4273" s="111" t="s">
        <v>25</v>
      </c>
      <c r="AB4273" s="111" t="s">
        <v>30</v>
      </c>
      <c r="AC4273" s="112" t="s">
        <v>31</v>
      </c>
    </row>
    <row r="4274" spans="1:29" ht="25.5" customHeight="1" x14ac:dyDescent="0.35">
      <c r="A4274" s="205"/>
      <c r="B4274" s="207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265"/>
        <v/>
      </c>
      <c r="G4274" s="106"/>
      <c r="H4274" s="96">
        <f t="shared" si="266"/>
        <v>0</v>
      </c>
      <c r="I4274" s="96" t="str">
        <f t="shared" si="267"/>
        <v/>
      </c>
      <c r="J4274" s="96" t="str">
        <f t="shared" si="268"/>
        <v/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V4274" s="110" t="s">
        <v>25</v>
      </c>
      <c r="W4274" s="110" t="s">
        <v>26</v>
      </c>
      <c r="X4274" s="110" t="s">
        <v>27</v>
      </c>
      <c r="Y4274" s="111" t="s">
        <v>28</v>
      </c>
      <c r="Z4274" s="111" t="s">
        <v>29</v>
      </c>
      <c r="AA4274" s="111" t="s">
        <v>25</v>
      </c>
      <c r="AB4274" s="111" t="s">
        <v>30</v>
      </c>
      <c r="AC4274" s="112" t="s">
        <v>31</v>
      </c>
    </row>
    <row r="4275" spans="1:29" ht="25.5" customHeight="1" x14ac:dyDescent="0.35">
      <c r="A4275" s="205"/>
      <c r="B4275" s="207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265"/>
        <v/>
      </c>
      <c r="G4275" s="106"/>
      <c r="H4275" s="96">
        <f t="shared" si="266"/>
        <v>0</v>
      </c>
      <c r="I4275" s="96" t="str">
        <f t="shared" si="267"/>
        <v/>
      </c>
      <c r="J4275" s="96" t="str">
        <f t="shared" si="268"/>
        <v/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V4275" s="110" t="s">
        <v>25</v>
      </c>
      <c r="W4275" s="110" t="s">
        <v>26</v>
      </c>
      <c r="X4275" s="110" t="s">
        <v>27</v>
      </c>
      <c r="Y4275" s="111" t="s">
        <v>28</v>
      </c>
      <c r="Z4275" s="111" t="s">
        <v>29</v>
      </c>
      <c r="AA4275" s="111" t="s">
        <v>25</v>
      </c>
      <c r="AB4275" s="111" t="s">
        <v>30</v>
      </c>
      <c r="AC4275" s="112" t="s">
        <v>31</v>
      </c>
    </row>
    <row r="4276" spans="1:29" ht="25.5" customHeight="1" x14ac:dyDescent="0.35">
      <c r="A4276" s="205"/>
      <c r="B4276" s="207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265"/>
        <v/>
      </c>
      <c r="G4276" s="106"/>
      <c r="H4276" s="96">
        <f t="shared" si="266"/>
        <v>0</v>
      </c>
      <c r="I4276" s="96" t="str">
        <f t="shared" si="267"/>
        <v/>
      </c>
      <c r="J4276" s="96" t="str">
        <f t="shared" si="268"/>
        <v/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V4276" s="110" t="s">
        <v>25</v>
      </c>
      <c r="W4276" s="110" t="s">
        <v>26</v>
      </c>
      <c r="X4276" s="110" t="s">
        <v>27</v>
      </c>
      <c r="Y4276" s="111" t="s">
        <v>28</v>
      </c>
      <c r="Z4276" s="111" t="s">
        <v>29</v>
      </c>
      <c r="AA4276" s="111" t="s">
        <v>25</v>
      </c>
      <c r="AB4276" s="111" t="s">
        <v>30</v>
      </c>
      <c r="AC4276" s="112" t="s">
        <v>31</v>
      </c>
    </row>
    <row r="4277" spans="1:29" ht="25.5" customHeight="1" x14ac:dyDescent="0.35">
      <c r="A4277" s="205"/>
      <c r="B4277" s="207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265"/>
        <v/>
      </c>
      <c r="G4277" s="106"/>
      <c r="H4277" s="96">
        <f t="shared" si="266"/>
        <v>0</v>
      </c>
      <c r="I4277" s="96" t="str">
        <f t="shared" si="267"/>
        <v/>
      </c>
      <c r="J4277" s="96" t="str">
        <f t="shared" si="268"/>
        <v/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V4277" s="110" t="s">
        <v>25</v>
      </c>
      <c r="W4277" s="110" t="s">
        <v>26</v>
      </c>
      <c r="X4277" s="110" t="s">
        <v>27</v>
      </c>
      <c r="Y4277" s="111" t="s">
        <v>28</v>
      </c>
      <c r="Z4277" s="111" t="s">
        <v>29</v>
      </c>
      <c r="AA4277" s="111" t="s">
        <v>25</v>
      </c>
      <c r="AB4277" s="111" t="s">
        <v>30</v>
      </c>
      <c r="AC4277" s="112" t="s">
        <v>31</v>
      </c>
    </row>
    <row r="4278" spans="1:29" ht="25.5" customHeight="1" x14ac:dyDescent="0.35">
      <c r="A4278" s="205"/>
      <c r="B4278" s="207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265"/>
        <v/>
      </c>
      <c r="G4278" s="106"/>
      <c r="H4278" s="96">
        <f t="shared" si="266"/>
        <v>0</v>
      </c>
      <c r="I4278" s="96" t="str">
        <f t="shared" si="267"/>
        <v/>
      </c>
      <c r="J4278" s="96" t="str">
        <f t="shared" si="268"/>
        <v/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V4278" s="110" t="s">
        <v>25</v>
      </c>
      <c r="W4278" s="110" t="s">
        <v>26</v>
      </c>
      <c r="X4278" s="110" t="s">
        <v>27</v>
      </c>
      <c r="Y4278" s="111" t="s">
        <v>28</v>
      </c>
      <c r="Z4278" s="111" t="s">
        <v>29</v>
      </c>
      <c r="AA4278" s="111" t="s">
        <v>25</v>
      </c>
      <c r="AB4278" s="111" t="s">
        <v>30</v>
      </c>
      <c r="AC4278" s="112" t="s">
        <v>31</v>
      </c>
    </row>
    <row r="4279" spans="1:29" ht="25.5" customHeight="1" x14ac:dyDescent="0.35">
      <c r="A4279" s="205"/>
      <c r="B4279" s="207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265"/>
        <v/>
      </c>
      <c r="G4279" s="106"/>
      <c r="H4279" s="96">
        <f t="shared" si="266"/>
        <v>0</v>
      </c>
      <c r="I4279" s="96" t="str">
        <f t="shared" si="267"/>
        <v/>
      </c>
      <c r="J4279" s="96" t="str">
        <f t="shared" si="268"/>
        <v/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V4279" s="110" t="s">
        <v>25</v>
      </c>
      <c r="W4279" s="110" t="s">
        <v>26</v>
      </c>
      <c r="X4279" s="110" t="s">
        <v>27</v>
      </c>
      <c r="Y4279" s="111" t="s">
        <v>28</v>
      </c>
      <c r="Z4279" s="111" t="s">
        <v>29</v>
      </c>
      <c r="AA4279" s="111" t="s">
        <v>25</v>
      </c>
      <c r="AB4279" s="111" t="s">
        <v>30</v>
      </c>
      <c r="AC4279" s="112" t="s">
        <v>31</v>
      </c>
    </row>
    <row r="4280" spans="1:29" ht="25.5" customHeight="1" x14ac:dyDescent="0.35">
      <c r="A4280" s="205"/>
      <c r="B4280" s="207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265"/>
        <v/>
      </c>
      <c r="G4280" s="106"/>
      <c r="H4280" s="96">
        <f t="shared" si="266"/>
        <v>0</v>
      </c>
      <c r="I4280" s="96" t="str">
        <f t="shared" si="267"/>
        <v/>
      </c>
      <c r="J4280" s="96" t="str">
        <f t="shared" si="268"/>
        <v/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V4280" s="110" t="s">
        <v>25</v>
      </c>
      <c r="W4280" s="110" t="s">
        <v>26</v>
      </c>
      <c r="X4280" s="110" t="s">
        <v>27</v>
      </c>
      <c r="Y4280" s="111" t="s">
        <v>28</v>
      </c>
      <c r="Z4280" s="111" t="s">
        <v>29</v>
      </c>
      <c r="AA4280" s="111" t="s">
        <v>25</v>
      </c>
      <c r="AB4280" s="111" t="s">
        <v>30</v>
      </c>
      <c r="AC4280" s="112" t="s">
        <v>31</v>
      </c>
    </row>
    <row r="4281" spans="1:29" ht="25.5" customHeight="1" x14ac:dyDescent="0.35">
      <c r="A4281" s="205"/>
      <c r="B4281" s="207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265"/>
        <v/>
      </c>
      <c r="G4281" s="106"/>
      <c r="H4281" s="96">
        <f t="shared" si="266"/>
        <v>0</v>
      </c>
      <c r="I4281" s="96" t="str">
        <f t="shared" si="267"/>
        <v/>
      </c>
      <c r="J4281" s="96" t="str">
        <f t="shared" si="268"/>
        <v/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V4281" s="110" t="s">
        <v>25</v>
      </c>
      <c r="W4281" s="110" t="s">
        <v>26</v>
      </c>
      <c r="X4281" s="110" t="s">
        <v>27</v>
      </c>
      <c r="Y4281" s="111" t="s">
        <v>28</v>
      </c>
      <c r="Z4281" s="111" t="s">
        <v>29</v>
      </c>
      <c r="AA4281" s="111" t="s">
        <v>25</v>
      </c>
      <c r="AB4281" s="111" t="s">
        <v>30</v>
      </c>
      <c r="AC4281" s="112" t="s">
        <v>31</v>
      </c>
    </row>
    <row r="4282" spans="1:29" ht="25.5" customHeight="1" x14ac:dyDescent="0.35">
      <c r="A4282" s="205"/>
      <c r="B4282" s="207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265"/>
        <v/>
      </c>
      <c r="G4282" s="106"/>
      <c r="H4282" s="96">
        <f t="shared" si="266"/>
        <v>0</v>
      </c>
      <c r="I4282" s="96" t="str">
        <f t="shared" si="267"/>
        <v/>
      </c>
      <c r="J4282" s="96" t="str">
        <f t="shared" si="268"/>
        <v/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V4282" s="110" t="s">
        <v>25</v>
      </c>
      <c r="W4282" s="110" t="s">
        <v>26</v>
      </c>
      <c r="X4282" s="110" t="s">
        <v>27</v>
      </c>
      <c r="Y4282" s="111" t="s">
        <v>28</v>
      </c>
      <c r="Z4282" s="111" t="s">
        <v>29</v>
      </c>
      <c r="AA4282" s="111" t="s">
        <v>25</v>
      </c>
      <c r="AB4282" s="111" t="s">
        <v>30</v>
      </c>
      <c r="AC4282" s="112" t="s">
        <v>31</v>
      </c>
    </row>
    <row r="4283" spans="1:29" ht="25.5" customHeight="1" x14ac:dyDescent="0.35">
      <c r="A4283" s="205"/>
      <c r="B4283" s="207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265"/>
        <v/>
      </c>
      <c r="G4283" s="106"/>
      <c r="H4283" s="96">
        <f t="shared" si="266"/>
        <v>0</v>
      </c>
      <c r="I4283" s="96" t="str">
        <f t="shared" si="267"/>
        <v/>
      </c>
      <c r="J4283" s="96" t="str">
        <f t="shared" si="268"/>
        <v/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V4283" s="110" t="s">
        <v>25</v>
      </c>
      <c r="W4283" s="110" t="s">
        <v>26</v>
      </c>
      <c r="X4283" s="110" t="s">
        <v>27</v>
      </c>
      <c r="Y4283" s="111" t="s">
        <v>28</v>
      </c>
      <c r="Z4283" s="111" t="s">
        <v>29</v>
      </c>
      <c r="AA4283" s="111" t="s">
        <v>25</v>
      </c>
      <c r="AB4283" s="111" t="s">
        <v>30</v>
      </c>
      <c r="AC4283" s="112" t="s">
        <v>31</v>
      </c>
    </row>
    <row r="4284" spans="1:29" ht="25.5" customHeight="1" x14ac:dyDescent="0.35">
      <c r="A4284" s="205"/>
      <c r="B4284" s="207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265"/>
        <v/>
      </c>
      <c r="G4284" s="106"/>
      <c r="H4284" s="96">
        <f t="shared" si="266"/>
        <v>0</v>
      </c>
      <c r="I4284" s="96" t="str">
        <f t="shared" si="267"/>
        <v/>
      </c>
      <c r="J4284" s="96" t="str">
        <f t="shared" si="268"/>
        <v/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V4284" s="110" t="s">
        <v>25</v>
      </c>
      <c r="W4284" s="110" t="s">
        <v>26</v>
      </c>
      <c r="X4284" s="110" t="s">
        <v>27</v>
      </c>
      <c r="Y4284" s="111" t="s">
        <v>28</v>
      </c>
      <c r="Z4284" s="111" t="s">
        <v>29</v>
      </c>
      <c r="AA4284" s="111" t="s">
        <v>25</v>
      </c>
      <c r="AB4284" s="111" t="s">
        <v>30</v>
      </c>
      <c r="AC4284" s="112" t="s">
        <v>31</v>
      </c>
    </row>
    <row r="4285" spans="1:29" ht="25.5" customHeight="1" x14ac:dyDescent="0.35">
      <c r="A4285" s="205"/>
      <c r="B4285" s="207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265"/>
        <v/>
      </c>
      <c r="G4285" s="106"/>
      <c r="H4285" s="96">
        <f t="shared" si="266"/>
        <v>0</v>
      </c>
      <c r="I4285" s="96" t="str">
        <f t="shared" si="267"/>
        <v/>
      </c>
      <c r="J4285" s="96" t="str">
        <f t="shared" si="268"/>
        <v/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V4285" s="110" t="s">
        <v>25</v>
      </c>
      <c r="W4285" s="110" t="s">
        <v>26</v>
      </c>
      <c r="X4285" s="110" t="s">
        <v>27</v>
      </c>
      <c r="Y4285" s="111" t="s">
        <v>28</v>
      </c>
      <c r="Z4285" s="111" t="s">
        <v>29</v>
      </c>
      <c r="AA4285" s="111" t="s">
        <v>25</v>
      </c>
      <c r="AB4285" s="111" t="s">
        <v>30</v>
      </c>
      <c r="AC4285" s="112" t="s">
        <v>31</v>
      </c>
    </row>
    <row r="4286" spans="1:29" ht="25.5" customHeight="1" x14ac:dyDescent="0.35">
      <c r="A4286" s="205"/>
      <c r="B4286" s="207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265"/>
        <v/>
      </c>
      <c r="G4286" s="106"/>
      <c r="H4286" s="96">
        <f t="shared" si="266"/>
        <v>0</v>
      </c>
      <c r="I4286" s="96" t="str">
        <f t="shared" si="267"/>
        <v/>
      </c>
      <c r="J4286" s="96" t="str">
        <f t="shared" si="268"/>
        <v/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V4286" s="110" t="s">
        <v>25</v>
      </c>
      <c r="W4286" s="110" t="s">
        <v>26</v>
      </c>
      <c r="X4286" s="110" t="s">
        <v>27</v>
      </c>
      <c r="Y4286" s="111" t="s">
        <v>28</v>
      </c>
      <c r="Z4286" s="111" t="s">
        <v>29</v>
      </c>
      <c r="AA4286" s="111" t="s">
        <v>25</v>
      </c>
      <c r="AB4286" s="111" t="s">
        <v>30</v>
      </c>
      <c r="AC4286" s="112" t="s">
        <v>31</v>
      </c>
    </row>
    <row r="4287" spans="1:29" ht="25.5" customHeight="1" x14ac:dyDescent="0.35">
      <c r="A4287" s="205"/>
      <c r="B4287" s="207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265"/>
        <v/>
      </c>
      <c r="G4287" s="106"/>
      <c r="H4287" s="96">
        <f t="shared" si="266"/>
        <v>0</v>
      </c>
      <c r="I4287" s="96" t="str">
        <f t="shared" si="267"/>
        <v/>
      </c>
      <c r="J4287" s="96" t="str">
        <f t="shared" si="268"/>
        <v/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V4287" s="110" t="s">
        <v>25</v>
      </c>
      <c r="W4287" s="110" t="s">
        <v>26</v>
      </c>
      <c r="X4287" s="110" t="s">
        <v>27</v>
      </c>
      <c r="Y4287" s="111" t="s">
        <v>28</v>
      </c>
      <c r="Z4287" s="111" t="s">
        <v>29</v>
      </c>
      <c r="AA4287" s="111" t="s">
        <v>25</v>
      </c>
      <c r="AB4287" s="111" t="s">
        <v>30</v>
      </c>
      <c r="AC4287" s="112" t="s">
        <v>31</v>
      </c>
    </row>
    <row r="4288" spans="1:29" ht="25.5" customHeight="1" x14ac:dyDescent="0.35">
      <c r="A4288" s="205"/>
      <c r="B4288" s="207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265"/>
        <v/>
      </c>
      <c r="G4288" s="106"/>
      <c r="H4288" s="96">
        <f t="shared" si="266"/>
        <v>0</v>
      </c>
      <c r="I4288" s="96" t="str">
        <f t="shared" si="267"/>
        <v/>
      </c>
      <c r="J4288" s="96" t="str">
        <f t="shared" si="268"/>
        <v/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V4288" s="110" t="s">
        <v>25</v>
      </c>
      <c r="W4288" s="110" t="s">
        <v>26</v>
      </c>
      <c r="X4288" s="110" t="s">
        <v>27</v>
      </c>
      <c r="Y4288" s="111" t="s">
        <v>28</v>
      </c>
      <c r="Z4288" s="111" t="s">
        <v>29</v>
      </c>
      <c r="AA4288" s="111" t="s">
        <v>25</v>
      </c>
      <c r="AB4288" s="111" t="s">
        <v>30</v>
      </c>
      <c r="AC4288" s="112" t="s">
        <v>31</v>
      </c>
    </row>
    <row r="4289" spans="1:29" ht="25.5" customHeight="1" x14ac:dyDescent="0.35">
      <c r="A4289" s="205"/>
      <c r="B4289" s="207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265"/>
        <v/>
      </c>
      <c r="G4289" s="106"/>
      <c r="H4289" s="96">
        <f t="shared" si="266"/>
        <v>0</v>
      </c>
      <c r="I4289" s="96" t="str">
        <f t="shared" si="267"/>
        <v/>
      </c>
      <c r="J4289" s="96" t="str">
        <f t="shared" si="268"/>
        <v/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V4289" s="110" t="s">
        <v>25</v>
      </c>
      <c r="W4289" s="110" t="s">
        <v>26</v>
      </c>
      <c r="X4289" s="110" t="s">
        <v>27</v>
      </c>
      <c r="Y4289" s="111" t="s">
        <v>28</v>
      </c>
      <c r="Z4289" s="111" t="s">
        <v>29</v>
      </c>
      <c r="AA4289" s="111" t="s">
        <v>25</v>
      </c>
      <c r="AB4289" s="111" t="s">
        <v>30</v>
      </c>
      <c r="AC4289" s="112" t="s">
        <v>31</v>
      </c>
    </row>
    <row r="4290" spans="1:29" ht="25.5" customHeight="1" x14ac:dyDescent="0.35">
      <c r="A4290" s="205"/>
      <c r="B4290" s="207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269">IF(OR(D4290="",E4290=""),"",ROUND(D4290*E4290,2))</f>
        <v/>
      </c>
      <c r="G4290" s="106"/>
      <c r="H4290" s="96">
        <f t="shared" ref="H4290:H4353" si="270">IF(G4290="Sim",IF(OR(F4290="",D4290="",L4290=""),"",IF(L4290="Sim",ROUND(F4290-D4290,2),0)),0)</f>
        <v>0</v>
      </c>
      <c r="I4290" s="96" t="str">
        <f t="shared" ref="I4290:I4353" si="271">IF(G4290="Sim",0,IF(OR(F4290="",L4290=""),"",F4290))</f>
        <v/>
      </c>
      <c r="J4290" s="96" t="str">
        <f t="shared" ref="J4290:J4353" si="272">IF(G4290="Sim",0,IF(OR(F4290="",D4290="",L4290=""),"",IF(L4290="Sim",ROUND(F4290-D4290,2),0)))</f>
        <v/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V4290" s="110" t="s">
        <v>25</v>
      </c>
      <c r="W4290" s="110" t="s">
        <v>26</v>
      </c>
      <c r="X4290" s="110" t="s">
        <v>27</v>
      </c>
      <c r="Y4290" s="111" t="s">
        <v>28</v>
      </c>
      <c r="Z4290" s="111" t="s">
        <v>29</v>
      </c>
      <c r="AA4290" s="111" t="s">
        <v>25</v>
      </c>
      <c r="AB4290" s="111" t="s">
        <v>30</v>
      </c>
      <c r="AC4290" s="112" t="s">
        <v>31</v>
      </c>
    </row>
    <row r="4291" spans="1:29" ht="25.5" customHeight="1" x14ac:dyDescent="0.35">
      <c r="A4291" s="205"/>
      <c r="B4291" s="207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269"/>
        <v/>
      </c>
      <c r="G4291" s="106"/>
      <c r="H4291" s="96">
        <f t="shared" si="270"/>
        <v>0</v>
      </c>
      <c r="I4291" s="96" t="str">
        <f t="shared" si="271"/>
        <v/>
      </c>
      <c r="J4291" s="96" t="str">
        <f t="shared" si="272"/>
        <v/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V4291" s="110" t="s">
        <v>25</v>
      </c>
      <c r="W4291" s="110" t="s">
        <v>26</v>
      </c>
      <c r="X4291" s="110" t="s">
        <v>27</v>
      </c>
      <c r="Y4291" s="111" t="s">
        <v>28</v>
      </c>
      <c r="Z4291" s="111" t="s">
        <v>29</v>
      </c>
      <c r="AA4291" s="111" t="s">
        <v>25</v>
      </c>
      <c r="AB4291" s="111" t="s">
        <v>30</v>
      </c>
      <c r="AC4291" s="112" t="s">
        <v>31</v>
      </c>
    </row>
    <row r="4292" spans="1:29" ht="25.5" customHeight="1" x14ac:dyDescent="0.35">
      <c r="A4292" s="205"/>
      <c r="B4292" s="207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269"/>
        <v/>
      </c>
      <c r="G4292" s="106"/>
      <c r="H4292" s="96">
        <f t="shared" si="270"/>
        <v>0</v>
      </c>
      <c r="I4292" s="96" t="str">
        <f t="shared" si="271"/>
        <v/>
      </c>
      <c r="J4292" s="96" t="str">
        <f t="shared" si="272"/>
        <v/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V4292" s="110" t="s">
        <v>25</v>
      </c>
      <c r="W4292" s="110" t="s">
        <v>26</v>
      </c>
      <c r="X4292" s="110" t="s">
        <v>27</v>
      </c>
      <c r="Y4292" s="111" t="s">
        <v>28</v>
      </c>
      <c r="Z4292" s="111" t="s">
        <v>29</v>
      </c>
      <c r="AA4292" s="111" t="s">
        <v>25</v>
      </c>
      <c r="AB4292" s="111" t="s">
        <v>30</v>
      </c>
      <c r="AC4292" s="112" t="s">
        <v>31</v>
      </c>
    </row>
    <row r="4293" spans="1:29" ht="25.5" customHeight="1" x14ac:dyDescent="0.35">
      <c r="A4293" s="205"/>
      <c r="B4293" s="207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269"/>
        <v/>
      </c>
      <c r="G4293" s="106"/>
      <c r="H4293" s="96">
        <f t="shared" si="270"/>
        <v>0</v>
      </c>
      <c r="I4293" s="96" t="str">
        <f t="shared" si="271"/>
        <v/>
      </c>
      <c r="J4293" s="96" t="str">
        <f t="shared" si="272"/>
        <v/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V4293" s="110" t="s">
        <v>25</v>
      </c>
      <c r="W4293" s="110" t="s">
        <v>26</v>
      </c>
      <c r="X4293" s="110" t="s">
        <v>27</v>
      </c>
      <c r="Y4293" s="111" t="s">
        <v>28</v>
      </c>
      <c r="Z4293" s="111" t="s">
        <v>29</v>
      </c>
      <c r="AA4293" s="111" t="s">
        <v>25</v>
      </c>
      <c r="AB4293" s="111" t="s">
        <v>30</v>
      </c>
      <c r="AC4293" s="112" t="s">
        <v>31</v>
      </c>
    </row>
    <row r="4294" spans="1:29" ht="25.5" customHeight="1" x14ac:dyDescent="0.35">
      <c r="A4294" s="205"/>
      <c r="B4294" s="207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269"/>
        <v/>
      </c>
      <c r="G4294" s="106"/>
      <c r="H4294" s="96">
        <f t="shared" si="270"/>
        <v>0</v>
      </c>
      <c r="I4294" s="96" t="str">
        <f t="shared" si="271"/>
        <v/>
      </c>
      <c r="J4294" s="96" t="str">
        <f t="shared" si="272"/>
        <v/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V4294" s="110" t="s">
        <v>25</v>
      </c>
      <c r="W4294" s="110" t="s">
        <v>26</v>
      </c>
      <c r="X4294" s="110" t="s">
        <v>27</v>
      </c>
      <c r="Y4294" s="111" t="s">
        <v>28</v>
      </c>
      <c r="Z4294" s="111" t="s">
        <v>29</v>
      </c>
      <c r="AA4294" s="111" t="s">
        <v>25</v>
      </c>
      <c r="AB4294" s="111" t="s">
        <v>30</v>
      </c>
      <c r="AC4294" s="112" t="s">
        <v>31</v>
      </c>
    </row>
    <row r="4295" spans="1:29" ht="25.5" customHeight="1" x14ac:dyDescent="0.35">
      <c r="A4295" s="205"/>
      <c r="B4295" s="207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269"/>
        <v/>
      </c>
      <c r="G4295" s="106"/>
      <c r="H4295" s="96">
        <f t="shared" si="270"/>
        <v>0</v>
      </c>
      <c r="I4295" s="96" t="str">
        <f t="shared" si="271"/>
        <v/>
      </c>
      <c r="J4295" s="96" t="str">
        <f t="shared" si="272"/>
        <v/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V4295" s="110" t="s">
        <v>25</v>
      </c>
      <c r="W4295" s="110" t="s">
        <v>26</v>
      </c>
      <c r="X4295" s="110" t="s">
        <v>27</v>
      </c>
      <c r="Y4295" s="111" t="s">
        <v>28</v>
      </c>
      <c r="Z4295" s="111" t="s">
        <v>29</v>
      </c>
      <c r="AA4295" s="111" t="s">
        <v>25</v>
      </c>
      <c r="AB4295" s="111" t="s">
        <v>30</v>
      </c>
      <c r="AC4295" s="112" t="s">
        <v>31</v>
      </c>
    </row>
    <row r="4296" spans="1:29" ht="25.5" customHeight="1" x14ac:dyDescent="0.35">
      <c r="A4296" s="205"/>
      <c r="B4296" s="207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269"/>
        <v/>
      </c>
      <c r="G4296" s="106"/>
      <c r="H4296" s="96">
        <f t="shared" si="270"/>
        <v>0</v>
      </c>
      <c r="I4296" s="96" t="str">
        <f t="shared" si="271"/>
        <v/>
      </c>
      <c r="J4296" s="96" t="str">
        <f t="shared" si="272"/>
        <v/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V4296" s="110" t="s">
        <v>25</v>
      </c>
      <c r="W4296" s="110" t="s">
        <v>26</v>
      </c>
      <c r="X4296" s="110" t="s">
        <v>27</v>
      </c>
      <c r="Y4296" s="111" t="s">
        <v>28</v>
      </c>
      <c r="Z4296" s="111" t="s">
        <v>29</v>
      </c>
      <c r="AA4296" s="111" t="s">
        <v>25</v>
      </c>
      <c r="AB4296" s="111" t="s">
        <v>30</v>
      </c>
      <c r="AC4296" s="112" t="s">
        <v>31</v>
      </c>
    </row>
    <row r="4297" spans="1:29" ht="25.5" customHeight="1" x14ac:dyDescent="0.35">
      <c r="A4297" s="205"/>
      <c r="B4297" s="207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269"/>
        <v/>
      </c>
      <c r="G4297" s="106"/>
      <c r="H4297" s="96">
        <f t="shared" si="270"/>
        <v>0</v>
      </c>
      <c r="I4297" s="96" t="str">
        <f t="shared" si="271"/>
        <v/>
      </c>
      <c r="J4297" s="96" t="str">
        <f t="shared" si="272"/>
        <v/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V4297" s="110" t="s">
        <v>25</v>
      </c>
      <c r="W4297" s="110" t="s">
        <v>26</v>
      </c>
      <c r="X4297" s="110" t="s">
        <v>27</v>
      </c>
      <c r="Y4297" s="111" t="s">
        <v>28</v>
      </c>
      <c r="Z4297" s="111" t="s">
        <v>29</v>
      </c>
      <c r="AA4297" s="111" t="s">
        <v>25</v>
      </c>
      <c r="AB4297" s="111" t="s">
        <v>30</v>
      </c>
      <c r="AC4297" s="112" t="s">
        <v>31</v>
      </c>
    </row>
    <row r="4298" spans="1:29" ht="25.5" customHeight="1" x14ac:dyDescent="0.35">
      <c r="A4298" s="205"/>
      <c r="B4298" s="207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269"/>
        <v/>
      </c>
      <c r="G4298" s="106"/>
      <c r="H4298" s="96">
        <f t="shared" si="270"/>
        <v>0</v>
      </c>
      <c r="I4298" s="96" t="str">
        <f t="shared" si="271"/>
        <v/>
      </c>
      <c r="J4298" s="96" t="str">
        <f t="shared" si="272"/>
        <v/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V4298" s="110" t="s">
        <v>25</v>
      </c>
      <c r="W4298" s="110" t="s">
        <v>26</v>
      </c>
      <c r="X4298" s="110" t="s">
        <v>27</v>
      </c>
      <c r="Y4298" s="111" t="s">
        <v>28</v>
      </c>
      <c r="Z4298" s="111" t="s">
        <v>29</v>
      </c>
      <c r="AA4298" s="111" t="s">
        <v>25</v>
      </c>
      <c r="AB4298" s="111" t="s">
        <v>30</v>
      </c>
      <c r="AC4298" s="112" t="s">
        <v>31</v>
      </c>
    </row>
    <row r="4299" spans="1:29" ht="25.5" customHeight="1" x14ac:dyDescent="0.35">
      <c r="A4299" s="205"/>
      <c r="B4299" s="207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269"/>
        <v/>
      </c>
      <c r="G4299" s="106"/>
      <c r="H4299" s="96">
        <f t="shared" si="270"/>
        <v>0</v>
      </c>
      <c r="I4299" s="96" t="str">
        <f t="shared" si="271"/>
        <v/>
      </c>
      <c r="J4299" s="96" t="str">
        <f t="shared" si="272"/>
        <v/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V4299" s="110" t="s">
        <v>25</v>
      </c>
      <c r="W4299" s="110" t="s">
        <v>26</v>
      </c>
      <c r="X4299" s="110" t="s">
        <v>27</v>
      </c>
      <c r="Y4299" s="111" t="s">
        <v>28</v>
      </c>
      <c r="Z4299" s="111" t="s">
        <v>29</v>
      </c>
      <c r="AA4299" s="111" t="s">
        <v>25</v>
      </c>
      <c r="AB4299" s="111" t="s">
        <v>30</v>
      </c>
      <c r="AC4299" s="112" t="s">
        <v>31</v>
      </c>
    </row>
    <row r="4300" spans="1:29" ht="25.5" customHeight="1" x14ac:dyDescent="0.35">
      <c r="A4300" s="205"/>
      <c r="B4300" s="207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269"/>
        <v/>
      </c>
      <c r="G4300" s="106"/>
      <c r="H4300" s="96">
        <f t="shared" si="270"/>
        <v>0</v>
      </c>
      <c r="I4300" s="96" t="str">
        <f t="shared" si="271"/>
        <v/>
      </c>
      <c r="J4300" s="96" t="str">
        <f t="shared" si="272"/>
        <v/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V4300" s="110" t="s">
        <v>25</v>
      </c>
      <c r="W4300" s="110" t="s">
        <v>26</v>
      </c>
      <c r="X4300" s="110" t="s">
        <v>27</v>
      </c>
      <c r="Y4300" s="111" t="s">
        <v>28</v>
      </c>
      <c r="Z4300" s="111" t="s">
        <v>29</v>
      </c>
      <c r="AA4300" s="111" t="s">
        <v>25</v>
      </c>
      <c r="AB4300" s="111" t="s">
        <v>30</v>
      </c>
      <c r="AC4300" s="112" t="s">
        <v>31</v>
      </c>
    </row>
    <row r="4301" spans="1:29" ht="25.5" customHeight="1" x14ac:dyDescent="0.35">
      <c r="A4301" s="205"/>
      <c r="B4301" s="207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269"/>
        <v/>
      </c>
      <c r="G4301" s="106"/>
      <c r="H4301" s="96">
        <f t="shared" si="270"/>
        <v>0</v>
      </c>
      <c r="I4301" s="96" t="str">
        <f t="shared" si="271"/>
        <v/>
      </c>
      <c r="J4301" s="96" t="str">
        <f t="shared" si="272"/>
        <v/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V4301" s="110" t="s">
        <v>25</v>
      </c>
      <c r="W4301" s="110" t="s">
        <v>26</v>
      </c>
      <c r="X4301" s="110" t="s">
        <v>27</v>
      </c>
      <c r="Y4301" s="111" t="s">
        <v>28</v>
      </c>
      <c r="Z4301" s="111" t="s">
        <v>29</v>
      </c>
      <c r="AA4301" s="111" t="s">
        <v>25</v>
      </c>
      <c r="AB4301" s="111" t="s">
        <v>30</v>
      </c>
      <c r="AC4301" s="112" t="s">
        <v>31</v>
      </c>
    </row>
    <row r="4302" spans="1:29" ht="25.5" customHeight="1" x14ac:dyDescent="0.35">
      <c r="A4302" s="205"/>
      <c r="B4302" s="207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269"/>
        <v/>
      </c>
      <c r="G4302" s="106"/>
      <c r="H4302" s="96">
        <f t="shared" si="270"/>
        <v>0</v>
      </c>
      <c r="I4302" s="96" t="str">
        <f t="shared" si="271"/>
        <v/>
      </c>
      <c r="J4302" s="96" t="str">
        <f t="shared" si="272"/>
        <v/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V4302" s="110" t="s">
        <v>25</v>
      </c>
      <c r="W4302" s="110" t="s">
        <v>26</v>
      </c>
      <c r="X4302" s="110" t="s">
        <v>27</v>
      </c>
      <c r="Y4302" s="111" t="s">
        <v>28</v>
      </c>
      <c r="Z4302" s="111" t="s">
        <v>29</v>
      </c>
      <c r="AA4302" s="111" t="s">
        <v>25</v>
      </c>
      <c r="AB4302" s="111" t="s">
        <v>30</v>
      </c>
      <c r="AC4302" s="112" t="s">
        <v>31</v>
      </c>
    </row>
    <row r="4303" spans="1:29" ht="25.5" customHeight="1" x14ac:dyDescent="0.35">
      <c r="A4303" s="205"/>
      <c r="B4303" s="207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269"/>
        <v/>
      </c>
      <c r="G4303" s="106"/>
      <c r="H4303" s="96">
        <f t="shared" si="270"/>
        <v>0</v>
      </c>
      <c r="I4303" s="96" t="str">
        <f t="shared" si="271"/>
        <v/>
      </c>
      <c r="J4303" s="96" t="str">
        <f t="shared" si="272"/>
        <v/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V4303" s="110" t="s">
        <v>25</v>
      </c>
      <c r="W4303" s="110" t="s">
        <v>26</v>
      </c>
      <c r="X4303" s="110" t="s">
        <v>27</v>
      </c>
      <c r="Y4303" s="111" t="s">
        <v>28</v>
      </c>
      <c r="Z4303" s="111" t="s">
        <v>29</v>
      </c>
      <c r="AA4303" s="111" t="s">
        <v>25</v>
      </c>
      <c r="AB4303" s="111" t="s">
        <v>30</v>
      </c>
      <c r="AC4303" s="112" t="s">
        <v>31</v>
      </c>
    </row>
    <row r="4304" spans="1:29" ht="25.5" customHeight="1" x14ac:dyDescent="0.35">
      <c r="A4304" s="205"/>
      <c r="B4304" s="207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269"/>
        <v/>
      </c>
      <c r="G4304" s="106"/>
      <c r="H4304" s="96">
        <f t="shared" si="270"/>
        <v>0</v>
      </c>
      <c r="I4304" s="96" t="str">
        <f t="shared" si="271"/>
        <v/>
      </c>
      <c r="J4304" s="96" t="str">
        <f t="shared" si="272"/>
        <v/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V4304" s="110" t="s">
        <v>25</v>
      </c>
      <c r="W4304" s="110" t="s">
        <v>26</v>
      </c>
      <c r="X4304" s="110" t="s">
        <v>27</v>
      </c>
      <c r="Y4304" s="111" t="s">
        <v>28</v>
      </c>
      <c r="Z4304" s="111" t="s">
        <v>29</v>
      </c>
      <c r="AA4304" s="111" t="s">
        <v>25</v>
      </c>
      <c r="AB4304" s="111" t="s">
        <v>30</v>
      </c>
      <c r="AC4304" s="112" t="s">
        <v>31</v>
      </c>
    </row>
    <row r="4305" spans="1:29" ht="25.5" customHeight="1" x14ac:dyDescent="0.35">
      <c r="A4305" s="205"/>
      <c r="B4305" s="207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269"/>
        <v/>
      </c>
      <c r="G4305" s="106"/>
      <c r="H4305" s="96">
        <f t="shared" si="270"/>
        <v>0</v>
      </c>
      <c r="I4305" s="96" t="str">
        <f t="shared" si="271"/>
        <v/>
      </c>
      <c r="J4305" s="96" t="str">
        <f t="shared" si="272"/>
        <v/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V4305" s="110" t="s">
        <v>25</v>
      </c>
      <c r="W4305" s="110" t="s">
        <v>26</v>
      </c>
      <c r="X4305" s="110" t="s">
        <v>27</v>
      </c>
      <c r="Y4305" s="111" t="s">
        <v>28</v>
      </c>
      <c r="Z4305" s="111" t="s">
        <v>29</v>
      </c>
      <c r="AA4305" s="111" t="s">
        <v>25</v>
      </c>
      <c r="AB4305" s="111" t="s">
        <v>30</v>
      </c>
      <c r="AC4305" s="112" t="s">
        <v>31</v>
      </c>
    </row>
    <row r="4306" spans="1:29" ht="25.5" customHeight="1" x14ac:dyDescent="0.35">
      <c r="A4306" s="205"/>
      <c r="B4306" s="207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269"/>
        <v/>
      </c>
      <c r="G4306" s="106"/>
      <c r="H4306" s="96">
        <f t="shared" si="270"/>
        <v>0</v>
      </c>
      <c r="I4306" s="96" t="str">
        <f t="shared" si="271"/>
        <v/>
      </c>
      <c r="J4306" s="96" t="str">
        <f t="shared" si="272"/>
        <v/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V4306" s="110" t="s">
        <v>25</v>
      </c>
      <c r="W4306" s="110" t="s">
        <v>26</v>
      </c>
      <c r="X4306" s="110" t="s">
        <v>27</v>
      </c>
      <c r="Y4306" s="111" t="s">
        <v>28</v>
      </c>
      <c r="Z4306" s="111" t="s">
        <v>29</v>
      </c>
      <c r="AA4306" s="111" t="s">
        <v>25</v>
      </c>
      <c r="AB4306" s="111" t="s">
        <v>30</v>
      </c>
      <c r="AC4306" s="112" t="s">
        <v>31</v>
      </c>
    </row>
    <row r="4307" spans="1:29" ht="25.5" customHeight="1" x14ac:dyDescent="0.35">
      <c r="A4307" s="205"/>
      <c r="B4307" s="207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269"/>
        <v/>
      </c>
      <c r="G4307" s="106"/>
      <c r="H4307" s="96">
        <f t="shared" si="270"/>
        <v>0</v>
      </c>
      <c r="I4307" s="96" t="str">
        <f t="shared" si="271"/>
        <v/>
      </c>
      <c r="J4307" s="96" t="str">
        <f t="shared" si="272"/>
        <v/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V4307" s="110" t="s">
        <v>25</v>
      </c>
      <c r="W4307" s="110" t="s">
        <v>26</v>
      </c>
      <c r="X4307" s="110" t="s">
        <v>27</v>
      </c>
      <c r="Y4307" s="111" t="s">
        <v>28</v>
      </c>
      <c r="Z4307" s="111" t="s">
        <v>29</v>
      </c>
      <c r="AA4307" s="111" t="s">
        <v>25</v>
      </c>
      <c r="AB4307" s="111" t="s">
        <v>30</v>
      </c>
      <c r="AC4307" s="112" t="s">
        <v>31</v>
      </c>
    </row>
    <row r="4308" spans="1:29" ht="25.5" customHeight="1" x14ac:dyDescent="0.35">
      <c r="A4308" s="205"/>
      <c r="B4308" s="207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269"/>
        <v/>
      </c>
      <c r="G4308" s="106"/>
      <c r="H4308" s="96">
        <f t="shared" si="270"/>
        <v>0</v>
      </c>
      <c r="I4308" s="96" t="str">
        <f t="shared" si="271"/>
        <v/>
      </c>
      <c r="J4308" s="96" t="str">
        <f t="shared" si="272"/>
        <v/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V4308" s="110" t="s">
        <v>25</v>
      </c>
      <c r="W4308" s="110" t="s">
        <v>26</v>
      </c>
      <c r="X4308" s="110" t="s">
        <v>27</v>
      </c>
      <c r="Y4308" s="111" t="s">
        <v>28</v>
      </c>
      <c r="Z4308" s="111" t="s">
        <v>29</v>
      </c>
      <c r="AA4308" s="111" t="s">
        <v>25</v>
      </c>
      <c r="AB4308" s="111" t="s">
        <v>30</v>
      </c>
      <c r="AC4308" s="112" t="s">
        <v>31</v>
      </c>
    </row>
    <row r="4309" spans="1:29" ht="25.5" customHeight="1" x14ac:dyDescent="0.35">
      <c r="A4309" s="205"/>
      <c r="B4309" s="207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269"/>
        <v/>
      </c>
      <c r="G4309" s="106"/>
      <c r="H4309" s="96">
        <f t="shared" si="270"/>
        <v>0</v>
      </c>
      <c r="I4309" s="96" t="str">
        <f t="shared" si="271"/>
        <v/>
      </c>
      <c r="J4309" s="96" t="str">
        <f t="shared" si="272"/>
        <v/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V4309" s="110" t="s">
        <v>25</v>
      </c>
      <c r="W4309" s="110" t="s">
        <v>26</v>
      </c>
      <c r="X4309" s="110" t="s">
        <v>27</v>
      </c>
      <c r="Y4309" s="111" t="s">
        <v>28</v>
      </c>
      <c r="Z4309" s="111" t="s">
        <v>29</v>
      </c>
      <c r="AA4309" s="111" t="s">
        <v>25</v>
      </c>
      <c r="AB4309" s="111" t="s">
        <v>30</v>
      </c>
      <c r="AC4309" s="112" t="s">
        <v>31</v>
      </c>
    </row>
    <row r="4310" spans="1:29" ht="25.5" customHeight="1" x14ac:dyDescent="0.35">
      <c r="A4310" s="205"/>
      <c r="B4310" s="207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269"/>
        <v/>
      </c>
      <c r="G4310" s="106"/>
      <c r="H4310" s="96">
        <f t="shared" si="270"/>
        <v>0</v>
      </c>
      <c r="I4310" s="96" t="str">
        <f t="shared" si="271"/>
        <v/>
      </c>
      <c r="J4310" s="96" t="str">
        <f t="shared" si="272"/>
        <v/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V4310" s="110" t="s">
        <v>25</v>
      </c>
      <c r="W4310" s="110" t="s">
        <v>26</v>
      </c>
      <c r="X4310" s="110" t="s">
        <v>27</v>
      </c>
      <c r="Y4310" s="111" t="s">
        <v>28</v>
      </c>
      <c r="Z4310" s="111" t="s">
        <v>29</v>
      </c>
      <c r="AA4310" s="111" t="s">
        <v>25</v>
      </c>
      <c r="AB4310" s="111" t="s">
        <v>30</v>
      </c>
      <c r="AC4310" s="112" t="s">
        <v>31</v>
      </c>
    </row>
    <row r="4311" spans="1:29" ht="25.5" customHeight="1" x14ac:dyDescent="0.35">
      <c r="A4311" s="205"/>
      <c r="B4311" s="207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269"/>
        <v/>
      </c>
      <c r="G4311" s="106"/>
      <c r="H4311" s="96">
        <f t="shared" si="270"/>
        <v>0</v>
      </c>
      <c r="I4311" s="96" t="str">
        <f t="shared" si="271"/>
        <v/>
      </c>
      <c r="J4311" s="96" t="str">
        <f t="shared" si="272"/>
        <v/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V4311" s="110" t="s">
        <v>25</v>
      </c>
      <c r="W4311" s="110" t="s">
        <v>26</v>
      </c>
      <c r="X4311" s="110" t="s">
        <v>27</v>
      </c>
      <c r="Y4311" s="111" t="s">
        <v>28</v>
      </c>
      <c r="Z4311" s="111" t="s">
        <v>29</v>
      </c>
      <c r="AA4311" s="111" t="s">
        <v>25</v>
      </c>
      <c r="AB4311" s="111" t="s">
        <v>30</v>
      </c>
      <c r="AC4311" s="112" t="s">
        <v>31</v>
      </c>
    </row>
    <row r="4312" spans="1:29" ht="25.5" customHeight="1" x14ac:dyDescent="0.35">
      <c r="A4312" s="205"/>
      <c r="B4312" s="207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269"/>
        <v/>
      </c>
      <c r="G4312" s="106"/>
      <c r="H4312" s="96">
        <f t="shared" si="270"/>
        <v>0</v>
      </c>
      <c r="I4312" s="96" t="str">
        <f t="shared" si="271"/>
        <v/>
      </c>
      <c r="J4312" s="96" t="str">
        <f t="shared" si="272"/>
        <v/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V4312" s="110" t="s">
        <v>25</v>
      </c>
      <c r="W4312" s="110" t="s">
        <v>26</v>
      </c>
      <c r="X4312" s="110" t="s">
        <v>27</v>
      </c>
      <c r="Y4312" s="111" t="s">
        <v>28</v>
      </c>
      <c r="Z4312" s="111" t="s">
        <v>29</v>
      </c>
      <c r="AA4312" s="111" t="s">
        <v>25</v>
      </c>
      <c r="AB4312" s="111" t="s">
        <v>30</v>
      </c>
      <c r="AC4312" s="112" t="s">
        <v>31</v>
      </c>
    </row>
    <row r="4313" spans="1:29" ht="25.5" customHeight="1" x14ac:dyDescent="0.35">
      <c r="A4313" s="205"/>
      <c r="B4313" s="207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269"/>
        <v/>
      </c>
      <c r="G4313" s="106"/>
      <c r="H4313" s="96">
        <f t="shared" si="270"/>
        <v>0</v>
      </c>
      <c r="I4313" s="96" t="str">
        <f t="shared" si="271"/>
        <v/>
      </c>
      <c r="J4313" s="96" t="str">
        <f t="shared" si="272"/>
        <v/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V4313" s="110" t="s">
        <v>25</v>
      </c>
      <c r="W4313" s="110" t="s">
        <v>26</v>
      </c>
      <c r="X4313" s="110" t="s">
        <v>27</v>
      </c>
      <c r="Y4313" s="111" t="s">
        <v>28</v>
      </c>
      <c r="Z4313" s="111" t="s">
        <v>29</v>
      </c>
      <c r="AA4313" s="111" t="s">
        <v>25</v>
      </c>
      <c r="AB4313" s="111" t="s">
        <v>30</v>
      </c>
      <c r="AC4313" s="112" t="s">
        <v>31</v>
      </c>
    </row>
    <row r="4314" spans="1:29" ht="25.5" customHeight="1" x14ac:dyDescent="0.35">
      <c r="A4314" s="205"/>
      <c r="B4314" s="207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269"/>
        <v/>
      </c>
      <c r="G4314" s="106"/>
      <c r="H4314" s="96">
        <f t="shared" si="270"/>
        <v>0</v>
      </c>
      <c r="I4314" s="96" t="str">
        <f t="shared" si="271"/>
        <v/>
      </c>
      <c r="J4314" s="96" t="str">
        <f t="shared" si="272"/>
        <v/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V4314" s="110" t="s">
        <v>25</v>
      </c>
      <c r="W4314" s="110" t="s">
        <v>26</v>
      </c>
      <c r="X4314" s="110" t="s">
        <v>27</v>
      </c>
      <c r="Y4314" s="111" t="s">
        <v>28</v>
      </c>
      <c r="Z4314" s="111" t="s">
        <v>29</v>
      </c>
      <c r="AA4314" s="111" t="s">
        <v>25</v>
      </c>
      <c r="AB4314" s="111" t="s">
        <v>30</v>
      </c>
      <c r="AC4314" s="112" t="s">
        <v>31</v>
      </c>
    </row>
    <row r="4315" spans="1:29" ht="25.5" customHeight="1" x14ac:dyDescent="0.35">
      <c r="A4315" s="205"/>
      <c r="B4315" s="207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269"/>
        <v/>
      </c>
      <c r="G4315" s="106"/>
      <c r="H4315" s="96">
        <f t="shared" si="270"/>
        <v>0</v>
      </c>
      <c r="I4315" s="96" t="str">
        <f t="shared" si="271"/>
        <v/>
      </c>
      <c r="J4315" s="96" t="str">
        <f t="shared" si="272"/>
        <v/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V4315" s="110" t="s">
        <v>25</v>
      </c>
      <c r="W4315" s="110" t="s">
        <v>26</v>
      </c>
      <c r="X4315" s="110" t="s">
        <v>27</v>
      </c>
      <c r="Y4315" s="111" t="s">
        <v>28</v>
      </c>
      <c r="Z4315" s="111" t="s">
        <v>29</v>
      </c>
      <c r="AA4315" s="111" t="s">
        <v>25</v>
      </c>
      <c r="AB4315" s="111" t="s">
        <v>30</v>
      </c>
      <c r="AC4315" s="112" t="s">
        <v>31</v>
      </c>
    </row>
    <row r="4316" spans="1:29" ht="25.5" customHeight="1" x14ac:dyDescent="0.35">
      <c r="A4316" s="205"/>
      <c r="B4316" s="207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269"/>
        <v/>
      </c>
      <c r="G4316" s="106"/>
      <c r="H4316" s="96">
        <f t="shared" si="270"/>
        <v>0</v>
      </c>
      <c r="I4316" s="96" t="str">
        <f t="shared" si="271"/>
        <v/>
      </c>
      <c r="J4316" s="96" t="str">
        <f t="shared" si="272"/>
        <v/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V4316" s="110" t="s">
        <v>25</v>
      </c>
      <c r="W4316" s="110" t="s">
        <v>26</v>
      </c>
      <c r="X4316" s="110" t="s">
        <v>27</v>
      </c>
      <c r="Y4316" s="111" t="s">
        <v>28</v>
      </c>
      <c r="Z4316" s="111" t="s">
        <v>29</v>
      </c>
      <c r="AA4316" s="111" t="s">
        <v>25</v>
      </c>
      <c r="AB4316" s="111" t="s">
        <v>30</v>
      </c>
      <c r="AC4316" s="112" t="s">
        <v>31</v>
      </c>
    </row>
    <row r="4317" spans="1:29" ht="25.5" customHeight="1" x14ac:dyDescent="0.35">
      <c r="A4317" s="205"/>
      <c r="B4317" s="207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269"/>
        <v/>
      </c>
      <c r="G4317" s="106"/>
      <c r="H4317" s="96">
        <f t="shared" si="270"/>
        <v>0</v>
      </c>
      <c r="I4317" s="96" t="str">
        <f t="shared" si="271"/>
        <v/>
      </c>
      <c r="J4317" s="96" t="str">
        <f t="shared" si="272"/>
        <v/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V4317" s="110" t="s">
        <v>25</v>
      </c>
      <c r="W4317" s="110" t="s">
        <v>26</v>
      </c>
      <c r="X4317" s="110" t="s">
        <v>27</v>
      </c>
      <c r="Y4317" s="111" t="s">
        <v>28</v>
      </c>
      <c r="Z4317" s="111" t="s">
        <v>29</v>
      </c>
      <c r="AA4317" s="111" t="s">
        <v>25</v>
      </c>
      <c r="AB4317" s="111" t="s">
        <v>30</v>
      </c>
      <c r="AC4317" s="112" t="s">
        <v>31</v>
      </c>
    </row>
    <row r="4318" spans="1:29" ht="25.5" customHeight="1" x14ac:dyDescent="0.35">
      <c r="A4318" s="205"/>
      <c r="B4318" s="207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269"/>
        <v/>
      </c>
      <c r="G4318" s="106"/>
      <c r="H4318" s="96">
        <f t="shared" si="270"/>
        <v>0</v>
      </c>
      <c r="I4318" s="96" t="str">
        <f t="shared" si="271"/>
        <v/>
      </c>
      <c r="J4318" s="96" t="str">
        <f t="shared" si="272"/>
        <v/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V4318" s="110" t="s">
        <v>25</v>
      </c>
      <c r="W4318" s="110" t="s">
        <v>26</v>
      </c>
      <c r="X4318" s="110" t="s">
        <v>27</v>
      </c>
      <c r="Y4318" s="111" t="s">
        <v>28</v>
      </c>
      <c r="Z4318" s="111" t="s">
        <v>29</v>
      </c>
      <c r="AA4318" s="111" t="s">
        <v>25</v>
      </c>
      <c r="AB4318" s="111" t="s">
        <v>30</v>
      </c>
      <c r="AC4318" s="112" t="s">
        <v>31</v>
      </c>
    </row>
    <row r="4319" spans="1:29" ht="25.5" customHeight="1" x14ac:dyDescent="0.35">
      <c r="A4319" s="205"/>
      <c r="B4319" s="207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269"/>
        <v/>
      </c>
      <c r="G4319" s="106"/>
      <c r="H4319" s="96">
        <f t="shared" si="270"/>
        <v>0</v>
      </c>
      <c r="I4319" s="96" t="str">
        <f t="shared" si="271"/>
        <v/>
      </c>
      <c r="J4319" s="96" t="str">
        <f t="shared" si="272"/>
        <v/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V4319" s="110" t="s">
        <v>25</v>
      </c>
      <c r="W4319" s="110" t="s">
        <v>26</v>
      </c>
      <c r="X4319" s="110" t="s">
        <v>27</v>
      </c>
      <c r="Y4319" s="111" t="s">
        <v>28</v>
      </c>
      <c r="Z4319" s="111" t="s">
        <v>29</v>
      </c>
      <c r="AA4319" s="111" t="s">
        <v>25</v>
      </c>
      <c r="AB4319" s="111" t="s">
        <v>30</v>
      </c>
      <c r="AC4319" s="112" t="s">
        <v>31</v>
      </c>
    </row>
    <row r="4320" spans="1:29" ht="25.5" customHeight="1" x14ac:dyDescent="0.35">
      <c r="A4320" s="205"/>
      <c r="B4320" s="207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269"/>
        <v/>
      </c>
      <c r="G4320" s="106"/>
      <c r="H4320" s="96">
        <f t="shared" si="270"/>
        <v>0</v>
      </c>
      <c r="I4320" s="96" t="str">
        <f t="shared" si="271"/>
        <v/>
      </c>
      <c r="J4320" s="96" t="str">
        <f t="shared" si="272"/>
        <v/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V4320" s="110" t="s">
        <v>25</v>
      </c>
      <c r="W4320" s="110" t="s">
        <v>26</v>
      </c>
      <c r="X4320" s="110" t="s">
        <v>27</v>
      </c>
      <c r="Y4320" s="111" t="s">
        <v>28</v>
      </c>
      <c r="Z4320" s="111" t="s">
        <v>29</v>
      </c>
      <c r="AA4320" s="111" t="s">
        <v>25</v>
      </c>
      <c r="AB4320" s="111" t="s">
        <v>30</v>
      </c>
      <c r="AC4320" s="112" t="s">
        <v>31</v>
      </c>
    </row>
    <row r="4321" spans="1:29" ht="25.5" customHeight="1" x14ac:dyDescent="0.35">
      <c r="A4321" s="205"/>
      <c r="B4321" s="207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269"/>
        <v/>
      </c>
      <c r="G4321" s="106"/>
      <c r="H4321" s="96">
        <f t="shared" si="270"/>
        <v>0</v>
      </c>
      <c r="I4321" s="96" t="str">
        <f t="shared" si="271"/>
        <v/>
      </c>
      <c r="J4321" s="96" t="str">
        <f t="shared" si="272"/>
        <v/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V4321" s="110" t="s">
        <v>25</v>
      </c>
      <c r="W4321" s="110" t="s">
        <v>26</v>
      </c>
      <c r="X4321" s="110" t="s">
        <v>27</v>
      </c>
      <c r="Y4321" s="111" t="s">
        <v>28</v>
      </c>
      <c r="Z4321" s="111" t="s">
        <v>29</v>
      </c>
      <c r="AA4321" s="111" t="s">
        <v>25</v>
      </c>
      <c r="AB4321" s="111" t="s">
        <v>30</v>
      </c>
      <c r="AC4321" s="112" t="s">
        <v>31</v>
      </c>
    </row>
    <row r="4322" spans="1:29" ht="25.5" customHeight="1" x14ac:dyDescent="0.35">
      <c r="A4322" s="205"/>
      <c r="B4322" s="207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269"/>
        <v/>
      </c>
      <c r="G4322" s="106"/>
      <c r="H4322" s="96">
        <f t="shared" si="270"/>
        <v>0</v>
      </c>
      <c r="I4322" s="96" t="str">
        <f t="shared" si="271"/>
        <v/>
      </c>
      <c r="J4322" s="96" t="str">
        <f t="shared" si="272"/>
        <v/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V4322" s="110" t="s">
        <v>25</v>
      </c>
      <c r="W4322" s="110" t="s">
        <v>26</v>
      </c>
      <c r="X4322" s="110" t="s">
        <v>27</v>
      </c>
      <c r="Y4322" s="111" t="s">
        <v>28</v>
      </c>
      <c r="Z4322" s="111" t="s">
        <v>29</v>
      </c>
      <c r="AA4322" s="111" t="s">
        <v>25</v>
      </c>
      <c r="AB4322" s="111" t="s">
        <v>30</v>
      </c>
      <c r="AC4322" s="112" t="s">
        <v>31</v>
      </c>
    </row>
    <row r="4323" spans="1:29" ht="25.5" customHeight="1" x14ac:dyDescent="0.35">
      <c r="A4323" s="205"/>
      <c r="B4323" s="207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269"/>
        <v/>
      </c>
      <c r="G4323" s="106"/>
      <c r="H4323" s="96">
        <f t="shared" si="270"/>
        <v>0</v>
      </c>
      <c r="I4323" s="96" t="str">
        <f t="shared" si="271"/>
        <v/>
      </c>
      <c r="J4323" s="96" t="str">
        <f t="shared" si="272"/>
        <v/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V4323" s="110" t="s">
        <v>25</v>
      </c>
      <c r="W4323" s="110" t="s">
        <v>26</v>
      </c>
      <c r="X4323" s="110" t="s">
        <v>27</v>
      </c>
      <c r="Y4323" s="111" t="s">
        <v>28</v>
      </c>
      <c r="Z4323" s="111" t="s">
        <v>29</v>
      </c>
      <c r="AA4323" s="111" t="s">
        <v>25</v>
      </c>
      <c r="AB4323" s="111" t="s">
        <v>30</v>
      </c>
      <c r="AC4323" s="112" t="s">
        <v>31</v>
      </c>
    </row>
    <row r="4324" spans="1:29" ht="25.5" customHeight="1" x14ac:dyDescent="0.35">
      <c r="A4324" s="205"/>
      <c r="B4324" s="207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269"/>
        <v/>
      </c>
      <c r="G4324" s="106"/>
      <c r="H4324" s="96">
        <f t="shared" si="270"/>
        <v>0</v>
      </c>
      <c r="I4324" s="96" t="str">
        <f t="shared" si="271"/>
        <v/>
      </c>
      <c r="J4324" s="96" t="str">
        <f t="shared" si="272"/>
        <v/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V4324" s="110" t="s">
        <v>25</v>
      </c>
      <c r="W4324" s="110" t="s">
        <v>26</v>
      </c>
      <c r="X4324" s="110" t="s">
        <v>27</v>
      </c>
      <c r="Y4324" s="111" t="s">
        <v>28</v>
      </c>
      <c r="Z4324" s="111" t="s">
        <v>29</v>
      </c>
      <c r="AA4324" s="111" t="s">
        <v>25</v>
      </c>
      <c r="AB4324" s="111" t="s">
        <v>30</v>
      </c>
      <c r="AC4324" s="112" t="s">
        <v>31</v>
      </c>
    </row>
    <row r="4325" spans="1:29" ht="25.5" customHeight="1" x14ac:dyDescent="0.35">
      <c r="A4325" s="205"/>
      <c r="B4325" s="207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269"/>
        <v/>
      </c>
      <c r="G4325" s="106"/>
      <c r="H4325" s="96">
        <f t="shared" si="270"/>
        <v>0</v>
      </c>
      <c r="I4325" s="96" t="str">
        <f t="shared" si="271"/>
        <v/>
      </c>
      <c r="J4325" s="96" t="str">
        <f t="shared" si="272"/>
        <v/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V4325" s="110" t="s">
        <v>25</v>
      </c>
      <c r="W4325" s="110" t="s">
        <v>26</v>
      </c>
      <c r="X4325" s="110" t="s">
        <v>27</v>
      </c>
      <c r="Y4325" s="111" t="s">
        <v>28</v>
      </c>
      <c r="Z4325" s="111" t="s">
        <v>29</v>
      </c>
      <c r="AA4325" s="111" t="s">
        <v>25</v>
      </c>
      <c r="AB4325" s="111" t="s">
        <v>30</v>
      </c>
      <c r="AC4325" s="112" t="s">
        <v>31</v>
      </c>
    </row>
    <row r="4326" spans="1:29" ht="25.5" customHeight="1" x14ac:dyDescent="0.35">
      <c r="A4326" s="205"/>
      <c r="B4326" s="207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269"/>
        <v/>
      </c>
      <c r="G4326" s="106"/>
      <c r="H4326" s="96">
        <f t="shared" si="270"/>
        <v>0</v>
      </c>
      <c r="I4326" s="96" t="str">
        <f t="shared" si="271"/>
        <v/>
      </c>
      <c r="J4326" s="96" t="str">
        <f t="shared" si="272"/>
        <v/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V4326" s="110" t="s">
        <v>25</v>
      </c>
      <c r="W4326" s="110" t="s">
        <v>26</v>
      </c>
      <c r="X4326" s="110" t="s">
        <v>27</v>
      </c>
      <c r="Y4326" s="111" t="s">
        <v>28</v>
      </c>
      <c r="Z4326" s="111" t="s">
        <v>29</v>
      </c>
      <c r="AA4326" s="111" t="s">
        <v>25</v>
      </c>
      <c r="AB4326" s="111" t="s">
        <v>30</v>
      </c>
      <c r="AC4326" s="112" t="s">
        <v>31</v>
      </c>
    </row>
    <row r="4327" spans="1:29" ht="25.5" customHeight="1" x14ac:dyDescent="0.35">
      <c r="A4327" s="205"/>
      <c r="B4327" s="207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269"/>
        <v/>
      </c>
      <c r="G4327" s="106"/>
      <c r="H4327" s="96">
        <f t="shared" si="270"/>
        <v>0</v>
      </c>
      <c r="I4327" s="96" t="str">
        <f t="shared" si="271"/>
        <v/>
      </c>
      <c r="J4327" s="96" t="str">
        <f t="shared" si="272"/>
        <v/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V4327" s="110" t="s">
        <v>25</v>
      </c>
      <c r="W4327" s="110" t="s">
        <v>26</v>
      </c>
      <c r="X4327" s="110" t="s">
        <v>27</v>
      </c>
      <c r="Y4327" s="111" t="s">
        <v>28</v>
      </c>
      <c r="Z4327" s="111" t="s">
        <v>29</v>
      </c>
      <c r="AA4327" s="111" t="s">
        <v>25</v>
      </c>
      <c r="AB4327" s="111" t="s">
        <v>30</v>
      </c>
      <c r="AC4327" s="112" t="s">
        <v>31</v>
      </c>
    </row>
    <row r="4328" spans="1:29" ht="25.5" customHeight="1" x14ac:dyDescent="0.35">
      <c r="A4328" s="205"/>
      <c r="B4328" s="207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269"/>
        <v/>
      </c>
      <c r="G4328" s="106"/>
      <c r="H4328" s="96">
        <f t="shared" si="270"/>
        <v>0</v>
      </c>
      <c r="I4328" s="96" t="str">
        <f t="shared" si="271"/>
        <v/>
      </c>
      <c r="J4328" s="96" t="str">
        <f t="shared" si="272"/>
        <v/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V4328" s="110" t="s">
        <v>25</v>
      </c>
      <c r="W4328" s="110" t="s">
        <v>26</v>
      </c>
      <c r="X4328" s="110" t="s">
        <v>27</v>
      </c>
      <c r="Y4328" s="111" t="s">
        <v>28</v>
      </c>
      <c r="Z4328" s="111" t="s">
        <v>29</v>
      </c>
      <c r="AA4328" s="111" t="s">
        <v>25</v>
      </c>
      <c r="AB4328" s="111" t="s">
        <v>30</v>
      </c>
      <c r="AC4328" s="112" t="s">
        <v>31</v>
      </c>
    </row>
    <row r="4329" spans="1:29" ht="25.5" customHeight="1" x14ac:dyDescent="0.35">
      <c r="A4329" s="205"/>
      <c r="B4329" s="207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269"/>
        <v/>
      </c>
      <c r="G4329" s="106"/>
      <c r="H4329" s="96">
        <f t="shared" si="270"/>
        <v>0</v>
      </c>
      <c r="I4329" s="96" t="str">
        <f t="shared" si="271"/>
        <v/>
      </c>
      <c r="J4329" s="96" t="str">
        <f t="shared" si="272"/>
        <v/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V4329" s="110" t="s">
        <v>25</v>
      </c>
      <c r="W4329" s="110" t="s">
        <v>26</v>
      </c>
      <c r="X4329" s="110" t="s">
        <v>27</v>
      </c>
      <c r="Y4329" s="111" t="s">
        <v>28</v>
      </c>
      <c r="Z4329" s="111" t="s">
        <v>29</v>
      </c>
      <c r="AA4329" s="111" t="s">
        <v>25</v>
      </c>
      <c r="AB4329" s="111" t="s">
        <v>30</v>
      </c>
      <c r="AC4329" s="112" t="s">
        <v>31</v>
      </c>
    </row>
    <row r="4330" spans="1:29" ht="25.5" customHeight="1" x14ac:dyDescent="0.35">
      <c r="A4330" s="205"/>
      <c r="B4330" s="207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269"/>
        <v/>
      </c>
      <c r="G4330" s="106"/>
      <c r="H4330" s="96">
        <f t="shared" si="270"/>
        <v>0</v>
      </c>
      <c r="I4330" s="96" t="str">
        <f t="shared" si="271"/>
        <v/>
      </c>
      <c r="J4330" s="96" t="str">
        <f t="shared" si="272"/>
        <v/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V4330" s="110" t="s">
        <v>25</v>
      </c>
      <c r="W4330" s="110" t="s">
        <v>26</v>
      </c>
      <c r="X4330" s="110" t="s">
        <v>27</v>
      </c>
      <c r="Y4330" s="111" t="s">
        <v>28</v>
      </c>
      <c r="Z4330" s="111" t="s">
        <v>29</v>
      </c>
      <c r="AA4330" s="111" t="s">
        <v>25</v>
      </c>
      <c r="AB4330" s="111" t="s">
        <v>30</v>
      </c>
      <c r="AC4330" s="112" t="s">
        <v>31</v>
      </c>
    </row>
    <row r="4331" spans="1:29" ht="25.5" customHeight="1" x14ac:dyDescent="0.35">
      <c r="A4331" s="205"/>
      <c r="B4331" s="207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269"/>
        <v/>
      </c>
      <c r="G4331" s="106"/>
      <c r="H4331" s="96">
        <f t="shared" si="270"/>
        <v>0</v>
      </c>
      <c r="I4331" s="96" t="str">
        <f t="shared" si="271"/>
        <v/>
      </c>
      <c r="J4331" s="96" t="str">
        <f t="shared" si="272"/>
        <v/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V4331" s="110" t="s">
        <v>25</v>
      </c>
      <c r="W4331" s="110" t="s">
        <v>26</v>
      </c>
      <c r="X4331" s="110" t="s">
        <v>27</v>
      </c>
      <c r="Y4331" s="111" t="s">
        <v>28</v>
      </c>
      <c r="Z4331" s="111" t="s">
        <v>29</v>
      </c>
      <c r="AA4331" s="111" t="s">
        <v>25</v>
      </c>
      <c r="AB4331" s="111" t="s">
        <v>30</v>
      </c>
      <c r="AC4331" s="112" t="s">
        <v>31</v>
      </c>
    </row>
    <row r="4332" spans="1:29" ht="25.5" customHeight="1" x14ac:dyDescent="0.35">
      <c r="A4332" s="205"/>
      <c r="B4332" s="207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269"/>
        <v/>
      </c>
      <c r="G4332" s="106"/>
      <c r="H4332" s="96">
        <f t="shared" si="270"/>
        <v>0</v>
      </c>
      <c r="I4332" s="96" t="str">
        <f t="shared" si="271"/>
        <v/>
      </c>
      <c r="J4332" s="96" t="str">
        <f t="shared" si="272"/>
        <v/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V4332" s="110" t="s">
        <v>25</v>
      </c>
      <c r="W4332" s="110" t="s">
        <v>26</v>
      </c>
      <c r="X4332" s="110" t="s">
        <v>27</v>
      </c>
      <c r="Y4332" s="111" t="s">
        <v>28</v>
      </c>
      <c r="Z4332" s="111" t="s">
        <v>29</v>
      </c>
      <c r="AA4332" s="111" t="s">
        <v>25</v>
      </c>
      <c r="AB4332" s="111" t="s">
        <v>30</v>
      </c>
      <c r="AC4332" s="112" t="s">
        <v>31</v>
      </c>
    </row>
    <row r="4333" spans="1:29" ht="25.5" customHeight="1" x14ac:dyDescent="0.35">
      <c r="A4333" s="205"/>
      <c r="B4333" s="207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269"/>
        <v/>
      </c>
      <c r="G4333" s="106"/>
      <c r="H4333" s="96">
        <f t="shared" si="270"/>
        <v>0</v>
      </c>
      <c r="I4333" s="96" t="str">
        <f t="shared" si="271"/>
        <v/>
      </c>
      <c r="J4333" s="96" t="str">
        <f t="shared" si="272"/>
        <v/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V4333" s="110" t="s">
        <v>25</v>
      </c>
      <c r="W4333" s="110" t="s">
        <v>26</v>
      </c>
      <c r="X4333" s="110" t="s">
        <v>27</v>
      </c>
      <c r="Y4333" s="111" t="s">
        <v>28</v>
      </c>
      <c r="Z4333" s="111" t="s">
        <v>29</v>
      </c>
      <c r="AA4333" s="111" t="s">
        <v>25</v>
      </c>
      <c r="AB4333" s="111" t="s">
        <v>30</v>
      </c>
      <c r="AC4333" s="112" t="s">
        <v>31</v>
      </c>
    </row>
    <row r="4334" spans="1:29" ht="25.5" customHeight="1" x14ac:dyDescent="0.35">
      <c r="A4334" s="205"/>
      <c r="B4334" s="207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269"/>
        <v/>
      </c>
      <c r="G4334" s="106"/>
      <c r="H4334" s="96">
        <f t="shared" si="270"/>
        <v>0</v>
      </c>
      <c r="I4334" s="96" t="str">
        <f t="shared" si="271"/>
        <v/>
      </c>
      <c r="J4334" s="96" t="str">
        <f t="shared" si="272"/>
        <v/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V4334" s="110" t="s">
        <v>25</v>
      </c>
      <c r="W4334" s="110" t="s">
        <v>26</v>
      </c>
      <c r="X4334" s="110" t="s">
        <v>27</v>
      </c>
      <c r="Y4334" s="111" t="s">
        <v>28</v>
      </c>
      <c r="Z4334" s="111" t="s">
        <v>29</v>
      </c>
      <c r="AA4334" s="111" t="s">
        <v>25</v>
      </c>
      <c r="AB4334" s="111" t="s">
        <v>30</v>
      </c>
      <c r="AC4334" s="112" t="s">
        <v>31</v>
      </c>
    </row>
    <row r="4335" spans="1:29" ht="25.5" customHeight="1" x14ac:dyDescent="0.35">
      <c r="A4335" s="205"/>
      <c r="B4335" s="207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269"/>
        <v/>
      </c>
      <c r="G4335" s="106"/>
      <c r="H4335" s="96">
        <f t="shared" si="270"/>
        <v>0</v>
      </c>
      <c r="I4335" s="96" t="str">
        <f t="shared" si="271"/>
        <v/>
      </c>
      <c r="J4335" s="96" t="str">
        <f t="shared" si="272"/>
        <v/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V4335" s="110" t="s">
        <v>25</v>
      </c>
      <c r="W4335" s="110" t="s">
        <v>26</v>
      </c>
      <c r="X4335" s="110" t="s">
        <v>27</v>
      </c>
      <c r="Y4335" s="111" t="s">
        <v>28</v>
      </c>
      <c r="Z4335" s="111" t="s">
        <v>29</v>
      </c>
      <c r="AA4335" s="111" t="s">
        <v>25</v>
      </c>
      <c r="AB4335" s="111" t="s">
        <v>30</v>
      </c>
      <c r="AC4335" s="112" t="s">
        <v>31</v>
      </c>
    </row>
    <row r="4336" spans="1:29" ht="25.5" customHeight="1" x14ac:dyDescent="0.35">
      <c r="A4336" s="205"/>
      <c r="B4336" s="207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269"/>
        <v/>
      </c>
      <c r="G4336" s="106"/>
      <c r="H4336" s="96">
        <f t="shared" si="270"/>
        <v>0</v>
      </c>
      <c r="I4336" s="96" t="str">
        <f t="shared" si="271"/>
        <v/>
      </c>
      <c r="J4336" s="96" t="str">
        <f t="shared" si="272"/>
        <v/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V4336" s="110" t="s">
        <v>25</v>
      </c>
      <c r="W4336" s="110" t="s">
        <v>26</v>
      </c>
      <c r="X4336" s="110" t="s">
        <v>27</v>
      </c>
      <c r="Y4336" s="111" t="s">
        <v>28</v>
      </c>
      <c r="Z4336" s="111" t="s">
        <v>29</v>
      </c>
      <c r="AA4336" s="111" t="s">
        <v>25</v>
      </c>
      <c r="AB4336" s="111" t="s">
        <v>30</v>
      </c>
      <c r="AC4336" s="112" t="s">
        <v>31</v>
      </c>
    </row>
    <row r="4337" spans="1:29" ht="25.5" customHeight="1" x14ac:dyDescent="0.35">
      <c r="A4337" s="205"/>
      <c r="B4337" s="207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269"/>
        <v/>
      </c>
      <c r="G4337" s="106"/>
      <c r="H4337" s="96">
        <f t="shared" si="270"/>
        <v>0</v>
      </c>
      <c r="I4337" s="96" t="str">
        <f t="shared" si="271"/>
        <v/>
      </c>
      <c r="J4337" s="96" t="str">
        <f t="shared" si="272"/>
        <v/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V4337" s="110" t="s">
        <v>25</v>
      </c>
      <c r="W4337" s="110" t="s">
        <v>26</v>
      </c>
      <c r="X4337" s="110" t="s">
        <v>27</v>
      </c>
      <c r="Y4337" s="111" t="s">
        <v>28</v>
      </c>
      <c r="Z4337" s="111" t="s">
        <v>29</v>
      </c>
      <c r="AA4337" s="111" t="s">
        <v>25</v>
      </c>
      <c r="AB4337" s="111" t="s">
        <v>30</v>
      </c>
      <c r="AC4337" s="112" t="s">
        <v>31</v>
      </c>
    </row>
    <row r="4338" spans="1:29" ht="25.5" customHeight="1" x14ac:dyDescent="0.35">
      <c r="A4338" s="205"/>
      <c r="B4338" s="207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269"/>
        <v/>
      </c>
      <c r="G4338" s="106"/>
      <c r="H4338" s="96">
        <f t="shared" si="270"/>
        <v>0</v>
      </c>
      <c r="I4338" s="96" t="str">
        <f t="shared" si="271"/>
        <v/>
      </c>
      <c r="J4338" s="96" t="str">
        <f t="shared" si="272"/>
        <v/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V4338" s="110" t="s">
        <v>25</v>
      </c>
      <c r="W4338" s="110" t="s">
        <v>26</v>
      </c>
      <c r="X4338" s="110" t="s">
        <v>27</v>
      </c>
      <c r="Y4338" s="111" t="s">
        <v>28</v>
      </c>
      <c r="Z4338" s="111" t="s">
        <v>29</v>
      </c>
      <c r="AA4338" s="111" t="s">
        <v>25</v>
      </c>
      <c r="AB4338" s="111" t="s">
        <v>30</v>
      </c>
      <c r="AC4338" s="112" t="s">
        <v>31</v>
      </c>
    </row>
    <row r="4339" spans="1:29" ht="25.5" customHeight="1" x14ac:dyDescent="0.35">
      <c r="A4339" s="205"/>
      <c r="B4339" s="207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269"/>
        <v/>
      </c>
      <c r="G4339" s="106"/>
      <c r="H4339" s="96">
        <f t="shared" si="270"/>
        <v>0</v>
      </c>
      <c r="I4339" s="96" t="str">
        <f t="shared" si="271"/>
        <v/>
      </c>
      <c r="J4339" s="96" t="str">
        <f t="shared" si="272"/>
        <v/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V4339" s="110" t="s">
        <v>25</v>
      </c>
      <c r="W4339" s="110" t="s">
        <v>26</v>
      </c>
      <c r="X4339" s="110" t="s">
        <v>27</v>
      </c>
      <c r="Y4339" s="111" t="s">
        <v>28</v>
      </c>
      <c r="Z4339" s="111" t="s">
        <v>29</v>
      </c>
      <c r="AA4339" s="111" t="s">
        <v>25</v>
      </c>
      <c r="AB4339" s="111" t="s">
        <v>30</v>
      </c>
      <c r="AC4339" s="112" t="s">
        <v>31</v>
      </c>
    </row>
    <row r="4340" spans="1:29" ht="25.5" customHeight="1" x14ac:dyDescent="0.35">
      <c r="A4340" s="205"/>
      <c r="B4340" s="207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269"/>
        <v/>
      </c>
      <c r="G4340" s="106"/>
      <c r="H4340" s="96">
        <f t="shared" si="270"/>
        <v>0</v>
      </c>
      <c r="I4340" s="96" t="str">
        <f t="shared" si="271"/>
        <v/>
      </c>
      <c r="J4340" s="96" t="str">
        <f t="shared" si="272"/>
        <v/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V4340" s="110" t="s">
        <v>25</v>
      </c>
      <c r="W4340" s="110" t="s">
        <v>26</v>
      </c>
      <c r="X4340" s="110" t="s">
        <v>27</v>
      </c>
      <c r="Y4340" s="111" t="s">
        <v>28</v>
      </c>
      <c r="Z4340" s="111" t="s">
        <v>29</v>
      </c>
      <c r="AA4340" s="111" t="s">
        <v>25</v>
      </c>
      <c r="AB4340" s="111" t="s">
        <v>30</v>
      </c>
      <c r="AC4340" s="112" t="s">
        <v>31</v>
      </c>
    </row>
    <row r="4341" spans="1:29" ht="25.5" customHeight="1" x14ac:dyDescent="0.35">
      <c r="A4341" s="205"/>
      <c r="B4341" s="207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269"/>
        <v/>
      </c>
      <c r="G4341" s="106"/>
      <c r="H4341" s="96">
        <f t="shared" si="270"/>
        <v>0</v>
      </c>
      <c r="I4341" s="96" t="str">
        <f t="shared" si="271"/>
        <v/>
      </c>
      <c r="J4341" s="96" t="str">
        <f t="shared" si="272"/>
        <v/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V4341" s="110" t="s">
        <v>25</v>
      </c>
      <c r="W4341" s="110" t="s">
        <v>26</v>
      </c>
      <c r="X4341" s="110" t="s">
        <v>27</v>
      </c>
      <c r="Y4341" s="111" t="s">
        <v>28</v>
      </c>
      <c r="Z4341" s="111" t="s">
        <v>29</v>
      </c>
      <c r="AA4341" s="111" t="s">
        <v>25</v>
      </c>
      <c r="AB4341" s="111" t="s">
        <v>30</v>
      </c>
      <c r="AC4341" s="112" t="s">
        <v>31</v>
      </c>
    </row>
    <row r="4342" spans="1:29" ht="25.5" customHeight="1" x14ac:dyDescent="0.35">
      <c r="A4342" s="205"/>
      <c r="B4342" s="207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269"/>
        <v/>
      </c>
      <c r="G4342" s="106"/>
      <c r="H4342" s="96">
        <f t="shared" si="270"/>
        <v>0</v>
      </c>
      <c r="I4342" s="96" t="str">
        <f t="shared" si="271"/>
        <v/>
      </c>
      <c r="J4342" s="96" t="str">
        <f t="shared" si="272"/>
        <v/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V4342" s="110" t="s">
        <v>25</v>
      </c>
      <c r="W4342" s="110" t="s">
        <v>26</v>
      </c>
      <c r="X4342" s="110" t="s">
        <v>27</v>
      </c>
      <c r="Y4342" s="111" t="s">
        <v>28</v>
      </c>
      <c r="Z4342" s="111" t="s">
        <v>29</v>
      </c>
      <c r="AA4342" s="111" t="s">
        <v>25</v>
      </c>
      <c r="AB4342" s="111" t="s">
        <v>30</v>
      </c>
      <c r="AC4342" s="112" t="s">
        <v>31</v>
      </c>
    </row>
    <row r="4343" spans="1:29" ht="25.5" customHeight="1" x14ac:dyDescent="0.35">
      <c r="A4343" s="205"/>
      <c r="B4343" s="207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269"/>
        <v/>
      </c>
      <c r="G4343" s="106"/>
      <c r="H4343" s="96">
        <f t="shared" si="270"/>
        <v>0</v>
      </c>
      <c r="I4343" s="96" t="str">
        <f t="shared" si="271"/>
        <v/>
      </c>
      <c r="J4343" s="96" t="str">
        <f t="shared" si="272"/>
        <v/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V4343" s="110" t="s">
        <v>25</v>
      </c>
      <c r="W4343" s="110" t="s">
        <v>26</v>
      </c>
      <c r="X4343" s="110" t="s">
        <v>27</v>
      </c>
      <c r="Y4343" s="111" t="s">
        <v>28</v>
      </c>
      <c r="Z4343" s="111" t="s">
        <v>29</v>
      </c>
      <c r="AA4343" s="111" t="s">
        <v>25</v>
      </c>
      <c r="AB4343" s="111" t="s">
        <v>30</v>
      </c>
      <c r="AC4343" s="112" t="s">
        <v>31</v>
      </c>
    </row>
    <row r="4344" spans="1:29" ht="25.5" customHeight="1" x14ac:dyDescent="0.35">
      <c r="A4344" s="205"/>
      <c r="B4344" s="207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269"/>
        <v/>
      </c>
      <c r="G4344" s="106"/>
      <c r="H4344" s="96">
        <f t="shared" si="270"/>
        <v>0</v>
      </c>
      <c r="I4344" s="96" t="str">
        <f t="shared" si="271"/>
        <v/>
      </c>
      <c r="J4344" s="96" t="str">
        <f t="shared" si="272"/>
        <v/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V4344" s="110" t="s">
        <v>25</v>
      </c>
      <c r="W4344" s="110" t="s">
        <v>26</v>
      </c>
      <c r="X4344" s="110" t="s">
        <v>27</v>
      </c>
      <c r="Y4344" s="111" t="s">
        <v>28</v>
      </c>
      <c r="Z4344" s="111" t="s">
        <v>29</v>
      </c>
      <c r="AA4344" s="111" t="s">
        <v>25</v>
      </c>
      <c r="AB4344" s="111" t="s">
        <v>30</v>
      </c>
      <c r="AC4344" s="112" t="s">
        <v>31</v>
      </c>
    </row>
    <row r="4345" spans="1:29" ht="25.5" customHeight="1" x14ac:dyDescent="0.35">
      <c r="A4345" s="205"/>
      <c r="B4345" s="207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269"/>
        <v/>
      </c>
      <c r="G4345" s="106"/>
      <c r="H4345" s="96">
        <f t="shared" si="270"/>
        <v>0</v>
      </c>
      <c r="I4345" s="96" t="str">
        <f t="shared" si="271"/>
        <v/>
      </c>
      <c r="J4345" s="96" t="str">
        <f t="shared" si="272"/>
        <v/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V4345" s="110" t="s">
        <v>25</v>
      </c>
      <c r="W4345" s="110" t="s">
        <v>26</v>
      </c>
      <c r="X4345" s="110" t="s">
        <v>27</v>
      </c>
      <c r="Y4345" s="111" t="s">
        <v>28</v>
      </c>
      <c r="Z4345" s="111" t="s">
        <v>29</v>
      </c>
      <c r="AA4345" s="111" t="s">
        <v>25</v>
      </c>
      <c r="AB4345" s="111" t="s">
        <v>30</v>
      </c>
      <c r="AC4345" s="112" t="s">
        <v>31</v>
      </c>
    </row>
    <row r="4346" spans="1:29" ht="25.5" customHeight="1" x14ac:dyDescent="0.35">
      <c r="A4346" s="205"/>
      <c r="B4346" s="207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269"/>
        <v/>
      </c>
      <c r="G4346" s="106"/>
      <c r="H4346" s="96">
        <f t="shared" si="270"/>
        <v>0</v>
      </c>
      <c r="I4346" s="96" t="str">
        <f t="shared" si="271"/>
        <v/>
      </c>
      <c r="J4346" s="96" t="str">
        <f t="shared" si="272"/>
        <v/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V4346" s="110" t="s">
        <v>25</v>
      </c>
      <c r="W4346" s="110" t="s">
        <v>26</v>
      </c>
      <c r="X4346" s="110" t="s">
        <v>27</v>
      </c>
      <c r="Y4346" s="111" t="s">
        <v>28</v>
      </c>
      <c r="Z4346" s="111" t="s">
        <v>29</v>
      </c>
      <c r="AA4346" s="111" t="s">
        <v>25</v>
      </c>
      <c r="AB4346" s="111" t="s">
        <v>30</v>
      </c>
      <c r="AC4346" s="112" t="s">
        <v>31</v>
      </c>
    </row>
    <row r="4347" spans="1:29" ht="25.5" customHeight="1" x14ac:dyDescent="0.35">
      <c r="A4347" s="205"/>
      <c r="B4347" s="207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269"/>
        <v/>
      </c>
      <c r="G4347" s="106"/>
      <c r="H4347" s="96">
        <f t="shared" si="270"/>
        <v>0</v>
      </c>
      <c r="I4347" s="96" t="str">
        <f t="shared" si="271"/>
        <v/>
      </c>
      <c r="J4347" s="96" t="str">
        <f t="shared" si="272"/>
        <v/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V4347" s="110" t="s">
        <v>25</v>
      </c>
      <c r="W4347" s="110" t="s">
        <v>26</v>
      </c>
      <c r="X4347" s="110" t="s">
        <v>27</v>
      </c>
      <c r="Y4347" s="111" t="s">
        <v>28</v>
      </c>
      <c r="Z4347" s="111" t="s">
        <v>29</v>
      </c>
      <c r="AA4347" s="111" t="s">
        <v>25</v>
      </c>
      <c r="AB4347" s="111" t="s">
        <v>30</v>
      </c>
      <c r="AC4347" s="112" t="s">
        <v>31</v>
      </c>
    </row>
    <row r="4348" spans="1:29" ht="25.5" customHeight="1" x14ac:dyDescent="0.35">
      <c r="A4348" s="205"/>
      <c r="B4348" s="207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269"/>
        <v/>
      </c>
      <c r="G4348" s="106"/>
      <c r="H4348" s="96">
        <f t="shared" si="270"/>
        <v>0</v>
      </c>
      <c r="I4348" s="96" t="str">
        <f t="shared" si="271"/>
        <v/>
      </c>
      <c r="J4348" s="96" t="str">
        <f t="shared" si="272"/>
        <v/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V4348" s="110" t="s">
        <v>25</v>
      </c>
      <c r="W4348" s="110" t="s">
        <v>26</v>
      </c>
      <c r="X4348" s="110" t="s">
        <v>27</v>
      </c>
      <c r="Y4348" s="111" t="s">
        <v>28</v>
      </c>
      <c r="Z4348" s="111" t="s">
        <v>29</v>
      </c>
      <c r="AA4348" s="111" t="s">
        <v>25</v>
      </c>
      <c r="AB4348" s="111" t="s">
        <v>30</v>
      </c>
      <c r="AC4348" s="112" t="s">
        <v>31</v>
      </c>
    </row>
    <row r="4349" spans="1:29" ht="25.5" customHeight="1" x14ac:dyDescent="0.35">
      <c r="A4349" s="205"/>
      <c r="B4349" s="207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269"/>
        <v/>
      </c>
      <c r="G4349" s="106"/>
      <c r="H4349" s="96">
        <f t="shared" si="270"/>
        <v>0</v>
      </c>
      <c r="I4349" s="96" t="str">
        <f t="shared" si="271"/>
        <v/>
      </c>
      <c r="J4349" s="96" t="str">
        <f t="shared" si="272"/>
        <v/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V4349" s="110" t="s">
        <v>25</v>
      </c>
      <c r="W4349" s="110" t="s">
        <v>26</v>
      </c>
      <c r="X4349" s="110" t="s">
        <v>27</v>
      </c>
      <c r="Y4349" s="111" t="s">
        <v>28</v>
      </c>
      <c r="Z4349" s="111" t="s">
        <v>29</v>
      </c>
      <c r="AA4349" s="111" t="s">
        <v>25</v>
      </c>
      <c r="AB4349" s="111" t="s">
        <v>30</v>
      </c>
      <c r="AC4349" s="112" t="s">
        <v>31</v>
      </c>
    </row>
    <row r="4350" spans="1:29" ht="25.5" customHeight="1" x14ac:dyDescent="0.35">
      <c r="A4350" s="205"/>
      <c r="B4350" s="207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269"/>
        <v/>
      </c>
      <c r="G4350" s="106"/>
      <c r="H4350" s="96">
        <f t="shared" si="270"/>
        <v>0</v>
      </c>
      <c r="I4350" s="96" t="str">
        <f t="shared" si="271"/>
        <v/>
      </c>
      <c r="J4350" s="96" t="str">
        <f t="shared" si="272"/>
        <v/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V4350" s="110" t="s">
        <v>25</v>
      </c>
      <c r="W4350" s="110" t="s">
        <v>26</v>
      </c>
      <c r="X4350" s="110" t="s">
        <v>27</v>
      </c>
      <c r="Y4350" s="111" t="s">
        <v>28</v>
      </c>
      <c r="Z4350" s="111" t="s">
        <v>29</v>
      </c>
      <c r="AA4350" s="111" t="s">
        <v>25</v>
      </c>
      <c r="AB4350" s="111" t="s">
        <v>30</v>
      </c>
      <c r="AC4350" s="112" t="s">
        <v>31</v>
      </c>
    </row>
    <row r="4351" spans="1:29" ht="25.5" customHeight="1" x14ac:dyDescent="0.35">
      <c r="A4351" s="205"/>
      <c r="B4351" s="207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269"/>
        <v/>
      </c>
      <c r="G4351" s="106"/>
      <c r="H4351" s="96">
        <f t="shared" si="270"/>
        <v>0</v>
      </c>
      <c r="I4351" s="96" t="str">
        <f t="shared" si="271"/>
        <v/>
      </c>
      <c r="J4351" s="96" t="str">
        <f t="shared" si="272"/>
        <v/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V4351" s="110" t="s">
        <v>25</v>
      </c>
      <c r="W4351" s="110" t="s">
        <v>26</v>
      </c>
      <c r="X4351" s="110" t="s">
        <v>27</v>
      </c>
      <c r="Y4351" s="111" t="s">
        <v>28</v>
      </c>
      <c r="Z4351" s="111" t="s">
        <v>29</v>
      </c>
      <c r="AA4351" s="111" t="s">
        <v>25</v>
      </c>
      <c r="AB4351" s="111" t="s">
        <v>30</v>
      </c>
      <c r="AC4351" s="112" t="s">
        <v>31</v>
      </c>
    </row>
    <row r="4352" spans="1:29" ht="25.5" customHeight="1" x14ac:dyDescent="0.35">
      <c r="A4352" s="205"/>
      <c r="B4352" s="207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269"/>
        <v/>
      </c>
      <c r="G4352" s="106"/>
      <c r="H4352" s="96">
        <f t="shared" si="270"/>
        <v>0</v>
      </c>
      <c r="I4352" s="96" t="str">
        <f t="shared" si="271"/>
        <v/>
      </c>
      <c r="J4352" s="96" t="str">
        <f t="shared" si="272"/>
        <v/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V4352" s="110" t="s">
        <v>25</v>
      </c>
      <c r="W4352" s="110" t="s">
        <v>26</v>
      </c>
      <c r="X4352" s="110" t="s">
        <v>27</v>
      </c>
      <c r="Y4352" s="111" t="s">
        <v>28</v>
      </c>
      <c r="Z4352" s="111" t="s">
        <v>29</v>
      </c>
      <c r="AA4352" s="111" t="s">
        <v>25</v>
      </c>
      <c r="AB4352" s="111" t="s">
        <v>30</v>
      </c>
      <c r="AC4352" s="112" t="s">
        <v>31</v>
      </c>
    </row>
    <row r="4353" spans="1:29" ht="25.5" customHeight="1" x14ac:dyDescent="0.35">
      <c r="A4353" s="205"/>
      <c r="B4353" s="207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269"/>
        <v/>
      </c>
      <c r="G4353" s="106"/>
      <c r="H4353" s="96">
        <f t="shared" si="270"/>
        <v>0</v>
      </c>
      <c r="I4353" s="96" t="str">
        <f t="shared" si="271"/>
        <v/>
      </c>
      <c r="J4353" s="96" t="str">
        <f t="shared" si="272"/>
        <v/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V4353" s="110" t="s">
        <v>25</v>
      </c>
      <c r="W4353" s="110" t="s">
        <v>26</v>
      </c>
      <c r="X4353" s="110" t="s">
        <v>27</v>
      </c>
      <c r="Y4353" s="111" t="s">
        <v>28</v>
      </c>
      <c r="Z4353" s="111" t="s">
        <v>29</v>
      </c>
      <c r="AA4353" s="111" t="s">
        <v>25</v>
      </c>
      <c r="AB4353" s="111" t="s">
        <v>30</v>
      </c>
      <c r="AC4353" s="112" t="s">
        <v>31</v>
      </c>
    </row>
    <row r="4354" spans="1:29" ht="25.5" customHeight="1" x14ac:dyDescent="0.35">
      <c r="A4354" s="205"/>
      <c r="B4354" s="207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273">IF(OR(D4354="",E4354=""),"",ROUND(D4354*E4354,2))</f>
        <v/>
      </c>
      <c r="G4354" s="106"/>
      <c r="H4354" s="96">
        <f t="shared" ref="H4354:H4417" si="274">IF(G4354="Sim",IF(OR(F4354="",D4354="",L4354=""),"",IF(L4354="Sim",ROUND(F4354-D4354,2),0)),0)</f>
        <v>0</v>
      </c>
      <c r="I4354" s="96" t="str">
        <f t="shared" ref="I4354:I4417" si="275">IF(G4354="Sim",0,IF(OR(F4354="",L4354=""),"",F4354))</f>
        <v/>
      </c>
      <c r="J4354" s="96" t="str">
        <f t="shared" ref="J4354:J4417" si="276">IF(G4354="Sim",0,IF(OR(F4354="",D4354="",L4354=""),"",IF(L4354="Sim",ROUND(F4354-D4354,2),0)))</f>
        <v/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V4354" s="110" t="s">
        <v>25</v>
      </c>
      <c r="W4354" s="110" t="s">
        <v>26</v>
      </c>
      <c r="X4354" s="110" t="s">
        <v>27</v>
      </c>
      <c r="Y4354" s="111" t="s">
        <v>28</v>
      </c>
      <c r="Z4354" s="111" t="s">
        <v>29</v>
      </c>
      <c r="AA4354" s="111" t="s">
        <v>25</v>
      </c>
      <c r="AB4354" s="111" t="s">
        <v>30</v>
      </c>
      <c r="AC4354" s="112" t="s">
        <v>31</v>
      </c>
    </row>
    <row r="4355" spans="1:29" ht="25.5" customHeight="1" x14ac:dyDescent="0.35">
      <c r="A4355" s="205"/>
      <c r="B4355" s="207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273"/>
        <v/>
      </c>
      <c r="G4355" s="106"/>
      <c r="H4355" s="96">
        <f t="shared" si="274"/>
        <v>0</v>
      </c>
      <c r="I4355" s="96" t="str">
        <f t="shared" si="275"/>
        <v/>
      </c>
      <c r="J4355" s="96" t="str">
        <f t="shared" si="276"/>
        <v/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V4355" s="110" t="s">
        <v>25</v>
      </c>
      <c r="W4355" s="110" t="s">
        <v>26</v>
      </c>
      <c r="X4355" s="110" t="s">
        <v>27</v>
      </c>
      <c r="Y4355" s="111" t="s">
        <v>28</v>
      </c>
      <c r="Z4355" s="111" t="s">
        <v>29</v>
      </c>
      <c r="AA4355" s="111" t="s">
        <v>25</v>
      </c>
      <c r="AB4355" s="111" t="s">
        <v>30</v>
      </c>
      <c r="AC4355" s="112" t="s">
        <v>31</v>
      </c>
    </row>
    <row r="4356" spans="1:29" ht="25.5" customHeight="1" x14ac:dyDescent="0.35">
      <c r="A4356" s="205"/>
      <c r="B4356" s="207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273"/>
        <v/>
      </c>
      <c r="G4356" s="106"/>
      <c r="H4356" s="96">
        <f t="shared" si="274"/>
        <v>0</v>
      </c>
      <c r="I4356" s="96" t="str">
        <f t="shared" si="275"/>
        <v/>
      </c>
      <c r="J4356" s="96" t="str">
        <f t="shared" si="276"/>
        <v/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V4356" s="110" t="s">
        <v>25</v>
      </c>
      <c r="W4356" s="110" t="s">
        <v>26</v>
      </c>
      <c r="X4356" s="110" t="s">
        <v>27</v>
      </c>
      <c r="Y4356" s="111" t="s">
        <v>28</v>
      </c>
      <c r="Z4356" s="111" t="s">
        <v>29</v>
      </c>
      <c r="AA4356" s="111" t="s">
        <v>25</v>
      </c>
      <c r="AB4356" s="111" t="s">
        <v>30</v>
      </c>
      <c r="AC4356" s="112" t="s">
        <v>31</v>
      </c>
    </row>
    <row r="4357" spans="1:29" ht="25.5" customHeight="1" x14ac:dyDescent="0.35">
      <c r="A4357" s="205"/>
      <c r="B4357" s="207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273"/>
        <v/>
      </c>
      <c r="G4357" s="106"/>
      <c r="H4357" s="96">
        <f t="shared" si="274"/>
        <v>0</v>
      </c>
      <c r="I4357" s="96" t="str">
        <f t="shared" si="275"/>
        <v/>
      </c>
      <c r="J4357" s="96" t="str">
        <f t="shared" si="276"/>
        <v/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V4357" s="110" t="s">
        <v>25</v>
      </c>
      <c r="W4357" s="110" t="s">
        <v>26</v>
      </c>
      <c r="X4357" s="110" t="s">
        <v>27</v>
      </c>
      <c r="Y4357" s="111" t="s">
        <v>28</v>
      </c>
      <c r="Z4357" s="111" t="s">
        <v>29</v>
      </c>
      <c r="AA4357" s="111" t="s">
        <v>25</v>
      </c>
      <c r="AB4357" s="111" t="s">
        <v>30</v>
      </c>
      <c r="AC4357" s="112" t="s">
        <v>31</v>
      </c>
    </row>
    <row r="4358" spans="1:29" ht="25.5" customHeight="1" x14ac:dyDescent="0.35">
      <c r="A4358" s="205"/>
      <c r="B4358" s="207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273"/>
        <v/>
      </c>
      <c r="G4358" s="106"/>
      <c r="H4358" s="96">
        <f t="shared" si="274"/>
        <v>0</v>
      </c>
      <c r="I4358" s="96" t="str">
        <f t="shared" si="275"/>
        <v/>
      </c>
      <c r="J4358" s="96" t="str">
        <f t="shared" si="276"/>
        <v/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V4358" s="110" t="s">
        <v>25</v>
      </c>
      <c r="W4358" s="110" t="s">
        <v>26</v>
      </c>
      <c r="X4358" s="110" t="s">
        <v>27</v>
      </c>
      <c r="Y4358" s="111" t="s">
        <v>28</v>
      </c>
      <c r="Z4358" s="111" t="s">
        <v>29</v>
      </c>
      <c r="AA4358" s="111" t="s">
        <v>25</v>
      </c>
      <c r="AB4358" s="111" t="s">
        <v>30</v>
      </c>
      <c r="AC4358" s="112" t="s">
        <v>31</v>
      </c>
    </row>
    <row r="4359" spans="1:29" ht="25.5" customHeight="1" x14ac:dyDescent="0.35">
      <c r="A4359" s="205"/>
      <c r="B4359" s="207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273"/>
        <v/>
      </c>
      <c r="G4359" s="106"/>
      <c r="H4359" s="96">
        <f t="shared" si="274"/>
        <v>0</v>
      </c>
      <c r="I4359" s="96" t="str">
        <f t="shared" si="275"/>
        <v/>
      </c>
      <c r="J4359" s="96" t="str">
        <f t="shared" si="276"/>
        <v/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V4359" s="110" t="s">
        <v>25</v>
      </c>
      <c r="W4359" s="110" t="s">
        <v>26</v>
      </c>
      <c r="X4359" s="110" t="s">
        <v>27</v>
      </c>
      <c r="Y4359" s="111" t="s">
        <v>28</v>
      </c>
      <c r="Z4359" s="111" t="s">
        <v>29</v>
      </c>
      <c r="AA4359" s="111" t="s">
        <v>25</v>
      </c>
      <c r="AB4359" s="111" t="s">
        <v>30</v>
      </c>
      <c r="AC4359" s="112" t="s">
        <v>31</v>
      </c>
    </row>
    <row r="4360" spans="1:29" ht="25.5" customHeight="1" x14ac:dyDescent="0.35">
      <c r="A4360" s="205"/>
      <c r="B4360" s="207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273"/>
        <v/>
      </c>
      <c r="G4360" s="106"/>
      <c r="H4360" s="96">
        <f t="shared" si="274"/>
        <v>0</v>
      </c>
      <c r="I4360" s="96" t="str">
        <f t="shared" si="275"/>
        <v/>
      </c>
      <c r="J4360" s="96" t="str">
        <f t="shared" si="276"/>
        <v/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V4360" s="110" t="s">
        <v>25</v>
      </c>
      <c r="W4360" s="110" t="s">
        <v>26</v>
      </c>
      <c r="X4360" s="110" t="s">
        <v>27</v>
      </c>
      <c r="Y4360" s="111" t="s">
        <v>28</v>
      </c>
      <c r="Z4360" s="111" t="s">
        <v>29</v>
      </c>
      <c r="AA4360" s="111" t="s">
        <v>25</v>
      </c>
      <c r="AB4360" s="111" t="s">
        <v>30</v>
      </c>
      <c r="AC4360" s="112" t="s">
        <v>31</v>
      </c>
    </row>
    <row r="4361" spans="1:29" ht="25.5" customHeight="1" x14ac:dyDescent="0.35">
      <c r="A4361" s="205"/>
      <c r="B4361" s="207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273"/>
        <v/>
      </c>
      <c r="G4361" s="106"/>
      <c r="H4361" s="96">
        <f t="shared" si="274"/>
        <v>0</v>
      </c>
      <c r="I4361" s="96" t="str">
        <f t="shared" si="275"/>
        <v/>
      </c>
      <c r="J4361" s="96" t="str">
        <f t="shared" si="276"/>
        <v/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V4361" s="110" t="s">
        <v>25</v>
      </c>
      <c r="W4361" s="110" t="s">
        <v>26</v>
      </c>
      <c r="X4361" s="110" t="s">
        <v>27</v>
      </c>
      <c r="Y4361" s="111" t="s">
        <v>28</v>
      </c>
      <c r="Z4361" s="111" t="s">
        <v>29</v>
      </c>
      <c r="AA4361" s="111" t="s">
        <v>25</v>
      </c>
      <c r="AB4361" s="111" t="s">
        <v>30</v>
      </c>
      <c r="AC4361" s="112" t="s">
        <v>31</v>
      </c>
    </row>
    <row r="4362" spans="1:29" ht="25.5" customHeight="1" x14ac:dyDescent="0.35">
      <c r="A4362" s="205"/>
      <c r="B4362" s="207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273"/>
        <v/>
      </c>
      <c r="G4362" s="106"/>
      <c r="H4362" s="96">
        <f t="shared" si="274"/>
        <v>0</v>
      </c>
      <c r="I4362" s="96" t="str">
        <f t="shared" si="275"/>
        <v/>
      </c>
      <c r="J4362" s="96" t="str">
        <f t="shared" si="276"/>
        <v/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V4362" s="110" t="s">
        <v>25</v>
      </c>
      <c r="W4362" s="110" t="s">
        <v>26</v>
      </c>
      <c r="X4362" s="110" t="s">
        <v>27</v>
      </c>
      <c r="Y4362" s="111" t="s">
        <v>28</v>
      </c>
      <c r="Z4362" s="111" t="s">
        <v>29</v>
      </c>
      <c r="AA4362" s="111" t="s">
        <v>25</v>
      </c>
      <c r="AB4362" s="111" t="s">
        <v>30</v>
      </c>
      <c r="AC4362" s="112" t="s">
        <v>31</v>
      </c>
    </row>
    <row r="4363" spans="1:29" ht="25.5" customHeight="1" x14ac:dyDescent="0.35">
      <c r="A4363" s="205"/>
      <c r="B4363" s="207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273"/>
        <v/>
      </c>
      <c r="G4363" s="106"/>
      <c r="H4363" s="96">
        <f t="shared" si="274"/>
        <v>0</v>
      </c>
      <c r="I4363" s="96" t="str">
        <f t="shared" si="275"/>
        <v/>
      </c>
      <c r="J4363" s="96" t="str">
        <f t="shared" si="276"/>
        <v/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V4363" s="110" t="s">
        <v>25</v>
      </c>
      <c r="W4363" s="110" t="s">
        <v>26</v>
      </c>
      <c r="X4363" s="110" t="s">
        <v>27</v>
      </c>
      <c r="Y4363" s="111" t="s">
        <v>28</v>
      </c>
      <c r="Z4363" s="111" t="s">
        <v>29</v>
      </c>
      <c r="AA4363" s="111" t="s">
        <v>25</v>
      </c>
      <c r="AB4363" s="111" t="s">
        <v>30</v>
      </c>
      <c r="AC4363" s="112" t="s">
        <v>31</v>
      </c>
    </row>
    <row r="4364" spans="1:29" ht="25.5" customHeight="1" x14ac:dyDescent="0.35">
      <c r="A4364" s="205"/>
      <c r="B4364" s="207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273"/>
        <v/>
      </c>
      <c r="G4364" s="106"/>
      <c r="H4364" s="96">
        <f t="shared" si="274"/>
        <v>0</v>
      </c>
      <c r="I4364" s="96" t="str">
        <f t="shared" si="275"/>
        <v/>
      </c>
      <c r="J4364" s="96" t="str">
        <f t="shared" si="276"/>
        <v/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V4364" s="110" t="s">
        <v>25</v>
      </c>
      <c r="W4364" s="110" t="s">
        <v>26</v>
      </c>
      <c r="X4364" s="110" t="s">
        <v>27</v>
      </c>
      <c r="Y4364" s="111" t="s">
        <v>28</v>
      </c>
      <c r="Z4364" s="111" t="s">
        <v>29</v>
      </c>
      <c r="AA4364" s="111" t="s">
        <v>25</v>
      </c>
      <c r="AB4364" s="111" t="s">
        <v>30</v>
      </c>
      <c r="AC4364" s="112" t="s">
        <v>31</v>
      </c>
    </row>
    <row r="4365" spans="1:29" ht="25.5" customHeight="1" x14ac:dyDescent="0.35">
      <c r="A4365" s="205"/>
      <c r="B4365" s="207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273"/>
        <v/>
      </c>
      <c r="G4365" s="106"/>
      <c r="H4365" s="96">
        <f t="shared" si="274"/>
        <v>0</v>
      </c>
      <c r="I4365" s="96" t="str">
        <f t="shared" si="275"/>
        <v/>
      </c>
      <c r="J4365" s="96" t="str">
        <f t="shared" si="276"/>
        <v/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V4365" s="110" t="s">
        <v>25</v>
      </c>
      <c r="W4365" s="110" t="s">
        <v>26</v>
      </c>
      <c r="X4365" s="110" t="s">
        <v>27</v>
      </c>
      <c r="Y4365" s="111" t="s">
        <v>28</v>
      </c>
      <c r="Z4365" s="111" t="s">
        <v>29</v>
      </c>
      <c r="AA4365" s="111" t="s">
        <v>25</v>
      </c>
      <c r="AB4365" s="111" t="s">
        <v>30</v>
      </c>
      <c r="AC4365" s="112" t="s">
        <v>31</v>
      </c>
    </row>
    <row r="4366" spans="1:29" ht="25.5" customHeight="1" x14ac:dyDescent="0.35">
      <c r="A4366" s="205"/>
      <c r="B4366" s="207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273"/>
        <v/>
      </c>
      <c r="G4366" s="106"/>
      <c r="H4366" s="96">
        <f t="shared" si="274"/>
        <v>0</v>
      </c>
      <c r="I4366" s="96" t="str">
        <f t="shared" si="275"/>
        <v/>
      </c>
      <c r="J4366" s="96" t="str">
        <f t="shared" si="276"/>
        <v/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V4366" s="110" t="s">
        <v>25</v>
      </c>
      <c r="W4366" s="110" t="s">
        <v>26</v>
      </c>
      <c r="X4366" s="110" t="s">
        <v>27</v>
      </c>
      <c r="Y4366" s="111" t="s">
        <v>28</v>
      </c>
      <c r="Z4366" s="111" t="s">
        <v>29</v>
      </c>
      <c r="AA4366" s="111" t="s">
        <v>25</v>
      </c>
      <c r="AB4366" s="111" t="s">
        <v>30</v>
      </c>
      <c r="AC4366" s="112" t="s">
        <v>31</v>
      </c>
    </row>
    <row r="4367" spans="1:29" ht="25.5" customHeight="1" x14ac:dyDescent="0.35">
      <c r="A4367" s="205"/>
      <c r="B4367" s="207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273"/>
        <v/>
      </c>
      <c r="G4367" s="106"/>
      <c r="H4367" s="96">
        <f t="shared" si="274"/>
        <v>0</v>
      </c>
      <c r="I4367" s="96" t="str">
        <f t="shared" si="275"/>
        <v/>
      </c>
      <c r="J4367" s="96" t="str">
        <f t="shared" si="276"/>
        <v/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V4367" s="110" t="s">
        <v>25</v>
      </c>
      <c r="W4367" s="110" t="s">
        <v>26</v>
      </c>
      <c r="X4367" s="110" t="s">
        <v>27</v>
      </c>
      <c r="Y4367" s="111" t="s">
        <v>28</v>
      </c>
      <c r="Z4367" s="111" t="s">
        <v>29</v>
      </c>
      <c r="AA4367" s="111" t="s">
        <v>25</v>
      </c>
      <c r="AB4367" s="111" t="s">
        <v>30</v>
      </c>
      <c r="AC4367" s="112" t="s">
        <v>31</v>
      </c>
    </row>
    <row r="4368" spans="1:29" ht="25.5" customHeight="1" x14ac:dyDescent="0.35">
      <c r="A4368" s="205"/>
      <c r="B4368" s="207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273"/>
        <v/>
      </c>
      <c r="G4368" s="106"/>
      <c r="H4368" s="96">
        <f t="shared" si="274"/>
        <v>0</v>
      </c>
      <c r="I4368" s="96" t="str">
        <f t="shared" si="275"/>
        <v/>
      </c>
      <c r="J4368" s="96" t="str">
        <f t="shared" si="276"/>
        <v/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V4368" s="110" t="s">
        <v>25</v>
      </c>
      <c r="W4368" s="110" t="s">
        <v>26</v>
      </c>
      <c r="X4368" s="110" t="s">
        <v>27</v>
      </c>
      <c r="Y4368" s="111" t="s">
        <v>28</v>
      </c>
      <c r="Z4368" s="111" t="s">
        <v>29</v>
      </c>
      <c r="AA4368" s="111" t="s">
        <v>25</v>
      </c>
      <c r="AB4368" s="111" t="s">
        <v>30</v>
      </c>
      <c r="AC4368" s="112" t="s">
        <v>31</v>
      </c>
    </row>
    <row r="4369" spans="1:29" ht="25.5" customHeight="1" x14ac:dyDescent="0.35">
      <c r="A4369" s="205"/>
      <c r="B4369" s="207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273"/>
        <v/>
      </c>
      <c r="G4369" s="106"/>
      <c r="H4369" s="96">
        <f t="shared" si="274"/>
        <v>0</v>
      </c>
      <c r="I4369" s="96" t="str">
        <f t="shared" si="275"/>
        <v/>
      </c>
      <c r="J4369" s="96" t="str">
        <f t="shared" si="276"/>
        <v/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V4369" s="110" t="s">
        <v>25</v>
      </c>
      <c r="W4369" s="110" t="s">
        <v>26</v>
      </c>
      <c r="X4369" s="110" t="s">
        <v>27</v>
      </c>
      <c r="Y4369" s="111" t="s">
        <v>28</v>
      </c>
      <c r="Z4369" s="111" t="s">
        <v>29</v>
      </c>
      <c r="AA4369" s="111" t="s">
        <v>25</v>
      </c>
      <c r="AB4369" s="111" t="s">
        <v>30</v>
      </c>
      <c r="AC4369" s="112" t="s">
        <v>31</v>
      </c>
    </row>
    <row r="4370" spans="1:29" ht="25.5" customHeight="1" x14ac:dyDescent="0.35">
      <c r="A4370" s="205"/>
      <c r="B4370" s="207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273"/>
        <v/>
      </c>
      <c r="G4370" s="106"/>
      <c r="H4370" s="96">
        <f t="shared" si="274"/>
        <v>0</v>
      </c>
      <c r="I4370" s="96" t="str">
        <f t="shared" si="275"/>
        <v/>
      </c>
      <c r="J4370" s="96" t="str">
        <f t="shared" si="276"/>
        <v/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V4370" s="110" t="s">
        <v>25</v>
      </c>
      <c r="W4370" s="110" t="s">
        <v>26</v>
      </c>
      <c r="X4370" s="110" t="s">
        <v>27</v>
      </c>
      <c r="Y4370" s="111" t="s">
        <v>28</v>
      </c>
      <c r="Z4370" s="111" t="s">
        <v>29</v>
      </c>
      <c r="AA4370" s="111" t="s">
        <v>25</v>
      </c>
      <c r="AB4370" s="111" t="s">
        <v>30</v>
      </c>
      <c r="AC4370" s="112" t="s">
        <v>31</v>
      </c>
    </row>
    <row r="4371" spans="1:29" ht="25.5" customHeight="1" x14ac:dyDescent="0.35">
      <c r="A4371" s="205"/>
      <c r="B4371" s="207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273"/>
        <v/>
      </c>
      <c r="G4371" s="106"/>
      <c r="H4371" s="96">
        <f t="shared" si="274"/>
        <v>0</v>
      </c>
      <c r="I4371" s="96" t="str">
        <f t="shared" si="275"/>
        <v/>
      </c>
      <c r="J4371" s="96" t="str">
        <f t="shared" si="276"/>
        <v/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V4371" s="110" t="s">
        <v>25</v>
      </c>
      <c r="W4371" s="110" t="s">
        <v>26</v>
      </c>
      <c r="X4371" s="110" t="s">
        <v>27</v>
      </c>
      <c r="Y4371" s="111" t="s">
        <v>28</v>
      </c>
      <c r="Z4371" s="111" t="s">
        <v>29</v>
      </c>
      <c r="AA4371" s="111" t="s">
        <v>25</v>
      </c>
      <c r="AB4371" s="111" t="s">
        <v>30</v>
      </c>
      <c r="AC4371" s="112" t="s">
        <v>31</v>
      </c>
    </row>
    <row r="4372" spans="1:29" ht="25.5" customHeight="1" x14ac:dyDescent="0.35">
      <c r="A4372" s="205"/>
      <c r="B4372" s="207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273"/>
        <v/>
      </c>
      <c r="G4372" s="106"/>
      <c r="H4372" s="96">
        <f t="shared" si="274"/>
        <v>0</v>
      </c>
      <c r="I4372" s="96" t="str">
        <f t="shared" si="275"/>
        <v/>
      </c>
      <c r="J4372" s="96" t="str">
        <f t="shared" si="276"/>
        <v/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V4372" s="110" t="s">
        <v>25</v>
      </c>
      <c r="W4372" s="110" t="s">
        <v>26</v>
      </c>
      <c r="X4372" s="110" t="s">
        <v>27</v>
      </c>
      <c r="Y4372" s="111" t="s">
        <v>28</v>
      </c>
      <c r="Z4372" s="111" t="s">
        <v>29</v>
      </c>
      <c r="AA4372" s="111" t="s">
        <v>25</v>
      </c>
      <c r="AB4372" s="111" t="s">
        <v>30</v>
      </c>
      <c r="AC4372" s="112" t="s">
        <v>31</v>
      </c>
    </row>
    <row r="4373" spans="1:29" ht="25.5" customHeight="1" x14ac:dyDescent="0.35">
      <c r="A4373" s="205"/>
      <c r="B4373" s="207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273"/>
        <v/>
      </c>
      <c r="G4373" s="106"/>
      <c r="H4373" s="96">
        <f t="shared" si="274"/>
        <v>0</v>
      </c>
      <c r="I4373" s="96" t="str">
        <f t="shared" si="275"/>
        <v/>
      </c>
      <c r="J4373" s="96" t="str">
        <f t="shared" si="276"/>
        <v/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V4373" s="110" t="s">
        <v>25</v>
      </c>
      <c r="W4373" s="110" t="s">
        <v>26</v>
      </c>
      <c r="X4373" s="110" t="s">
        <v>27</v>
      </c>
      <c r="Y4373" s="111" t="s">
        <v>28</v>
      </c>
      <c r="Z4373" s="111" t="s">
        <v>29</v>
      </c>
      <c r="AA4373" s="111" t="s">
        <v>25</v>
      </c>
      <c r="AB4373" s="111" t="s">
        <v>30</v>
      </c>
      <c r="AC4373" s="112" t="s">
        <v>31</v>
      </c>
    </row>
    <row r="4374" spans="1:29" ht="25.5" customHeight="1" x14ac:dyDescent="0.35">
      <c r="A4374" s="205"/>
      <c r="B4374" s="207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273"/>
        <v/>
      </c>
      <c r="G4374" s="106"/>
      <c r="H4374" s="96">
        <f t="shared" si="274"/>
        <v>0</v>
      </c>
      <c r="I4374" s="96" t="str">
        <f t="shared" si="275"/>
        <v/>
      </c>
      <c r="J4374" s="96" t="str">
        <f t="shared" si="276"/>
        <v/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V4374" s="110" t="s">
        <v>25</v>
      </c>
      <c r="W4374" s="110" t="s">
        <v>26</v>
      </c>
      <c r="X4374" s="110" t="s">
        <v>27</v>
      </c>
      <c r="Y4374" s="111" t="s">
        <v>28</v>
      </c>
      <c r="Z4374" s="111" t="s">
        <v>29</v>
      </c>
      <c r="AA4374" s="111" t="s">
        <v>25</v>
      </c>
      <c r="AB4374" s="111" t="s">
        <v>30</v>
      </c>
      <c r="AC4374" s="112" t="s">
        <v>31</v>
      </c>
    </row>
    <row r="4375" spans="1:29" ht="25.5" customHeight="1" x14ac:dyDescent="0.35">
      <c r="A4375" s="205"/>
      <c r="B4375" s="207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273"/>
        <v/>
      </c>
      <c r="G4375" s="106"/>
      <c r="H4375" s="96">
        <f t="shared" si="274"/>
        <v>0</v>
      </c>
      <c r="I4375" s="96" t="str">
        <f t="shared" si="275"/>
        <v/>
      </c>
      <c r="J4375" s="96" t="str">
        <f t="shared" si="276"/>
        <v/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V4375" s="110" t="s">
        <v>25</v>
      </c>
      <c r="W4375" s="110" t="s">
        <v>26</v>
      </c>
      <c r="X4375" s="110" t="s">
        <v>27</v>
      </c>
      <c r="Y4375" s="111" t="s">
        <v>28</v>
      </c>
      <c r="Z4375" s="111" t="s">
        <v>29</v>
      </c>
      <c r="AA4375" s="111" t="s">
        <v>25</v>
      </c>
      <c r="AB4375" s="111" t="s">
        <v>30</v>
      </c>
      <c r="AC4375" s="112" t="s">
        <v>31</v>
      </c>
    </row>
    <row r="4376" spans="1:29" ht="25.5" customHeight="1" x14ac:dyDescent="0.35">
      <c r="A4376" s="205"/>
      <c r="B4376" s="207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273"/>
        <v/>
      </c>
      <c r="G4376" s="106"/>
      <c r="H4376" s="96">
        <f t="shared" si="274"/>
        <v>0</v>
      </c>
      <c r="I4376" s="96" t="str">
        <f t="shared" si="275"/>
        <v/>
      </c>
      <c r="J4376" s="96" t="str">
        <f t="shared" si="276"/>
        <v/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V4376" s="110" t="s">
        <v>25</v>
      </c>
      <c r="W4376" s="110" t="s">
        <v>26</v>
      </c>
      <c r="X4376" s="110" t="s">
        <v>27</v>
      </c>
      <c r="Y4376" s="111" t="s">
        <v>28</v>
      </c>
      <c r="Z4376" s="111" t="s">
        <v>29</v>
      </c>
      <c r="AA4376" s="111" t="s">
        <v>25</v>
      </c>
      <c r="AB4376" s="111" t="s">
        <v>30</v>
      </c>
      <c r="AC4376" s="112" t="s">
        <v>31</v>
      </c>
    </row>
    <row r="4377" spans="1:29" ht="25.5" customHeight="1" x14ac:dyDescent="0.35">
      <c r="A4377" s="205"/>
      <c r="B4377" s="207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273"/>
        <v/>
      </c>
      <c r="G4377" s="106"/>
      <c r="H4377" s="96">
        <f t="shared" si="274"/>
        <v>0</v>
      </c>
      <c r="I4377" s="96" t="str">
        <f t="shared" si="275"/>
        <v/>
      </c>
      <c r="J4377" s="96" t="str">
        <f t="shared" si="276"/>
        <v/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V4377" s="110" t="s">
        <v>25</v>
      </c>
      <c r="W4377" s="110" t="s">
        <v>26</v>
      </c>
      <c r="X4377" s="110" t="s">
        <v>27</v>
      </c>
      <c r="Y4377" s="111" t="s">
        <v>28</v>
      </c>
      <c r="Z4377" s="111" t="s">
        <v>29</v>
      </c>
      <c r="AA4377" s="111" t="s">
        <v>25</v>
      </c>
      <c r="AB4377" s="111" t="s">
        <v>30</v>
      </c>
      <c r="AC4377" s="112" t="s">
        <v>31</v>
      </c>
    </row>
    <row r="4378" spans="1:29" ht="25.5" customHeight="1" x14ac:dyDescent="0.35">
      <c r="A4378" s="205"/>
      <c r="B4378" s="207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273"/>
        <v/>
      </c>
      <c r="G4378" s="106"/>
      <c r="H4378" s="96">
        <f t="shared" si="274"/>
        <v>0</v>
      </c>
      <c r="I4378" s="96" t="str">
        <f t="shared" si="275"/>
        <v/>
      </c>
      <c r="J4378" s="96" t="str">
        <f t="shared" si="276"/>
        <v/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V4378" s="110" t="s">
        <v>25</v>
      </c>
      <c r="W4378" s="110" t="s">
        <v>26</v>
      </c>
      <c r="X4378" s="110" t="s">
        <v>27</v>
      </c>
      <c r="Y4378" s="111" t="s">
        <v>28</v>
      </c>
      <c r="Z4378" s="111" t="s">
        <v>29</v>
      </c>
      <c r="AA4378" s="111" t="s">
        <v>25</v>
      </c>
      <c r="AB4378" s="111" t="s">
        <v>30</v>
      </c>
      <c r="AC4378" s="112" t="s">
        <v>31</v>
      </c>
    </row>
    <row r="4379" spans="1:29" ht="25.5" customHeight="1" x14ac:dyDescent="0.35">
      <c r="A4379" s="205"/>
      <c r="B4379" s="207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273"/>
        <v/>
      </c>
      <c r="G4379" s="106"/>
      <c r="H4379" s="96">
        <f t="shared" si="274"/>
        <v>0</v>
      </c>
      <c r="I4379" s="96" t="str">
        <f t="shared" si="275"/>
        <v/>
      </c>
      <c r="J4379" s="96" t="str">
        <f t="shared" si="276"/>
        <v/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V4379" s="110" t="s">
        <v>25</v>
      </c>
      <c r="W4379" s="110" t="s">
        <v>26</v>
      </c>
      <c r="X4379" s="110" t="s">
        <v>27</v>
      </c>
      <c r="Y4379" s="111" t="s">
        <v>28</v>
      </c>
      <c r="Z4379" s="111" t="s">
        <v>29</v>
      </c>
      <c r="AA4379" s="111" t="s">
        <v>25</v>
      </c>
      <c r="AB4379" s="111" t="s">
        <v>30</v>
      </c>
      <c r="AC4379" s="112" t="s">
        <v>31</v>
      </c>
    </row>
    <row r="4380" spans="1:29" ht="25.5" customHeight="1" x14ac:dyDescent="0.35">
      <c r="A4380" s="205"/>
      <c r="B4380" s="207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273"/>
        <v/>
      </c>
      <c r="G4380" s="106"/>
      <c r="H4380" s="96">
        <f t="shared" si="274"/>
        <v>0</v>
      </c>
      <c r="I4380" s="96" t="str">
        <f t="shared" si="275"/>
        <v/>
      </c>
      <c r="J4380" s="96" t="str">
        <f t="shared" si="276"/>
        <v/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V4380" s="110" t="s">
        <v>25</v>
      </c>
      <c r="W4380" s="110" t="s">
        <v>26</v>
      </c>
      <c r="X4380" s="110" t="s">
        <v>27</v>
      </c>
      <c r="Y4380" s="111" t="s">
        <v>28</v>
      </c>
      <c r="Z4380" s="111" t="s">
        <v>29</v>
      </c>
      <c r="AA4380" s="111" t="s">
        <v>25</v>
      </c>
      <c r="AB4380" s="111" t="s">
        <v>30</v>
      </c>
      <c r="AC4380" s="112" t="s">
        <v>31</v>
      </c>
    </row>
    <row r="4381" spans="1:29" ht="25.5" customHeight="1" x14ac:dyDescent="0.35">
      <c r="A4381" s="205"/>
      <c r="B4381" s="207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273"/>
        <v/>
      </c>
      <c r="G4381" s="106"/>
      <c r="H4381" s="96">
        <f t="shared" si="274"/>
        <v>0</v>
      </c>
      <c r="I4381" s="96" t="str">
        <f t="shared" si="275"/>
        <v/>
      </c>
      <c r="J4381" s="96" t="str">
        <f t="shared" si="276"/>
        <v/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V4381" s="110" t="s">
        <v>25</v>
      </c>
      <c r="W4381" s="110" t="s">
        <v>26</v>
      </c>
      <c r="X4381" s="110" t="s">
        <v>27</v>
      </c>
      <c r="Y4381" s="111" t="s">
        <v>28</v>
      </c>
      <c r="Z4381" s="111" t="s">
        <v>29</v>
      </c>
      <c r="AA4381" s="111" t="s">
        <v>25</v>
      </c>
      <c r="AB4381" s="111" t="s">
        <v>30</v>
      </c>
      <c r="AC4381" s="112" t="s">
        <v>31</v>
      </c>
    </row>
    <row r="4382" spans="1:29" ht="25.5" customHeight="1" x14ac:dyDescent="0.35">
      <c r="A4382" s="205"/>
      <c r="B4382" s="207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273"/>
        <v/>
      </c>
      <c r="G4382" s="106"/>
      <c r="H4382" s="96">
        <f t="shared" si="274"/>
        <v>0</v>
      </c>
      <c r="I4382" s="96" t="str">
        <f t="shared" si="275"/>
        <v/>
      </c>
      <c r="J4382" s="96" t="str">
        <f t="shared" si="276"/>
        <v/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V4382" s="110" t="s">
        <v>25</v>
      </c>
      <c r="W4382" s="110" t="s">
        <v>26</v>
      </c>
      <c r="X4382" s="110" t="s">
        <v>27</v>
      </c>
      <c r="Y4382" s="111" t="s">
        <v>28</v>
      </c>
      <c r="Z4382" s="111" t="s">
        <v>29</v>
      </c>
      <c r="AA4382" s="111" t="s">
        <v>25</v>
      </c>
      <c r="AB4382" s="111" t="s">
        <v>30</v>
      </c>
      <c r="AC4382" s="112" t="s">
        <v>31</v>
      </c>
    </row>
    <row r="4383" spans="1:29" ht="25.5" customHeight="1" x14ac:dyDescent="0.35">
      <c r="A4383" s="205"/>
      <c r="B4383" s="207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273"/>
        <v/>
      </c>
      <c r="G4383" s="106"/>
      <c r="H4383" s="96">
        <f t="shared" si="274"/>
        <v>0</v>
      </c>
      <c r="I4383" s="96" t="str">
        <f t="shared" si="275"/>
        <v/>
      </c>
      <c r="J4383" s="96" t="str">
        <f t="shared" si="276"/>
        <v/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V4383" s="110" t="s">
        <v>25</v>
      </c>
      <c r="W4383" s="110" t="s">
        <v>26</v>
      </c>
      <c r="X4383" s="110" t="s">
        <v>27</v>
      </c>
      <c r="Y4383" s="111" t="s">
        <v>28</v>
      </c>
      <c r="Z4383" s="111" t="s">
        <v>29</v>
      </c>
      <c r="AA4383" s="111" t="s">
        <v>25</v>
      </c>
      <c r="AB4383" s="111" t="s">
        <v>30</v>
      </c>
      <c r="AC4383" s="112" t="s">
        <v>31</v>
      </c>
    </row>
    <row r="4384" spans="1:29" ht="25.5" customHeight="1" x14ac:dyDescent="0.35">
      <c r="A4384" s="205"/>
      <c r="B4384" s="207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273"/>
        <v/>
      </c>
      <c r="G4384" s="106"/>
      <c r="H4384" s="96">
        <f t="shared" si="274"/>
        <v>0</v>
      </c>
      <c r="I4384" s="96" t="str">
        <f t="shared" si="275"/>
        <v/>
      </c>
      <c r="J4384" s="96" t="str">
        <f t="shared" si="276"/>
        <v/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V4384" s="110" t="s">
        <v>25</v>
      </c>
      <c r="W4384" s="110" t="s">
        <v>26</v>
      </c>
      <c r="X4384" s="110" t="s">
        <v>27</v>
      </c>
      <c r="Y4384" s="111" t="s">
        <v>28</v>
      </c>
      <c r="Z4384" s="111" t="s">
        <v>29</v>
      </c>
      <c r="AA4384" s="111" t="s">
        <v>25</v>
      </c>
      <c r="AB4384" s="111" t="s">
        <v>30</v>
      </c>
      <c r="AC4384" s="112" t="s">
        <v>31</v>
      </c>
    </row>
    <row r="4385" spans="1:29" ht="25.5" customHeight="1" x14ac:dyDescent="0.35">
      <c r="A4385" s="205"/>
      <c r="B4385" s="207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273"/>
        <v/>
      </c>
      <c r="G4385" s="106"/>
      <c r="H4385" s="96">
        <f t="shared" si="274"/>
        <v>0</v>
      </c>
      <c r="I4385" s="96" t="str">
        <f t="shared" si="275"/>
        <v/>
      </c>
      <c r="J4385" s="96" t="str">
        <f t="shared" si="276"/>
        <v/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V4385" s="110" t="s">
        <v>25</v>
      </c>
      <c r="W4385" s="110" t="s">
        <v>26</v>
      </c>
      <c r="X4385" s="110" t="s">
        <v>27</v>
      </c>
      <c r="Y4385" s="111" t="s">
        <v>28</v>
      </c>
      <c r="Z4385" s="111" t="s">
        <v>29</v>
      </c>
      <c r="AA4385" s="111" t="s">
        <v>25</v>
      </c>
      <c r="AB4385" s="111" t="s">
        <v>30</v>
      </c>
      <c r="AC4385" s="112" t="s">
        <v>31</v>
      </c>
    </row>
    <row r="4386" spans="1:29" ht="25.5" customHeight="1" x14ac:dyDescent="0.35">
      <c r="A4386" s="205"/>
      <c r="B4386" s="207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273"/>
        <v/>
      </c>
      <c r="G4386" s="106"/>
      <c r="H4386" s="96">
        <f t="shared" si="274"/>
        <v>0</v>
      </c>
      <c r="I4386" s="96" t="str">
        <f t="shared" si="275"/>
        <v/>
      </c>
      <c r="J4386" s="96" t="str">
        <f t="shared" si="276"/>
        <v/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V4386" s="110" t="s">
        <v>25</v>
      </c>
      <c r="W4386" s="110" t="s">
        <v>26</v>
      </c>
      <c r="X4386" s="110" t="s">
        <v>27</v>
      </c>
      <c r="Y4386" s="111" t="s">
        <v>28</v>
      </c>
      <c r="Z4386" s="111" t="s">
        <v>29</v>
      </c>
      <c r="AA4386" s="111" t="s">
        <v>25</v>
      </c>
      <c r="AB4386" s="111" t="s">
        <v>30</v>
      </c>
      <c r="AC4386" s="112" t="s">
        <v>31</v>
      </c>
    </row>
    <row r="4387" spans="1:29" ht="25.5" customHeight="1" x14ac:dyDescent="0.35">
      <c r="A4387" s="205"/>
      <c r="B4387" s="207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273"/>
        <v/>
      </c>
      <c r="G4387" s="106"/>
      <c r="H4387" s="96">
        <f t="shared" si="274"/>
        <v>0</v>
      </c>
      <c r="I4387" s="96" t="str">
        <f t="shared" si="275"/>
        <v/>
      </c>
      <c r="J4387" s="96" t="str">
        <f t="shared" si="276"/>
        <v/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V4387" s="110" t="s">
        <v>25</v>
      </c>
      <c r="W4387" s="110" t="s">
        <v>26</v>
      </c>
      <c r="X4387" s="110" t="s">
        <v>27</v>
      </c>
      <c r="Y4387" s="111" t="s">
        <v>28</v>
      </c>
      <c r="Z4387" s="111" t="s">
        <v>29</v>
      </c>
      <c r="AA4387" s="111" t="s">
        <v>25</v>
      </c>
      <c r="AB4387" s="111" t="s">
        <v>30</v>
      </c>
      <c r="AC4387" s="112" t="s">
        <v>31</v>
      </c>
    </row>
    <row r="4388" spans="1:29" ht="25.5" customHeight="1" x14ac:dyDescent="0.35">
      <c r="A4388" s="205"/>
      <c r="B4388" s="207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273"/>
        <v/>
      </c>
      <c r="G4388" s="106"/>
      <c r="H4388" s="96">
        <f t="shared" si="274"/>
        <v>0</v>
      </c>
      <c r="I4388" s="96" t="str">
        <f t="shared" si="275"/>
        <v/>
      </c>
      <c r="J4388" s="96" t="str">
        <f t="shared" si="276"/>
        <v/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V4388" s="110" t="s">
        <v>25</v>
      </c>
      <c r="W4388" s="110" t="s">
        <v>26</v>
      </c>
      <c r="X4388" s="110" t="s">
        <v>27</v>
      </c>
      <c r="Y4388" s="111" t="s">
        <v>28</v>
      </c>
      <c r="Z4388" s="111" t="s">
        <v>29</v>
      </c>
      <c r="AA4388" s="111" t="s">
        <v>25</v>
      </c>
      <c r="AB4388" s="111" t="s">
        <v>30</v>
      </c>
      <c r="AC4388" s="112" t="s">
        <v>31</v>
      </c>
    </row>
    <row r="4389" spans="1:29" ht="25.5" customHeight="1" x14ac:dyDescent="0.35">
      <c r="A4389" s="205"/>
      <c r="B4389" s="207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273"/>
        <v/>
      </c>
      <c r="G4389" s="106"/>
      <c r="H4389" s="96">
        <f t="shared" si="274"/>
        <v>0</v>
      </c>
      <c r="I4389" s="96" t="str">
        <f t="shared" si="275"/>
        <v/>
      </c>
      <c r="J4389" s="96" t="str">
        <f t="shared" si="276"/>
        <v/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V4389" s="110" t="s">
        <v>25</v>
      </c>
      <c r="W4389" s="110" t="s">
        <v>26</v>
      </c>
      <c r="X4389" s="110" t="s">
        <v>27</v>
      </c>
      <c r="Y4389" s="111" t="s">
        <v>28</v>
      </c>
      <c r="Z4389" s="111" t="s">
        <v>29</v>
      </c>
      <c r="AA4389" s="111" t="s">
        <v>25</v>
      </c>
      <c r="AB4389" s="111" t="s">
        <v>30</v>
      </c>
      <c r="AC4389" s="112" t="s">
        <v>31</v>
      </c>
    </row>
    <row r="4390" spans="1:29" ht="25.5" customHeight="1" x14ac:dyDescent="0.35">
      <c r="A4390" s="205"/>
      <c r="B4390" s="207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273"/>
        <v/>
      </c>
      <c r="G4390" s="106"/>
      <c r="H4390" s="96">
        <f t="shared" si="274"/>
        <v>0</v>
      </c>
      <c r="I4390" s="96" t="str">
        <f t="shared" si="275"/>
        <v/>
      </c>
      <c r="J4390" s="96" t="str">
        <f t="shared" si="276"/>
        <v/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V4390" s="110" t="s">
        <v>25</v>
      </c>
      <c r="W4390" s="110" t="s">
        <v>26</v>
      </c>
      <c r="X4390" s="110" t="s">
        <v>27</v>
      </c>
      <c r="Y4390" s="111" t="s">
        <v>28</v>
      </c>
      <c r="Z4390" s="111" t="s">
        <v>29</v>
      </c>
      <c r="AA4390" s="111" t="s">
        <v>25</v>
      </c>
      <c r="AB4390" s="111" t="s">
        <v>30</v>
      </c>
      <c r="AC4390" s="112" t="s">
        <v>31</v>
      </c>
    </row>
    <row r="4391" spans="1:29" ht="25.5" customHeight="1" x14ac:dyDescent="0.35">
      <c r="A4391" s="205"/>
      <c r="B4391" s="207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273"/>
        <v/>
      </c>
      <c r="G4391" s="106"/>
      <c r="H4391" s="96">
        <f t="shared" si="274"/>
        <v>0</v>
      </c>
      <c r="I4391" s="96" t="str">
        <f t="shared" si="275"/>
        <v/>
      </c>
      <c r="J4391" s="96" t="str">
        <f t="shared" si="276"/>
        <v/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V4391" s="110" t="s">
        <v>25</v>
      </c>
      <c r="W4391" s="110" t="s">
        <v>26</v>
      </c>
      <c r="X4391" s="110" t="s">
        <v>27</v>
      </c>
      <c r="Y4391" s="111" t="s">
        <v>28</v>
      </c>
      <c r="Z4391" s="111" t="s">
        <v>29</v>
      </c>
      <c r="AA4391" s="111" t="s">
        <v>25</v>
      </c>
      <c r="AB4391" s="111" t="s">
        <v>30</v>
      </c>
      <c r="AC4391" s="112" t="s">
        <v>31</v>
      </c>
    </row>
    <row r="4392" spans="1:29" ht="25.5" customHeight="1" x14ac:dyDescent="0.35">
      <c r="A4392" s="205"/>
      <c r="B4392" s="207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273"/>
        <v/>
      </c>
      <c r="G4392" s="106"/>
      <c r="H4392" s="96">
        <f t="shared" si="274"/>
        <v>0</v>
      </c>
      <c r="I4392" s="96" t="str">
        <f t="shared" si="275"/>
        <v/>
      </c>
      <c r="J4392" s="96" t="str">
        <f t="shared" si="276"/>
        <v/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V4392" s="110" t="s">
        <v>25</v>
      </c>
      <c r="W4392" s="110" t="s">
        <v>26</v>
      </c>
      <c r="X4392" s="110" t="s">
        <v>27</v>
      </c>
      <c r="Y4392" s="111" t="s">
        <v>28</v>
      </c>
      <c r="Z4392" s="111" t="s">
        <v>29</v>
      </c>
      <c r="AA4392" s="111" t="s">
        <v>25</v>
      </c>
      <c r="AB4392" s="111" t="s">
        <v>30</v>
      </c>
      <c r="AC4392" s="112" t="s">
        <v>31</v>
      </c>
    </row>
    <row r="4393" spans="1:29" ht="25.5" customHeight="1" x14ac:dyDescent="0.35">
      <c r="A4393" s="205"/>
      <c r="B4393" s="207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273"/>
        <v/>
      </c>
      <c r="G4393" s="106"/>
      <c r="H4393" s="96">
        <f t="shared" si="274"/>
        <v>0</v>
      </c>
      <c r="I4393" s="96" t="str">
        <f t="shared" si="275"/>
        <v/>
      </c>
      <c r="J4393" s="96" t="str">
        <f t="shared" si="276"/>
        <v/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V4393" s="110" t="s">
        <v>25</v>
      </c>
      <c r="W4393" s="110" t="s">
        <v>26</v>
      </c>
      <c r="X4393" s="110" t="s">
        <v>27</v>
      </c>
      <c r="Y4393" s="111" t="s">
        <v>28</v>
      </c>
      <c r="Z4393" s="111" t="s">
        <v>29</v>
      </c>
      <c r="AA4393" s="111" t="s">
        <v>25</v>
      </c>
      <c r="AB4393" s="111" t="s">
        <v>30</v>
      </c>
      <c r="AC4393" s="112" t="s">
        <v>31</v>
      </c>
    </row>
    <row r="4394" spans="1:29" ht="25.5" customHeight="1" x14ac:dyDescent="0.35">
      <c r="A4394" s="205"/>
      <c r="B4394" s="207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273"/>
        <v/>
      </c>
      <c r="G4394" s="106"/>
      <c r="H4394" s="96">
        <f t="shared" si="274"/>
        <v>0</v>
      </c>
      <c r="I4394" s="96" t="str">
        <f t="shared" si="275"/>
        <v/>
      </c>
      <c r="J4394" s="96" t="str">
        <f t="shared" si="276"/>
        <v/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V4394" s="110" t="s">
        <v>25</v>
      </c>
      <c r="W4394" s="110" t="s">
        <v>26</v>
      </c>
      <c r="X4394" s="110" t="s">
        <v>27</v>
      </c>
      <c r="Y4394" s="111" t="s">
        <v>28</v>
      </c>
      <c r="Z4394" s="111" t="s">
        <v>29</v>
      </c>
      <c r="AA4394" s="111" t="s">
        <v>25</v>
      </c>
      <c r="AB4394" s="111" t="s">
        <v>30</v>
      </c>
      <c r="AC4394" s="112" t="s">
        <v>31</v>
      </c>
    </row>
    <row r="4395" spans="1:29" ht="25.5" customHeight="1" x14ac:dyDescent="0.35">
      <c r="A4395" s="205"/>
      <c r="B4395" s="207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273"/>
        <v/>
      </c>
      <c r="G4395" s="106"/>
      <c r="H4395" s="96">
        <f t="shared" si="274"/>
        <v>0</v>
      </c>
      <c r="I4395" s="96" t="str">
        <f t="shared" si="275"/>
        <v/>
      </c>
      <c r="J4395" s="96" t="str">
        <f t="shared" si="276"/>
        <v/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V4395" s="110" t="s">
        <v>25</v>
      </c>
      <c r="W4395" s="110" t="s">
        <v>26</v>
      </c>
      <c r="X4395" s="110" t="s">
        <v>27</v>
      </c>
      <c r="Y4395" s="111" t="s">
        <v>28</v>
      </c>
      <c r="Z4395" s="111" t="s">
        <v>29</v>
      </c>
      <c r="AA4395" s="111" t="s">
        <v>25</v>
      </c>
      <c r="AB4395" s="111" t="s">
        <v>30</v>
      </c>
      <c r="AC4395" s="112" t="s">
        <v>31</v>
      </c>
    </row>
    <row r="4396" spans="1:29" ht="25.5" customHeight="1" x14ac:dyDescent="0.35">
      <c r="A4396" s="205"/>
      <c r="B4396" s="207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273"/>
        <v/>
      </c>
      <c r="G4396" s="106"/>
      <c r="H4396" s="96">
        <f t="shared" si="274"/>
        <v>0</v>
      </c>
      <c r="I4396" s="96" t="str">
        <f t="shared" si="275"/>
        <v/>
      </c>
      <c r="J4396" s="96" t="str">
        <f t="shared" si="276"/>
        <v/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V4396" s="110" t="s">
        <v>25</v>
      </c>
      <c r="W4396" s="110" t="s">
        <v>26</v>
      </c>
      <c r="X4396" s="110" t="s">
        <v>27</v>
      </c>
      <c r="Y4396" s="111" t="s">
        <v>28</v>
      </c>
      <c r="Z4396" s="111" t="s">
        <v>29</v>
      </c>
      <c r="AA4396" s="111" t="s">
        <v>25</v>
      </c>
      <c r="AB4396" s="111" t="s">
        <v>30</v>
      </c>
      <c r="AC4396" s="112" t="s">
        <v>31</v>
      </c>
    </row>
    <row r="4397" spans="1:29" ht="25.5" customHeight="1" x14ac:dyDescent="0.35">
      <c r="A4397" s="205"/>
      <c r="B4397" s="207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273"/>
        <v/>
      </c>
      <c r="G4397" s="106"/>
      <c r="H4397" s="96">
        <f t="shared" si="274"/>
        <v>0</v>
      </c>
      <c r="I4397" s="96" t="str">
        <f t="shared" si="275"/>
        <v/>
      </c>
      <c r="J4397" s="96" t="str">
        <f t="shared" si="276"/>
        <v/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V4397" s="110" t="s">
        <v>25</v>
      </c>
      <c r="W4397" s="110" t="s">
        <v>26</v>
      </c>
      <c r="X4397" s="110" t="s">
        <v>27</v>
      </c>
      <c r="Y4397" s="111" t="s">
        <v>28</v>
      </c>
      <c r="Z4397" s="111" t="s">
        <v>29</v>
      </c>
      <c r="AA4397" s="111" t="s">
        <v>25</v>
      </c>
      <c r="AB4397" s="111" t="s">
        <v>30</v>
      </c>
      <c r="AC4397" s="112" t="s">
        <v>31</v>
      </c>
    </row>
    <row r="4398" spans="1:29" ht="25.5" customHeight="1" x14ac:dyDescent="0.35">
      <c r="A4398" s="205"/>
      <c r="B4398" s="207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273"/>
        <v/>
      </c>
      <c r="G4398" s="106"/>
      <c r="H4398" s="96">
        <f t="shared" si="274"/>
        <v>0</v>
      </c>
      <c r="I4398" s="96" t="str">
        <f t="shared" si="275"/>
        <v/>
      </c>
      <c r="J4398" s="96" t="str">
        <f t="shared" si="276"/>
        <v/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V4398" s="110" t="s">
        <v>25</v>
      </c>
      <c r="W4398" s="110" t="s">
        <v>26</v>
      </c>
      <c r="X4398" s="110" t="s">
        <v>27</v>
      </c>
      <c r="Y4398" s="111" t="s">
        <v>28</v>
      </c>
      <c r="Z4398" s="111" t="s">
        <v>29</v>
      </c>
      <c r="AA4398" s="111" t="s">
        <v>25</v>
      </c>
      <c r="AB4398" s="111" t="s">
        <v>30</v>
      </c>
      <c r="AC4398" s="112" t="s">
        <v>31</v>
      </c>
    </row>
    <row r="4399" spans="1:29" ht="25.5" customHeight="1" x14ac:dyDescent="0.35">
      <c r="A4399" s="205"/>
      <c r="B4399" s="207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273"/>
        <v/>
      </c>
      <c r="G4399" s="106"/>
      <c r="H4399" s="96">
        <f t="shared" si="274"/>
        <v>0</v>
      </c>
      <c r="I4399" s="96" t="str">
        <f t="shared" si="275"/>
        <v/>
      </c>
      <c r="J4399" s="96" t="str">
        <f t="shared" si="276"/>
        <v/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V4399" s="110" t="s">
        <v>25</v>
      </c>
      <c r="W4399" s="110" t="s">
        <v>26</v>
      </c>
      <c r="X4399" s="110" t="s">
        <v>27</v>
      </c>
      <c r="Y4399" s="111" t="s">
        <v>28</v>
      </c>
      <c r="Z4399" s="111" t="s">
        <v>29</v>
      </c>
      <c r="AA4399" s="111" t="s">
        <v>25</v>
      </c>
      <c r="AB4399" s="111" t="s">
        <v>30</v>
      </c>
      <c r="AC4399" s="112" t="s">
        <v>31</v>
      </c>
    </row>
    <row r="4400" spans="1:29" ht="25.5" customHeight="1" x14ac:dyDescent="0.35">
      <c r="A4400" s="205"/>
      <c r="B4400" s="207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273"/>
        <v/>
      </c>
      <c r="G4400" s="106"/>
      <c r="H4400" s="96">
        <f t="shared" si="274"/>
        <v>0</v>
      </c>
      <c r="I4400" s="96" t="str">
        <f t="shared" si="275"/>
        <v/>
      </c>
      <c r="J4400" s="96" t="str">
        <f t="shared" si="276"/>
        <v/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V4400" s="110" t="s">
        <v>25</v>
      </c>
      <c r="W4400" s="110" t="s">
        <v>26</v>
      </c>
      <c r="X4400" s="110" t="s">
        <v>27</v>
      </c>
      <c r="Y4400" s="111" t="s">
        <v>28</v>
      </c>
      <c r="Z4400" s="111" t="s">
        <v>29</v>
      </c>
      <c r="AA4400" s="111" t="s">
        <v>25</v>
      </c>
      <c r="AB4400" s="111" t="s">
        <v>30</v>
      </c>
      <c r="AC4400" s="112" t="s">
        <v>31</v>
      </c>
    </row>
    <row r="4401" spans="1:29" ht="25.5" customHeight="1" x14ac:dyDescent="0.35">
      <c r="A4401" s="205"/>
      <c r="B4401" s="207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273"/>
        <v/>
      </c>
      <c r="G4401" s="106"/>
      <c r="H4401" s="96">
        <f t="shared" si="274"/>
        <v>0</v>
      </c>
      <c r="I4401" s="96" t="str">
        <f t="shared" si="275"/>
        <v/>
      </c>
      <c r="J4401" s="96" t="str">
        <f t="shared" si="276"/>
        <v/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V4401" s="110" t="s">
        <v>25</v>
      </c>
      <c r="W4401" s="110" t="s">
        <v>26</v>
      </c>
      <c r="X4401" s="110" t="s">
        <v>27</v>
      </c>
      <c r="Y4401" s="111" t="s">
        <v>28</v>
      </c>
      <c r="Z4401" s="111" t="s">
        <v>29</v>
      </c>
      <c r="AA4401" s="111" t="s">
        <v>25</v>
      </c>
      <c r="AB4401" s="111" t="s">
        <v>30</v>
      </c>
      <c r="AC4401" s="112" t="s">
        <v>31</v>
      </c>
    </row>
    <row r="4402" spans="1:29" ht="25.5" customHeight="1" x14ac:dyDescent="0.35">
      <c r="A4402" s="205"/>
      <c r="B4402" s="207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273"/>
        <v/>
      </c>
      <c r="G4402" s="106"/>
      <c r="H4402" s="96">
        <f t="shared" si="274"/>
        <v>0</v>
      </c>
      <c r="I4402" s="96" t="str">
        <f t="shared" si="275"/>
        <v/>
      </c>
      <c r="J4402" s="96" t="str">
        <f t="shared" si="276"/>
        <v/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V4402" s="110" t="s">
        <v>25</v>
      </c>
      <c r="W4402" s="110" t="s">
        <v>26</v>
      </c>
      <c r="X4402" s="110" t="s">
        <v>27</v>
      </c>
      <c r="Y4402" s="111" t="s">
        <v>28</v>
      </c>
      <c r="Z4402" s="111" t="s">
        <v>29</v>
      </c>
      <c r="AA4402" s="111" t="s">
        <v>25</v>
      </c>
      <c r="AB4402" s="111" t="s">
        <v>30</v>
      </c>
      <c r="AC4402" s="112" t="s">
        <v>31</v>
      </c>
    </row>
    <row r="4403" spans="1:29" ht="25.5" customHeight="1" x14ac:dyDescent="0.35">
      <c r="A4403" s="205"/>
      <c r="B4403" s="207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273"/>
        <v/>
      </c>
      <c r="G4403" s="106"/>
      <c r="H4403" s="96">
        <f t="shared" si="274"/>
        <v>0</v>
      </c>
      <c r="I4403" s="96" t="str">
        <f t="shared" si="275"/>
        <v/>
      </c>
      <c r="J4403" s="96" t="str">
        <f t="shared" si="276"/>
        <v/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V4403" s="110" t="s">
        <v>25</v>
      </c>
      <c r="W4403" s="110" t="s">
        <v>26</v>
      </c>
      <c r="X4403" s="110" t="s">
        <v>27</v>
      </c>
      <c r="Y4403" s="111" t="s">
        <v>28</v>
      </c>
      <c r="Z4403" s="111" t="s">
        <v>29</v>
      </c>
      <c r="AA4403" s="111" t="s">
        <v>25</v>
      </c>
      <c r="AB4403" s="111" t="s">
        <v>30</v>
      </c>
      <c r="AC4403" s="112" t="s">
        <v>31</v>
      </c>
    </row>
    <row r="4404" spans="1:29" ht="25.5" customHeight="1" x14ac:dyDescent="0.35">
      <c r="A4404" s="205"/>
      <c r="B4404" s="207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273"/>
        <v/>
      </c>
      <c r="G4404" s="106"/>
      <c r="H4404" s="96">
        <f t="shared" si="274"/>
        <v>0</v>
      </c>
      <c r="I4404" s="96" t="str">
        <f t="shared" si="275"/>
        <v/>
      </c>
      <c r="J4404" s="96" t="str">
        <f t="shared" si="276"/>
        <v/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V4404" s="110" t="s">
        <v>25</v>
      </c>
      <c r="W4404" s="110" t="s">
        <v>26</v>
      </c>
      <c r="X4404" s="110" t="s">
        <v>27</v>
      </c>
      <c r="Y4404" s="111" t="s">
        <v>28</v>
      </c>
      <c r="Z4404" s="111" t="s">
        <v>29</v>
      </c>
      <c r="AA4404" s="111" t="s">
        <v>25</v>
      </c>
      <c r="AB4404" s="111" t="s">
        <v>30</v>
      </c>
      <c r="AC4404" s="112" t="s">
        <v>31</v>
      </c>
    </row>
    <row r="4405" spans="1:29" ht="25.5" customHeight="1" x14ac:dyDescent="0.35">
      <c r="A4405" s="205"/>
      <c r="B4405" s="207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273"/>
        <v/>
      </c>
      <c r="G4405" s="106"/>
      <c r="H4405" s="96">
        <f t="shared" si="274"/>
        <v>0</v>
      </c>
      <c r="I4405" s="96" t="str">
        <f t="shared" si="275"/>
        <v/>
      </c>
      <c r="J4405" s="96" t="str">
        <f t="shared" si="276"/>
        <v/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V4405" s="110" t="s">
        <v>25</v>
      </c>
      <c r="W4405" s="110" t="s">
        <v>26</v>
      </c>
      <c r="X4405" s="110" t="s">
        <v>27</v>
      </c>
      <c r="Y4405" s="111" t="s">
        <v>28</v>
      </c>
      <c r="Z4405" s="111" t="s">
        <v>29</v>
      </c>
      <c r="AA4405" s="111" t="s">
        <v>25</v>
      </c>
      <c r="AB4405" s="111" t="s">
        <v>30</v>
      </c>
      <c r="AC4405" s="112" t="s">
        <v>31</v>
      </c>
    </row>
    <row r="4406" spans="1:29" ht="25.5" customHeight="1" x14ac:dyDescent="0.35">
      <c r="A4406" s="205"/>
      <c r="B4406" s="207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273"/>
        <v/>
      </c>
      <c r="G4406" s="106"/>
      <c r="H4406" s="96">
        <f t="shared" si="274"/>
        <v>0</v>
      </c>
      <c r="I4406" s="96" t="str">
        <f t="shared" si="275"/>
        <v/>
      </c>
      <c r="J4406" s="96" t="str">
        <f t="shared" si="276"/>
        <v/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V4406" s="110" t="s">
        <v>25</v>
      </c>
      <c r="W4406" s="110" t="s">
        <v>26</v>
      </c>
      <c r="X4406" s="110" t="s">
        <v>27</v>
      </c>
      <c r="Y4406" s="111" t="s">
        <v>28</v>
      </c>
      <c r="Z4406" s="111" t="s">
        <v>29</v>
      </c>
      <c r="AA4406" s="111" t="s">
        <v>25</v>
      </c>
      <c r="AB4406" s="111" t="s">
        <v>30</v>
      </c>
      <c r="AC4406" s="112" t="s">
        <v>31</v>
      </c>
    </row>
    <row r="4407" spans="1:29" ht="25.5" customHeight="1" x14ac:dyDescent="0.35">
      <c r="A4407" s="205"/>
      <c r="B4407" s="207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273"/>
        <v/>
      </c>
      <c r="G4407" s="106"/>
      <c r="H4407" s="96">
        <f t="shared" si="274"/>
        <v>0</v>
      </c>
      <c r="I4407" s="96" t="str">
        <f t="shared" si="275"/>
        <v/>
      </c>
      <c r="J4407" s="96" t="str">
        <f t="shared" si="276"/>
        <v/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V4407" s="110" t="s">
        <v>25</v>
      </c>
      <c r="W4407" s="110" t="s">
        <v>26</v>
      </c>
      <c r="X4407" s="110" t="s">
        <v>27</v>
      </c>
      <c r="Y4407" s="111" t="s">
        <v>28</v>
      </c>
      <c r="Z4407" s="111" t="s">
        <v>29</v>
      </c>
      <c r="AA4407" s="111" t="s">
        <v>25</v>
      </c>
      <c r="AB4407" s="111" t="s">
        <v>30</v>
      </c>
      <c r="AC4407" s="112" t="s">
        <v>31</v>
      </c>
    </row>
    <row r="4408" spans="1:29" ht="25.5" customHeight="1" x14ac:dyDescent="0.35">
      <c r="A4408" s="205"/>
      <c r="B4408" s="207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273"/>
        <v/>
      </c>
      <c r="G4408" s="106"/>
      <c r="H4408" s="96">
        <f t="shared" si="274"/>
        <v>0</v>
      </c>
      <c r="I4408" s="96" t="str">
        <f t="shared" si="275"/>
        <v/>
      </c>
      <c r="J4408" s="96" t="str">
        <f t="shared" si="276"/>
        <v/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V4408" s="110" t="s">
        <v>25</v>
      </c>
      <c r="W4408" s="110" t="s">
        <v>26</v>
      </c>
      <c r="X4408" s="110" t="s">
        <v>27</v>
      </c>
      <c r="Y4408" s="111" t="s">
        <v>28</v>
      </c>
      <c r="Z4408" s="111" t="s">
        <v>29</v>
      </c>
      <c r="AA4408" s="111" t="s">
        <v>25</v>
      </c>
      <c r="AB4408" s="111" t="s">
        <v>30</v>
      </c>
      <c r="AC4408" s="112" t="s">
        <v>31</v>
      </c>
    </row>
    <row r="4409" spans="1:29" ht="25.5" customHeight="1" x14ac:dyDescent="0.35">
      <c r="A4409" s="205"/>
      <c r="B4409" s="207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273"/>
        <v/>
      </c>
      <c r="G4409" s="106"/>
      <c r="H4409" s="96">
        <f t="shared" si="274"/>
        <v>0</v>
      </c>
      <c r="I4409" s="96" t="str">
        <f t="shared" si="275"/>
        <v/>
      </c>
      <c r="J4409" s="96" t="str">
        <f t="shared" si="276"/>
        <v/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V4409" s="110" t="s">
        <v>25</v>
      </c>
      <c r="W4409" s="110" t="s">
        <v>26</v>
      </c>
      <c r="X4409" s="110" t="s">
        <v>27</v>
      </c>
      <c r="Y4409" s="111" t="s">
        <v>28</v>
      </c>
      <c r="Z4409" s="111" t="s">
        <v>29</v>
      </c>
      <c r="AA4409" s="111" t="s">
        <v>25</v>
      </c>
      <c r="AB4409" s="111" t="s">
        <v>30</v>
      </c>
      <c r="AC4409" s="112" t="s">
        <v>31</v>
      </c>
    </row>
    <row r="4410" spans="1:29" ht="25.5" customHeight="1" x14ac:dyDescent="0.35">
      <c r="A4410" s="205"/>
      <c r="B4410" s="207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273"/>
        <v/>
      </c>
      <c r="G4410" s="106"/>
      <c r="H4410" s="96">
        <f t="shared" si="274"/>
        <v>0</v>
      </c>
      <c r="I4410" s="96" t="str">
        <f t="shared" si="275"/>
        <v/>
      </c>
      <c r="J4410" s="96" t="str">
        <f t="shared" si="276"/>
        <v/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V4410" s="110" t="s">
        <v>25</v>
      </c>
      <c r="W4410" s="110" t="s">
        <v>26</v>
      </c>
      <c r="X4410" s="110" t="s">
        <v>27</v>
      </c>
      <c r="Y4410" s="111" t="s">
        <v>28</v>
      </c>
      <c r="Z4410" s="111" t="s">
        <v>29</v>
      </c>
      <c r="AA4410" s="111" t="s">
        <v>25</v>
      </c>
      <c r="AB4410" s="111" t="s">
        <v>30</v>
      </c>
      <c r="AC4410" s="112" t="s">
        <v>31</v>
      </c>
    </row>
    <row r="4411" spans="1:29" ht="25.5" customHeight="1" x14ac:dyDescent="0.35">
      <c r="A4411" s="205"/>
      <c r="B4411" s="207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273"/>
        <v/>
      </c>
      <c r="G4411" s="106"/>
      <c r="H4411" s="96">
        <f t="shared" si="274"/>
        <v>0</v>
      </c>
      <c r="I4411" s="96" t="str">
        <f t="shared" si="275"/>
        <v/>
      </c>
      <c r="J4411" s="96" t="str">
        <f t="shared" si="276"/>
        <v/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V4411" s="110" t="s">
        <v>25</v>
      </c>
      <c r="W4411" s="110" t="s">
        <v>26</v>
      </c>
      <c r="X4411" s="110" t="s">
        <v>27</v>
      </c>
      <c r="Y4411" s="111" t="s">
        <v>28</v>
      </c>
      <c r="Z4411" s="111" t="s">
        <v>29</v>
      </c>
      <c r="AA4411" s="111" t="s">
        <v>25</v>
      </c>
      <c r="AB4411" s="111" t="s">
        <v>30</v>
      </c>
      <c r="AC4411" s="112" t="s">
        <v>31</v>
      </c>
    </row>
    <row r="4412" spans="1:29" ht="25.5" customHeight="1" x14ac:dyDescent="0.35">
      <c r="A4412" s="205"/>
      <c r="B4412" s="207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273"/>
        <v/>
      </c>
      <c r="G4412" s="106"/>
      <c r="H4412" s="96">
        <f t="shared" si="274"/>
        <v>0</v>
      </c>
      <c r="I4412" s="96" t="str">
        <f t="shared" si="275"/>
        <v/>
      </c>
      <c r="J4412" s="96" t="str">
        <f t="shared" si="276"/>
        <v/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V4412" s="110" t="s">
        <v>25</v>
      </c>
      <c r="W4412" s="110" t="s">
        <v>26</v>
      </c>
      <c r="X4412" s="110" t="s">
        <v>27</v>
      </c>
      <c r="Y4412" s="111" t="s">
        <v>28</v>
      </c>
      <c r="Z4412" s="111" t="s">
        <v>29</v>
      </c>
      <c r="AA4412" s="111" t="s">
        <v>25</v>
      </c>
      <c r="AB4412" s="111" t="s">
        <v>30</v>
      </c>
      <c r="AC4412" s="112" t="s">
        <v>31</v>
      </c>
    </row>
    <row r="4413" spans="1:29" ht="25.5" customHeight="1" x14ac:dyDescent="0.35">
      <c r="A4413" s="205"/>
      <c r="B4413" s="207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273"/>
        <v/>
      </c>
      <c r="G4413" s="106"/>
      <c r="H4413" s="96">
        <f t="shared" si="274"/>
        <v>0</v>
      </c>
      <c r="I4413" s="96" t="str">
        <f t="shared" si="275"/>
        <v/>
      </c>
      <c r="J4413" s="96" t="str">
        <f t="shared" si="276"/>
        <v/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V4413" s="110" t="s">
        <v>25</v>
      </c>
      <c r="W4413" s="110" t="s">
        <v>26</v>
      </c>
      <c r="X4413" s="110" t="s">
        <v>27</v>
      </c>
      <c r="Y4413" s="111" t="s">
        <v>28</v>
      </c>
      <c r="Z4413" s="111" t="s">
        <v>29</v>
      </c>
      <c r="AA4413" s="111" t="s">
        <v>25</v>
      </c>
      <c r="AB4413" s="111" t="s">
        <v>30</v>
      </c>
      <c r="AC4413" s="112" t="s">
        <v>31</v>
      </c>
    </row>
    <row r="4414" spans="1:29" ht="25.5" customHeight="1" x14ac:dyDescent="0.35">
      <c r="A4414" s="205"/>
      <c r="B4414" s="207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273"/>
        <v/>
      </c>
      <c r="G4414" s="106"/>
      <c r="H4414" s="96">
        <f t="shared" si="274"/>
        <v>0</v>
      </c>
      <c r="I4414" s="96" t="str">
        <f t="shared" si="275"/>
        <v/>
      </c>
      <c r="J4414" s="96" t="str">
        <f t="shared" si="276"/>
        <v/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V4414" s="110" t="s">
        <v>25</v>
      </c>
      <c r="W4414" s="110" t="s">
        <v>26</v>
      </c>
      <c r="X4414" s="110" t="s">
        <v>27</v>
      </c>
      <c r="Y4414" s="111" t="s">
        <v>28</v>
      </c>
      <c r="Z4414" s="111" t="s">
        <v>29</v>
      </c>
      <c r="AA4414" s="111" t="s">
        <v>25</v>
      </c>
      <c r="AB4414" s="111" t="s">
        <v>30</v>
      </c>
      <c r="AC4414" s="112" t="s">
        <v>31</v>
      </c>
    </row>
    <row r="4415" spans="1:29" ht="25.5" customHeight="1" x14ac:dyDescent="0.35">
      <c r="A4415" s="205"/>
      <c r="B4415" s="207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273"/>
        <v/>
      </c>
      <c r="G4415" s="106"/>
      <c r="H4415" s="96">
        <f t="shared" si="274"/>
        <v>0</v>
      </c>
      <c r="I4415" s="96" t="str">
        <f t="shared" si="275"/>
        <v/>
      </c>
      <c r="J4415" s="96" t="str">
        <f t="shared" si="276"/>
        <v/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V4415" s="110" t="s">
        <v>25</v>
      </c>
      <c r="W4415" s="110" t="s">
        <v>26</v>
      </c>
      <c r="X4415" s="110" t="s">
        <v>27</v>
      </c>
      <c r="Y4415" s="111" t="s">
        <v>28</v>
      </c>
      <c r="Z4415" s="111" t="s">
        <v>29</v>
      </c>
      <c r="AA4415" s="111" t="s">
        <v>25</v>
      </c>
      <c r="AB4415" s="111" t="s">
        <v>30</v>
      </c>
      <c r="AC4415" s="112" t="s">
        <v>31</v>
      </c>
    </row>
    <row r="4416" spans="1:29" ht="25.5" customHeight="1" x14ac:dyDescent="0.35">
      <c r="A4416" s="205"/>
      <c r="B4416" s="207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273"/>
        <v/>
      </c>
      <c r="G4416" s="106"/>
      <c r="H4416" s="96">
        <f t="shared" si="274"/>
        <v>0</v>
      </c>
      <c r="I4416" s="96" t="str">
        <f t="shared" si="275"/>
        <v/>
      </c>
      <c r="J4416" s="96" t="str">
        <f t="shared" si="276"/>
        <v/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V4416" s="110" t="s">
        <v>25</v>
      </c>
      <c r="W4416" s="110" t="s">
        <v>26</v>
      </c>
      <c r="X4416" s="110" t="s">
        <v>27</v>
      </c>
      <c r="Y4416" s="111" t="s">
        <v>28</v>
      </c>
      <c r="Z4416" s="111" t="s">
        <v>29</v>
      </c>
      <c r="AA4416" s="111" t="s">
        <v>25</v>
      </c>
      <c r="AB4416" s="111" t="s">
        <v>30</v>
      </c>
      <c r="AC4416" s="112" t="s">
        <v>31</v>
      </c>
    </row>
    <row r="4417" spans="1:29" ht="25.5" customHeight="1" x14ac:dyDescent="0.35">
      <c r="A4417" s="205"/>
      <c r="B4417" s="207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273"/>
        <v/>
      </c>
      <c r="G4417" s="106"/>
      <c r="H4417" s="96">
        <f t="shared" si="274"/>
        <v>0</v>
      </c>
      <c r="I4417" s="96" t="str">
        <f t="shared" si="275"/>
        <v/>
      </c>
      <c r="J4417" s="96" t="str">
        <f t="shared" si="276"/>
        <v/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V4417" s="110" t="s">
        <v>25</v>
      </c>
      <c r="W4417" s="110" t="s">
        <v>26</v>
      </c>
      <c r="X4417" s="110" t="s">
        <v>27</v>
      </c>
      <c r="Y4417" s="111" t="s">
        <v>28</v>
      </c>
      <c r="Z4417" s="111" t="s">
        <v>29</v>
      </c>
      <c r="AA4417" s="111" t="s">
        <v>25</v>
      </c>
      <c r="AB4417" s="111" t="s">
        <v>30</v>
      </c>
      <c r="AC4417" s="112" t="s">
        <v>31</v>
      </c>
    </row>
    <row r="4418" spans="1:29" ht="25.5" customHeight="1" x14ac:dyDescent="0.35">
      <c r="A4418" s="205"/>
      <c r="B4418" s="207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277">IF(OR(D4418="",E4418=""),"",ROUND(D4418*E4418,2))</f>
        <v/>
      </c>
      <c r="G4418" s="106"/>
      <c r="H4418" s="96">
        <f t="shared" ref="H4418:H4481" si="278">IF(G4418="Sim",IF(OR(F4418="",D4418="",L4418=""),"",IF(L4418="Sim",ROUND(F4418-D4418,2),0)),0)</f>
        <v>0</v>
      </c>
      <c r="I4418" s="96" t="str">
        <f t="shared" ref="I4418:I4481" si="279">IF(G4418="Sim",0,IF(OR(F4418="",L4418=""),"",F4418))</f>
        <v/>
      </c>
      <c r="J4418" s="96" t="str">
        <f t="shared" ref="J4418:J4481" si="280">IF(G4418="Sim",0,IF(OR(F4418="",D4418="",L4418=""),"",IF(L4418="Sim",ROUND(F4418-D4418,2),0)))</f>
        <v/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V4418" s="110" t="s">
        <v>25</v>
      </c>
      <c r="W4418" s="110" t="s">
        <v>26</v>
      </c>
      <c r="X4418" s="110" t="s">
        <v>27</v>
      </c>
      <c r="Y4418" s="111" t="s">
        <v>28</v>
      </c>
      <c r="Z4418" s="111" t="s">
        <v>29</v>
      </c>
      <c r="AA4418" s="111" t="s">
        <v>25</v>
      </c>
      <c r="AB4418" s="111" t="s">
        <v>30</v>
      </c>
      <c r="AC4418" s="112" t="s">
        <v>31</v>
      </c>
    </row>
    <row r="4419" spans="1:29" ht="25.5" customHeight="1" x14ac:dyDescent="0.35">
      <c r="A4419" s="205"/>
      <c r="B4419" s="207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277"/>
        <v/>
      </c>
      <c r="G4419" s="106"/>
      <c r="H4419" s="96">
        <f t="shared" si="278"/>
        <v>0</v>
      </c>
      <c r="I4419" s="96" t="str">
        <f t="shared" si="279"/>
        <v/>
      </c>
      <c r="J4419" s="96" t="str">
        <f t="shared" si="280"/>
        <v/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V4419" s="110" t="s">
        <v>25</v>
      </c>
      <c r="W4419" s="110" t="s">
        <v>26</v>
      </c>
      <c r="X4419" s="110" t="s">
        <v>27</v>
      </c>
      <c r="Y4419" s="111" t="s">
        <v>28</v>
      </c>
      <c r="Z4419" s="111" t="s">
        <v>29</v>
      </c>
      <c r="AA4419" s="111" t="s">
        <v>25</v>
      </c>
      <c r="AB4419" s="111" t="s">
        <v>30</v>
      </c>
      <c r="AC4419" s="112" t="s">
        <v>31</v>
      </c>
    </row>
    <row r="4420" spans="1:29" ht="25.5" customHeight="1" x14ac:dyDescent="0.35">
      <c r="A4420" s="205"/>
      <c r="B4420" s="207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277"/>
        <v/>
      </c>
      <c r="G4420" s="106"/>
      <c r="H4420" s="96">
        <f t="shared" si="278"/>
        <v>0</v>
      </c>
      <c r="I4420" s="96" t="str">
        <f t="shared" si="279"/>
        <v/>
      </c>
      <c r="J4420" s="96" t="str">
        <f t="shared" si="280"/>
        <v/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V4420" s="110" t="s">
        <v>25</v>
      </c>
      <c r="W4420" s="110" t="s">
        <v>26</v>
      </c>
      <c r="X4420" s="110" t="s">
        <v>27</v>
      </c>
      <c r="Y4420" s="111" t="s">
        <v>28</v>
      </c>
      <c r="Z4420" s="111" t="s">
        <v>29</v>
      </c>
      <c r="AA4420" s="111" t="s">
        <v>25</v>
      </c>
      <c r="AB4420" s="111" t="s">
        <v>30</v>
      </c>
      <c r="AC4420" s="112" t="s">
        <v>31</v>
      </c>
    </row>
    <row r="4421" spans="1:29" ht="25.5" customHeight="1" x14ac:dyDescent="0.35">
      <c r="A4421" s="205"/>
      <c r="B4421" s="207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277"/>
        <v/>
      </c>
      <c r="G4421" s="106"/>
      <c r="H4421" s="96">
        <f t="shared" si="278"/>
        <v>0</v>
      </c>
      <c r="I4421" s="96" t="str">
        <f t="shared" si="279"/>
        <v/>
      </c>
      <c r="J4421" s="96" t="str">
        <f t="shared" si="280"/>
        <v/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V4421" s="110" t="s">
        <v>25</v>
      </c>
      <c r="W4421" s="110" t="s">
        <v>26</v>
      </c>
      <c r="X4421" s="110" t="s">
        <v>27</v>
      </c>
      <c r="Y4421" s="111" t="s">
        <v>28</v>
      </c>
      <c r="Z4421" s="111" t="s">
        <v>29</v>
      </c>
      <c r="AA4421" s="111" t="s">
        <v>25</v>
      </c>
      <c r="AB4421" s="111" t="s">
        <v>30</v>
      </c>
      <c r="AC4421" s="112" t="s">
        <v>31</v>
      </c>
    </row>
    <row r="4422" spans="1:29" ht="25.5" customHeight="1" x14ac:dyDescent="0.35">
      <c r="A4422" s="205"/>
      <c r="B4422" s="207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277"/>
        <v/>
      </c>
      <c r="G4422" s="106"/>
      <c r="H4422" s="96">
        <f t="shared" si="278"/>
        <v>0</v>
      </c>
      <c r="I4422" s="96" t="str">
        <f t="shared" si="279"/>
        <v/>
      </c>
      <c r="J4422" s="96" t="str">
        <f t="shared" si="280"/>
        <v/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V4422" s="110" t="s">
        <v>25</v>
      </c>
      <c r="W4422" s="110" t="s">
        <v>26</v>
      </c>
      <c r="X4422" s="110" t="s">
        <v>27</v>
      </c>
      <c r="Y4422" s="111" t="s">
        <v>28</v>
      </c>
      <c r="Z4422" s="111" t="s">
        <v>29</v>
      </c>
      <c r="AA4422" s="111" t="s">
        <v>25</v>
      </c>
      <c r="AB4422" s="111" t="s">
        <v>30</v>
      </c>
      <c r="AC4422" s="112" t="s">
        <v>31</v>
      </c>
    </row>
    <row r="4423" spans="1:29" ht="25.5" customHeight="1" x14ac:dyDescent="0.35">
      <c r="A4423" s="205"/>
      <c r="B4423" s="207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277"/>
        <v/>
      </c>
      <c r="G4423" s="106"/>
      <c r="H4423" s="96">
        <f t="shared" si="278"/>
        <v>0</v>
      </c>
      <c r="I4423" s="96" t="str">
        <f t="shared" si="279"/>
        <v/>
      </c>
      <c r="J4423" s="96" t="str">
        <f t="shared" si="280"/>
        <v/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V4423" s="110" t="s">
        <v>25</v>
      </c>
      <c r="W4423" s="110" t="s">
        <v>26</v>
      </c>
      <c r="X4423" s="110" t="s">
        <v>27</v>
      </c>
      <c r="Y4423" s="111" t="s">
        <v>28</v>
      </c>
      <c r="Z4423" s="111" t="s">
        <v>29</v>
      </c>
      <c r="AA4423" s="111" t="s">
        <v>25</v>
      </c>
      <c r="AB4423" s="111" t="s">
        <v>30</v>
      </c>
      <c r="AC4423" s="112" t="s">
        <v>31</v>
      </c>
    </row>
    <row r="4424" spans="1:29" ht="25.5" customHeight="1" x14ac:dyDescent="0.35">
      <c r="A4424" s="205"/>
      <c r="B4424" s="207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277"/>
        <v/>
      </c>
      <c r="G4424" s="106"/>
      <c r="H4424" s="96">
        <f t="shared" si="278"/>
        <v>0</v>
      </c>
      <c r="I4424" s="96" t="str">
        <f t="shared" si="279"/>
        <v/>
      </c>
      <c r="J4424" s="96" t="str">
        <f t="shared" si="280"/>
        <v/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V4424" s="110" t="s">
        <v>25</v>
      </c>
      <c r="W4424" s="110" t="s">
        <v>26</v>
      </c>
      <c r="X4424" s="110" t="s">
        <v>27</v>
      </c>
      <c r="Y4424" s="111" t="s">
        <v>28</v>
      </c>
      <c r="Z4424" s="111" t="s">
        <v>29</v>
      </c>
      <c r="AA4424" s="111" t="s">
        <v>25</v>
      </c>
      <c r="AB4424" s="111" t="s">
        <v>30</v>
      </c>
      <c r="AC4424" s="112" t="s">
        <v>31</v>
      </c>
    </row>
    <row r="4425" spans="1:29" ht="25.5" customHeight="1" x14ac:dyDescent="0.35">
      <c r="A4425" s="205"/>
      <c r="B4425" s="207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277"/>
        <v/>
      </c>
      <c r="G4425" s="106"/>
      <c r="H4425" s="96">
        <f t="shared" si="278"/>
        <v>0</v>
      </c>
      <c r="I4425" s="96" t="str">
        <f t="shared" si="279"/>
        <v/>
      </c>
      <c r="J4425" s="96" t="str">
        <f t="shared" si="280"/>
        <v/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V4425" s="110" t="s">
        <v>25</v>
      </c>
      <c r="W4425" s="110" t="s">
        <v>26</v>
      </c>
      <c r="X4425" s="110" t="s">
        <v>27</v>
      </c>
      <c r="Y4425" s="111" t="s">
        <v>28</v>
      </c>
      <c r="Z4425" s="111" t="s">
        <v>29</v>
      </c>
      <c r="AA4425" s="111" t="s">
        <v>25</v>
      </c>
      <c r="AB4425" s="111" t="s">
        <v>30</v>
      </c>
      <c r="AC4425" s="112" t="s">
        <v>31</v>
      </c>
    </row>
    <row r="4426" spans="1:29" ht="25.5" customHeight="1" x14ac:dyDescent="0.35">
      <c r="A4426" s="205"/>
      <c r="B4426" s="207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277"/>
        <v/>
      </c>
      <c r="G4426" s="106"/>
      <c r="H4426" s="96">
        <f t="shared" si="278"/>
        <v>0</v>
      </c>
      <c r="I4426" s="96" t="str">
        <f t="shared" si="279"/>
        <v/>
      </c>
      <c r="J4426" s="96" t="str">
        <f t="shared" si="280"/>
        <v/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V4426" s="110" t="s">
        <v>25</v>
      </c>
      <c r="W4426" s="110" t="s">
        <v>26</v>
      </c>
      <c r="X4426" s="110" t="s">
        <v>27</v>
      </c>
      <c r="Y4426" s="111" t="s">
        <v>28</v>
      </c>
      <c r="Z4426" s="111" t="s">
        <v>29</v>
      </c>
      <c r="AA4426" s="111" t="s">
        <v>25</v>
      </c>
      <c r="AB4426" s="111" t="s">
        <v>30</v>
      </c>
      <c r="AC4426" s="112" t="s">
        <v>31</v>
      </c>
    </row>
    <row r="4427" spans="1:29" ht="25.5" customHeight="1" x14ac:dyDescent="0.35">
      <c r="A4427" s="205"/>
      <c r="B4427" s="207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277"/>
        <v/>
      </c>
      <c r="G4427" s="106"/>
      <c r="H4427" s="96">
        <f t="shared" si="278"/>
        <v>0</v>
      </c>
      <c r="I4427" s="96" t="str">
        <f t="shared" si="279"/>
        <v/>
      </c>
      <c r="J4427" s="96" t="str">
        <f t="shared" si="280"/>
        <v/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V4427" s="110" t="s">
        <v>25</v>
      </c>
      <c r="W4427" s="110" t="s">
        <v>26</v>
      </c>
      <c r="X4427" s="110" t="s">
        <v>27</v>
      </c>
      <c r="Y4427" s="111" t="s">
        <v>28</v>
      </c>
      <c r="Z4427" s="111" t="s">
        <v>29</v>
      </c>
      <c r="AA4427" s="111" t="s">
        <v>25</v>
      </c>
      <c r="AB4427" s="111" t="s">
        <v>30</v>
      </c>
      <c r="AC4427" s="112" t="s">
        <v>31</v>
      </c>
    </row>
    <row r="4428" spans="1:29" ht="25.5" customHeight="1" x14ac:dyDescent="0.35">
      <c r="A4428" s="205"/>
      <c r="B4428" s="207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277"/>
        <v/>
      </c>
      <c r="G4428" s="106"/>
      <c r="H4428" s="96">
        <f t="shared" si="278"/>
        <v>0</v>
      </c>
      <c r="I4428" s="96" t="str">
        <f t="shared" si="279"/>
        <v/>
      </c>
      <c r="J4428" s="96" t="str">
        <f t="shared" si="280"/>
        <v/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V4428" s="110" t="s">
        <v>25</v>
      </c>
      <c r="W4428" s="110" t="s">
        <v>26</v>
      </c>
      <c r="X4428" s="110" t="s">
        <v>27</v>
      </c>
      <c r="Y4428" s="111" t="s">
        <v>28</v>
      </c>
      <c r="Z4428" s="111" t="s">
        <v>29</v>
      </c>
      <c r="AA4428" s="111" t="s">
        <v>25</v>
      </c>
      <c r="AB4428" s="111" t="s">
        <v>30</v>
      </c>
      <c r="AC4428" s="112" t="s">
        <v>31</v>
      </c>
    </row>
    <row r="4429" spans="1:29" ht="25.5" customHeight="1" x14ac:dyDescent="0.35">
      <c r="A4429" s="205"/>
      <c r="B4429" s="207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277"/>
        <v/>
      </c>
      <c r="G4429" s="106"/>
      <c r="H4429" s="96">
        <f t="shared" si="278"/>
        <v>0</v>
      </c>
      <c r="I4429" s="96" t="str">
        <f t="shared" si="279"/>
        <v/>
      </c>
      <c r="J4429" s="96" t="str">
        <f t="shared" si="280"/>
        <v/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V4429" s="110" t="s">
        <v>25</v>
      </c>
      <c r="W4429" s="110" t="s">
        <v>26</v>
      </c>
      <c r="X4429" s="110" t="s">
        <v>27</v>
      </c>
      <c r="Y4429" s="111" t="s">
        <v>28</v>
      </c>
      <c r="Z4429" s="111" t="s">
        <v>29</v>
      </c>
      <c r="AA4429" s="111" t="s">
        <v>25</v>
      </c>
      <c r="AB4429" s="111" t="s">
        <v>30</v>
      </c>
      <c r="AC4429" s="112" t="s">
        <v>31</v>
      </c>
    </row>
    <row r="4430" spans="1:29" ht="25.5" customHeight="1" x14ac:dyDescent="0.35">
      <c r="A4430" s="205"/>
      <c r="B4430" s="207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277"/>
        <v/>
      </c>
      <c r="G4430" s="106"/>
      <c r="H4430" s="96">
        <f t="shared" si="278"/>
        <v>0</v>
      </c>
      <c r="I4430" s="96" t="str">
        <f t="shared" si="279"/>
        <v/>
      </c>
      <c r="J4430" s="96" t="str">
        <f t="shared" si="280"/>
        <v/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V4430" s="110" t="s">
        <v>25</v>
      </c>
      <c r="W4430" s="110" t="s">
        <v>26</v>
      </c>
      <c r="X4430" s="110" t="s">
        <v>27</v>
      </c>
      <c r="Y4430" s="111" t="s">
        <v>28</v>
      </c>
      <c r="Z4430" s="111" t="s">
        <v>29</v>
      </c>
      <c r="AA4430" s="111" t="s">
        <v>25</v>
      </c>
      <c r="AB4430" s="111" t="s">
        <v>30</v>
      </c>
      <c r="AC4430" s="112" t="s">
        <v>31</v>
      </c>
    </row>
    <row r="4431" spans="1:29" ht="25.5" customHeight="1" x14ac:dyDescent="0.35">
      <c r="A4431" s="205"/>
      <c r="B4431" s="207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277"/>
        <v/>
      </c>
      <c r="G4431" s="106"/>
      <c r="H4431" s="96">
        <f t="shared" si="278"/>
        <v>0</v>
      </c>
      <c r="I4431" s="96" t="str">
        <f t="shared" si="279"/>
        <v/>
      </c>
      <c r="J4431" s="96" t="str">
        <f t="shared" si="280"/>
        <v/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V4431" s="110" t="s">
        <v>25</v>
      </c>
      <c r="W4431" s="110" t="s">
        <v>26</v>
      </c>
      <c r="X4431" s="110" t="s">
        <v>27</v>
      </c>
      <c r="Y4431" s="111" t="s">
        <v>28</v>
      </c>
      <c r="Z4431" s="111" t="s">
        <v>29</v>
      </c>
      <c r="AA4431" s="111" t="s">
        <v>25</v>
      </c>
      <c r="AB4431" s="111" t="s">
        <v>30</v>
      </c>
      <c r="AC4431" s="112" t="s">
        <v>31</v>
      </c>
    </row>
    <row r="4432" spans="1:29" ht="25.5" customHeight="1" x14ac:dyDescent="0.35">
      <c r="A4432" s="205"/>
      <c r="B4432" s="207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277"/>
        <v/>
      </c>
      <c r="G4432" s="106"/>
      <c r="H4432" s="96">
        <f t="shared" si="278"/>
        <v>0</v>
      </c>
      <c r="I4432" s="96" t="str">
        <f t="shared" si="279"/>
        <v/>
      </c>
      <c r="J4432" s="96" t="str">
        <f t="shared" si="280"/>
        <v/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V4432" s="110" t="s">
        <v>25</v>
      </c>
      <c r="W4432" s="110" t="s">
        <v>26</v>
      </c>
      <c r="X4432" s="110" t="s">
        <v>27</v>
      </c>
      <c r="Y4432" s="111" t="s">
        <v>28</v>
      </c>
      <c r="Z4432" s="111" t="s">
        <v>29</v>
      </c>
      <c r="AA4432" s="111" t="s">
        <v>25</v>
      </c>
      <c r="AB4432" s="111" t="s">
        <v>30</v>
      </c>
      <c r="AC4432" s="112" t="s">
        <v>31</v>
      </c>
    </row>
    <row r="4433" spans="1:29" ht="25.5" customHeight="1" x14ac:dyDescent="0.35">
      <c r="A4433" s="205"/>
      <c r="B4433" s="207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277"/>
        <v/>
      </c>
      <c r="G4433" s="106"/>
      <c r="H4433" s="96">
        <f t="shared" si="278"/>
        <v>0</v>
      </c>
      <c r="I4433" s="96" t="str">
        <f t="shared" si="279"/>
        <v/>
      </c>
      <c r="J4433" s="96" t="str">
        <f t="shared" si="280"/>
        <v/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V4433" s="110" t="s">
        <v>25</v>
      </c>
      <c r="W4433" s="110" t="s">
        <v>26</v>
      </c>
      <c r="X4433" s="110" t="s">
        <v>27</v>
      </c>
      <c r="Y4433" s="111" t="s">
        <v>28</v>
      </c>
      <c r="Z4433" s="111" t="s">
        <v>29</v>
      </c>
      <c r="AA4433" s="111" t="s">
        <v>25</v>
      </c>
      <c r="AB4433" s="111" t="s">
        <v>30</v>
      </c>
      <c r="AC4433" s="112" t="s">
        <v>31</v>
      </c>
    </row>
    <row r="4434" spans="1:29" ht="25.5" customHeight="1" x14ac:dyDescent="0.35">
      <c r="A4434" s="205"/>
      <c r="B4434" s="207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277"/>
        <v/>
      </c>
      <c r="G4434" s="106"/>
      <c r="H4434" s="96">
        <f t="shared" si="278"/>
        <v>0</v>
      </c>
      <c r="I4434" s="96" t="str">
        <f t="shared" si="279"/>
        <v/>
      </c>
      <c r="J4434" s="96" t="str">
        <f t="shared" si="280"/>
        <v/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V4434" s="110" t="s">
        <v>25</v>
      </c>
      <c r="W4434" s="110" t="s">
        <v>26</v>
      </c>
      <c r="X4434" s="110" t="s">
        <v>27</v>
      </c>
      <c r="Y4434" s="111" t="s">
        <v>28</v>
      </c>
      <c r="Z4434" s="111" t="s">
        <v>29</v>
      </c>
      <c r="AA4434" s="111" t="s">
        <v>25</v>
      </c>
      <c r="AB4434" s="111" t="s">
        <v>30</v>
      </c>
      <c r="AC4434" s="112" t="s">
        <v>31</v>
      </c>
    </row>
    <row r="4435" spans="1:29" ht="25.5" customHeight="1" x14ac:dyDescent="0.35">
      <c r="A4435" s="205"/>
      <c r="B4435" s="207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277"/>
        <v/>
      </c>
      <c r="G4435" s="106"/>
      <c r="H4435" s="96">
        <f t="shared" si="278"/>
        <v>0</v>
      </c>
      <c r="I4435" s="96" t="str">
        <f t="shared" si="279"/>
        <v/>
      </c>
      <c r="J4435" s="96" t="str">
        <f t="shared" si="280"/>
        <v/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V4435" s="110" t="s">
        <v>25</v>
      </c>
      <c r="W4435" s="110" t="s">
        <v>26</v>
      </c>
      <c r="X4435" s="110" t="s">
        <v>27</v>
      </c>
      <c r="Y4435" s="111" t="s">
        <v>28</v>
      </c>
      <c r="Z4435" s="111" t="s">
        <v>29</v>
      </c>
      <c r="AA4435" s="111" t="s">
        <v>25</v>
      </c>
      <c r="AB4435" s="111" t="s">
        <v>30</v>
      </c>
      <c r="AC4435" s="112" t="s">
        <v>31</v>
      </c>
    </row>
    <row r="4436" spans="1:29" ht="25.5" customHeight="1" x14ac:dyDescent="0.35">
      <c r="A4436" s="205"/>
      <c r="B4436" s="207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277"/>
        <v/>
      </c>
      <c r="G4436" s="106"/>
      <c r="H4436" s="96">
        <f t="shared" si="278"/>
        <v>0</v>
      </c>
      <c r="I4436" s="96" t="str">
        <f t="shared" si="279"/>
        <v/>
      </c>
      <c r="J4436" s="96" t="str">
        <f t="shared" si="280"/>
        <v/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V4436" s="110" t="s">
        <v>25</v>
      </c>
      <c r="W4436" s="110" t="s">
        <v>26</v>
      </c>
      <c r="X4436" s="110" t="s">
        <v>27</v>
      </c>
      <c r="Y4436" s="111" t="s">
        <v>28</v>
      </c>
      <c r="Z4436" s="111" t="s">
        <v>29</v>
      </c>
      <c r="AA4436" s="111" t="s">
        <v>25</v>
      </c>
      <c r="AB4436" s="111" t="s">
        <v>30</v>
      </c>
      <c r="AC4436" s="112" t="s">
        <v>31</v>
      </c>
    </row>
    <row r="4437" spans="1:29" ht="25.5" customHeight="1" x14ac:dyDescent="0.35">
      <c r="A4437" s="205"/>
      <c r="B4437" s="207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277"/>
        <v/>
      </c>
      <c r="G4437" s="106"/>
      <c r="H4437" s="96">
        <f t="shared" si="278"/>
        <v>0</v>
      </c>
      <c r="I4437" s="96" t="str">
        <f t="shared" si="279"/>
        <v/>
      </c>
      <c r="J4437" s="96" t="str">
        <f t="shared" si="280"/>
        <v/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V4437" s="110" t="s">
        <v>25</v>
      </c>
      <c r="W4437" s="110" t="s">
        <v>26</v>
      </c>
      <c r="X4437" s="110" t="s">
        <v>27</v>
      </c>
      <c r="Y4437" s="111" t="s">
        <v>28</v>
      </c>
      <c r="Z4437" s="111" t="s">
        <v>29</v>
      </c>
      <c r="AA4437" s="111" t="s">
        <v>25</v>
      </c>
      <c r="AB4437" s="111" t="s">
        <v>30</v>
      </c>
      <c r="AC4437" s="112" t="s">
        <v>31</v>
      </c>
    </row>
    <row r="4438" spans="1:29" ht="25.5" customHeight="1" x14ac:dyDescent="0.35">
      <c r="A4438" s="205"/>
      <c r="B4438" s="207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277"/>
        <v/>
      </c>
      <c r="G4438" s="106"/>
      <c r="H4438" s="96">
        <f t="shared" si="278"/>
        <v>0</v>
      </c>
      <c r="I4438" s="96" t="str">
        <f t="shared" si="279"/>
        <v/>
      </c>
      <c r="J4438" s="96" t="str">
        <f t="shared" si="280"/>
        <v/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V4438" s="110" t="s">
        <v>25</v>
      </c>
      <c r="W4438" s="110" t="s">
        <v>26</v>
      </c>
      <c r="X4438" s="110" t="s">
        <v>27</v>
      </c>
      <c r="Y4438" s="111" t="s">
        <v>28</v>
      </c>
      <c r="Z4438" s="111" t="s">
        <v>29</v>
      </c>
      <c r="AA4438" s="111" t="s">
        <v>25</v>
      </c>
      <c r="AB4438" s="111" t="s">
        <v>30</v>
      </c>
      <c r="AC4438" s="112" t="s">
        <v>31</v>
      </c>
    </row>
    <row r="4439" spans="1:29" ht="25.5" customHeight="1" x14ac:dyDescent="0.35">
      <c r="A4439" s="205"/>
      <c r="B4439" s="207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277"/>
        <v/>
      </c>
      <c r="G4439" s="106"/>
      <c r="H4439" s="96">
        <f t="shared" si="278"/>
        <v>0</v>
      </c>
      <c r="I4439" s="96" t="str">
        <f t="shared" si="279"/>
        <v/>
      </c>
      <c r="J4439" s="96" t="str">
        <f t="shared" si="280"/>
        <v/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V4439" s="110" t="s">
        <v>25</v>
      </c>
      <c r="W4439" s="110" t="s">
        <v>26</v>
      </c>
      <c r="X4439" s="110" t="s">
        <v>27</v>
      </c>
      <c r="Y4439" s="111" t="s">
        <v>28</v>
      </c>
      <c r="Z4439" s="111" t="s">
        <v>29</v>
      </c>
      <c r="AA4439" s="111" t="s">
        <v>25</v>
      </c>
      <c r="AB4439" s="111" t="s">
        <v>30</v>
      </c>
      <c r="AC4439" s="112" t="s">
        <v>31</v>
      </c>
    </row>
    <row r="4440" spans="1:29" ht="25.5" customHeight="1" x14ac:dyDescent="0.35">
      <c r="A4440" s="205"/>
      <c r="B4440" s="207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277"/>
        <v/>
      </c>
      <c r="G4440" s="106"/>
      <c r="H4440" s="96">
        <f t="shared" si="278"/>
        <v>0</v>
      </c>
      <c r="I4440" s="96" t="str">
        <f t="shared" si="279"/>
        <v/>
      </c>
      <c r="J4440" s="96" t="str">
        <f t="shared" si="280"/>
        <v/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V4440" s="110" t="s">
        <v>25</v>
      </c>
      <c r="W4440" s="110" t="s">
        <v>26</v>
      </c>
      <c r="X4440" s="110" t="s">
        <v>27</v>
      </c>
      <c r="Y4440" s="111" t="s">
        <v>28</v>
      </c>
      <c r="Z4440" s="111" t="s">
        <v>29</v>
      </c>
      <c r="AA4440" s="111" t="s">
        <v>25</v>
      </c>
      <c r="AB4440" s="111" t="s">
        <v>30</v>
      </c>
      <c r="AC4440" s="112" t="s">
        <v>31</v>
      </c>
    </row>
    <row r="4441" spans="1:29" ht="25.5" customHeight="1" x14ac:dyDescent="0.35">
      <c r="A4441" s="205"/>
      <c r="B4441" s="207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277"/>
        <v/>
      </c>
      <c r="G4441" s="106"/>
      <c r="H4441" s="96">
        <f t="shared" si="278"/>
        <v>0</v>
      </c>
      <c r="I4441" s="96" t="str">
        <f t="shared" si="279"/>
        <v/>
      </c>
      <c r="J4441" s="96" t="str">
        <f t="shared" si="280"/>
        <v/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V4441" s="110" t="s">
        <v>25</v>
      </c>
      <c r="W4441" s="110" t="s">
        <v>26</v>
      </c>
      <c r="X4441" s="110" t="s">
        <v>27</v>
      </c>
      <c r="Y4441" s="111" t="s">
        <v>28</v>
      </c>
      <c r="Z4441" s="111" t="s">
        <v>29</v>
      </c>
      <c r="AA4441" s="111" t="s">
        <v>25</v>
      </c>
      <c r="AB4441" s="111" t="s">
        <v>30</v>
      </c>
      <c r="AC4441" s="112" t="s">
        <v>31</v>
      </c>
    </row>
    <row r="4442" spans="1:29" ht="25.5" customHeight="1" x14ac:dyDescent="0.35">
      <c r="A4442" s="205"/>
      <c r="B4442" s="207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277"/>
        <v/>
      </c>
      <c r="G4442" s="106"/>
      <c r="H4442" s="96">
        <f t="shared" si="278"/>
        <v>0</v>
      </c>
      <c r="I4442" s="96" t="str">
        <f t="shared" si="279"/>
        <v/>
      </c>
      <c r="J4442" s="96" t="str">
        <f t="shared" si="280"/>
        <v/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V4442" s="110" t="s">
        <v>25</v>
      </c>
      <c r="W4442" s="110" t="s">
        <v>26</v>
      </c>
      <c r="X4442" s="110" t="s">
        <v>27</v>
      </c>
      <c r="Y4442" s="111" t="s">
        <v>28</v>
      </c>
      <c r="Z4442" s="111" t="s">
        <v>29</v>
      </c>
      <c r="AA4442" s="111" t="s">
        <v>25</v>
      </c>
      <c r="AB4442" s="111" t="s">
        <v>30</v>
      </c>
      <c r="AC4442" s="112" t="s">
        <v>31</v>
      </c>
    </row>
    <row r="4443" spans="1:29" ht="25.5" customHeight="1" x14ac:dyDescent="0.35">
      <c r="A4443" s="205"/>
      <c r="B4443" s="207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277"/>
        <v/>
      </c>
      <c r="G4443" s="106"/>
      <c r="H4443" s="96">
        <f t="shared" si="278"/>
        <v>0</v>
      </c>
      <c r="I4443" s="96" t="str">
        <f t="shared" si="279"/>
        <v/>
      </c>
      <c r="J4443" s="96" t="str">
        <f t="shared" si="280"/>
        <v/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V4443" s="110" t="s">
        <v>25</v>
      </c>
      <c r="W4443" s="110" t="s">
        <v>26</v>
      </c>
      <c r="X4443" s="110" t="s">
        <v>27</v>
      </c>
      <c r="Y4443" s="111" t="s">
        <v>28</v>
      </c>
      <c r="Z4443" s="111" t="s">
        <v>29</v>
      </c>
      <c r="AA4443" s="111" t="s">
        <v>25</v>
      </c>
      <c r="AB4443" s="111" t="s">
        <v>30</v>
      </c>
      <c r="AC4443" s="112" t="s">
        <v>31</v>
      </c>
    </row>
    <row r="4444" spans="1:29" ht="25.5" customHeight="1" x14ac:dyDescent="0.35">
      <c r="A4444" s="205"/>
      <c r="B4444" s="207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277"/>
        <v/>
      </c>
      <c r="G4444" s="106"/>
      <c r="H4444" s="96">
        <f t="shared" si="278"/>
        <v>0</v>
      </c>
      <c r="I4444" s="96" t="str">
        <f t="shared" si="279"/>
        <v/>
      </c>
      <c r="J4444" s="96" t="str">
        <f t="shared" si="280"/>
        <v/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V4444" s="110" t="s">
        <v>25</v>
      </c>
      <c r="W4444" s="110" t="s">
        <v>26</v>
      </c>
      <c r="X4444" s="110" t="s">
        <v>27</v>
      </c>
      <c r="Y4444" s="111" t="s">
        <v>28</v>
      </c>
      <c r="Z4444" s="111" t="s">
        <v>29</v>
      </c>
      <c r="AA4444" s="111" t="s">
        <v>25</v>
      </c>
      <c r="AB4444" s="111" t="s">
        <v>30</v>
      </c>
      <c r="AC4444" s="112" t="s">
        <v>31</v>
      </c>
    </row>
    <row r="4445" spans="1:29" ht="25.5" customHeight="1" x14ac:dyDescent="0.35">
      <c r="A4445" s="205"/>
      <c r="B4445" s="207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277"/>
        <v/>
      </c>
      <c r="G4445" s="106"/>
      <c r="H4445" s="96">
        <f t="shared" si="278"/>
        <v>0</v>
      </c>
      <c r="I4445" s="96" t="str">
        <f t="shared" si="279"/>
        <v/>
      </c>
      <c r="J4445" s="96" t="str">
        <f t="shared" si="280"/>
        <v/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V4445" s="110" t="s">
        <v>25</v>
      </c>
      <c r="W4445" s="110" t="s">
        <v>26</v>
      </c>
      <c r="X4445" s="110" t="s">
        <v>27</v>
      </c>
      <c r="Y4445" s="111" t="s">
        <v>28</v>
      </c>
      <c r="Z4445" s="111" t="s">
        <v>29</v>
      </c>
      <c r="AA4445" s="111" t="s">
        <v>25</v>
      </c>
      <c r="AB4445" s="111" t="s">
        <v>30</v>
      </c>
      <c r="AC4445" s="112" t="s">
        <v>31</v>
      </c>
    </row>
    <row r="4446" spans="1:29" ht="25.5" customHeight="1" x14ac:dyDescent="0.35">
      <c r="A4446" s="205"/>
      <c r="B4446" s="207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277"/>
        <v/>
      </c>
      <c r="G4446" s="106"/>
      <c r="H4446" s="96">
        <f t="shared" si="278"/>
        <v>0</v>
      </c>
      <c r="I4446" s="96" t="str">
        <f t="shared" si="279"/>
        <v/>
      </c>
      <c r="J4446" s="96" t="str">
        <f t="shared" si="280"/>
        <v/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V4446" s="110" t="s">
        <v>25</v>
      </c>
      <c r="W4446" s="110" t="s">
        <v>26</v>
      </c>
      <c r="X4446" s="110" t="s">
        <v>27</v>
      </c>
      <c r="Y4446" s="111" t="s">
        <v>28</v>
      </c>
      <c r="Z4446" s="111" t="s">
        <v>29</v>
      </c>
      <c r="AA4446" s="111" t="s">
        <v>25</v>
      </c>
      <c r="AB4446" s="111" t="s">
        <v>30</v>
      </c>
      <c r="AC4446" s="112" t="s">
        <v>31</v>
      </c>
    </row>
    <row r="4447" spans="1:29" ht="25.5" customHeight="1" x14ac:dyDescent="0.35">
      <c r="A4447" s="205"/>
      <c r="B4447" s="207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277"/>
        <v/>
      </c>
      <c r="G4447" s="106"/>
      <c r="H4447" s="96">
        <f t="shared" si="278"/>
        <v>0</v>
      </c>
      <c r="I4447" s="96" t="str">
        <f t="shared" si="279"/>
        <v/>
      </c>
      <c r="J4447" s="96" t="str">
        <f t="shared" si="280"/>
        <v/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V4447" s="110" t="s">
        <v>25</v>
      </c>
      <c r="W4447" s="110" t="s">
        <v>26</v>
      </c>
      <c r="X4447" s="110" t="s">
        <v>27</v>
      </c>
      <c r="Y4447" s="111" t="s">
        <v>28</v>
      </c>
      <c r="Z4447" s="111" t="s">
        <v>29</v>
      </c>
      <c r="AA4447" s="111" t="s">
        <v>25</v>
      </c>
      <c r="AB4447" s="111" t="s">
        <v>30</v>
      </c>
      <c r="AC4447" s="112" t="s">
        <v>31</v>
      </c>
    </row>
    <row r="4448" spans="1:29" ht="25.5" customHeight="1" x14ac:dyDescent="0.35">
      <c r="A4448" s="205"/>
      <c r="B4448" s="207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277"/>
        <v/>
      </c>
      <c r="G4448" s="106"/>
      <c r="H4448" s="96">
        <f t="shared" si="278"/>
        <v>0</v>
      </c>
      <c r="I4448" s="96" t="str">
        <f t="shared" si="279"/>
        <v/>
      </c>
      <c r="J4448" s="96" t="str">
        <f t="shared" si="280"/>
        <v/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V4448" s="110" t="s">
        <v>25</v>
      </c>
      <c r="W4448" s="110" t="s">
        <v>26</v>
      </c>
      <c r="X4448" s="110" t="s">
        <v>27</v>
      </c>
      <c r="Y4448" s="111" t="s">
        <v>28</v>
      </c>
      <c r="Z4448" s="111" t="s">
        <v>29</v>
      </c>
      <c r="AA4448" s="111" t="s">
        <v>25</v>
      </c>
      <c r="AB4448" s="111" t="s">
        <v>30</v>
      </c>
      <c r="AC4448" s="112" t="s">
        <v>31</v>
      </c>
    </row>
    <row r="4449" spans="1:29" ht="25.5" customHeight="1" x14ac:dyDescent="0.35">
      <c r="A4449" s="205"/>
      <c r="B4449" s="207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277"/>
        <v/>
      </c>
      <c r="G4449" s="106"/>
      <c r="H4449" s="96">
        <f t="shared" si="278"/>
        <v>0</v>
      </c>
      <c r="I4449" s="96" t="str">
        <f t="shared" si="279"/>
        <v/>
      </c>
      <c r="J4449" s="96" t="str">
        <f t="shared" si="280"/>
        <v/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V4449" s="110" t="s">
        <v>25</v>
      </c>
      <c r="W4449" s="110" t="s">
        <v>26</v>
      </c>
      <c r="X4449" s="110" t="s">
        <v>27</v>
      </c>
      <c r="Y4449" s="111" t="s">
        <v>28</v>
      </c>
      <c r="Z4449" s="111" t="s">
        <v>29</v>
      </c>
      <c r="AA4449" s="111" t="s">
        <v>25</v>
      </c>
      <c r="AB4449" s="111" t="s">
        <v>30</v>
      </c>
      <c r="AC4449" s="112" t="s">
        <v>31</v>
      </c>
    </row>
    <row r="4450" spans="1:29" ht="25.5" customHeight="1" x14ac:dyDescent="0.35">
      <c r="A4450" s="205"/>
      <c r="B4450" s="207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277"/>
        <v/>
      </c>
      <c r="G4450" s="106"/>
      <c r="H4450" s="96">
        <f t="shared" si="278"/>
        <v>0</v>
      </c>
      <c r="I4450" s="96" t="str">
        <f t="shared" si="279"/>
        <v/>
      </c>
      <c r="J4450" s="96" t="str">
        <f t="shared" si="280"/>
        <v/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V4450" s="110" t="s">
        <v>25</v>
      </c>
      <c r="W4450" s="110" t="s">
        <v>26</v>
      </c>
      <c r="X4450" s="110" t="s">
        <v>27</v>
      </c>
      <c r="Y4450" s="111" t="s">
        <v>28</v>
      </c>
      <c r="Z4450" s="111" t="s">
        <v>29</v>
      </c>
      <c r="AA4450" s="111" t="s">
        <v>25</v>
      </c>
      <c r="AB4450" s="111" t="s">
        <v>30</v>
      </c>
      <c r="AC4450" s="112" t="s">
        <v>31</v>
      </c>
    </row>
    <row r="4451" spans="1:29" ht="25.5" customHeight="1" x14ac:dyDescent="0.35">
      <c r="A4451" s="205"/>
      <c r="B4451" s="207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277"/>
        <v/>
      </c>
      <c r="G4451" s="106"/>
      <c r="H4451" s="96">
        <f t="shared" si="278"/>
        <v>0</v>
      </c>
      <c r="I4451" s="96" t="str">
        <f t="shared" si="279"/>
        <v/>
      </c>
      <c r="J4451" s="96" t="str">
        <f t="shared" si="280"/>
        <v/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V4451" s="110" t="s">
        <v>25</v>
      </c>
      <c r="W4451" s="110" t="s">
        <v>26</v>
      </c>
      <c r="X4451" s="110" t="s">
        <v>27</v>
      </c>
      <c r="Y4451" s="111" t="s">
        <v>28</v>
      </c>
      <c r="Z4451" s="111" t="s">
        <v>29</v>
      </c>
      <c r="AA4451" s="111" t="s">
        <v>25</v>
      </c>
      <c r="AB4451" s="111" t="s">
        <v>30</v>
      </c>
      <c r="AC4451" s="112" t="s">
        <v>31</v>
      </c>
    </row>
    <row r="4452" spans="1:29" ht="25.5" customHeight="1" x14ac:dyDescent="0.35">
      <c r="A4452" s="205"/>
      <c r="B4452" s="207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277"/>
        <v/>
      </c>
      <c r="G4452" s="106"/>
      <c r="H4452" s="96">
        <f t="shared" si="278"/>
        <v>0</v>
      </c>
      <c r="I4452" s="96" t="str">
        <f t="shared" si="279"/>
        <v/>
      </c>
      <c r="J4452" s="96" t="str">
        <f t="shared" si="280"/>
        <v/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V4452" s="110" t="s">
        <v>25</v>
      </c>
      <c r="W4452" s="110" t="s">
        <v>26</v>
      </c>
      <c r="X4452" s="110" t="s">
        <v>27</v>
      </c>
      <c r="Y4452" s="111" t="s">
        <v>28</v>
      </c>
      <c r="Z4452" s="111" t="s">
        <v>29</v>
      </c>
      <c r="AA4452" s="111" t="s">
        <v>25</v>
      </c>
      <c r="AB4452" s="111" t="s">
        <v>30</v>
      </c>
      <c r="AC4452" s="112" t="s">
        <v>31</v>
      </c>
    </row>
    <row r="4453" spans="1:29" ht="25.5" customHeight="1" x14ac:dyDescent="0.35">
      <c r="A4453" s="205"/>
      <c r="B4453" s="207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277"/>
        <v/>
      </c>
      <c r="G4453" s="106"/>
      <c r="H4453" s="96">
        <f t="shared" si="278"/>
        <v>0</v>
      </c>
      <c r="I4453" s="96" t="str">
        <f t="shared" si="279"/>
        <v/>
      </c>
      <c r="J4453" s="96" t="str">
        <f t="shared" si="280"/>
        <v/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V4453" s="110" t="s">
        <v>25</v>
      </c>
      <c r="W4453" s="110" t="s">
        <v>26</v>
      </c>
      <c r="X4453" s="110" t="s">
        <v>27</v>
      </c>
      <c r="Y4453" s="111" t="s">
        <v>28</v>
      </c>
      <c r="Z4453" s="111" t="s">
        <v>29</v>
      </c>
      <c r="AA4453" s="111" t="s">
        <v>25</v>
      </c>
      <c r="AB4453" s="111" t="s">
        <v>30</v>
      </c>
      <c r="AC4453" s="112" t="s">
        <v>31</v>
      </c>
    </row>
    <row r="4454" spans="1:29" ht="25.5" customHeight="1" x14ac:dyDescent="0.35">
      <c r="A4454" s="205"/>
      <c r="B4454" s="207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277"/>
        <v/>
      </c>
      <c r="G4454" s="106"/>
      <c r="H4454" s="96">
        <f t="shared" si="278"/>
        <v>0</v>
      </c>
      <c r="I4454" s="96" t="str">
        <f t="shared" si="279"/>
        <v/>
      </c>
      <c r="J4454" s="96" t="str">
        <f t="shared" si="280"/>
        <v/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V4454" s="110" t="s">
        <v>25</v>
      </c>
      <c r="W4454" s="110" t="s">
        <v>26</v>
      </c>
      <c r="X4454" s="110" t="s">
        <v>27</v>
      </c>
      <c r="Y4454" s="111" t="s">
        <v>28</v>
      </c>
      <c r="Z4454" s="111" t="s">
        <v>29</v>
      </c>
      <c r="AA4454" s="111" t="s">
        <v>25</v>
      </c>
      <c r="AB4454" s="111" t="s">
        <v>30</v>
      </c>
      <c r="AC4454" s="112" t="s">
        <v>31</v>
      </c>
    </row>
    <row r="4455" spans="1:29" ht="25.5" customHeight="1" x14ac:dyDescent="0.35">
      <c r="A4455" s="205"/>
      <c r="B4455" s="207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277"/>
        <v/>
      </c>
      <c r="G4455" s="106"/>
      <c r="H4455" s="96">
        <f t="shared" si="278"/>
        <v>0</v>
      </c>
      <c r="I4455" s="96" t="str">
        <f t="shared" si="279"/>
        <v/>
      </c>
      <c r="J4455" s="96" t="str">
        <f t="shared" si="280"/>
        <v/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V4455" s="110" t="s">
        <v>25</v>
      </c>
      <c r="W4455" s="110" t="s">
        <v>26</v>
      </c>
      <c r="X4455" s="110" t="s">
        <v>27</v>
      </c>
      <c r="Y4455" s="111" t="s">
        <v>28</v>
      </c>
      <c r="Z4455" s="111" t="s">
        <v>29</v>
      </c>
      <c r="AA4455" s="111" t="s">
        <v>25</v>
      </c>
      <c r="AB4455" s="111" t="s">
        <v>30</v>
      </c>
      <c r="AC4455" s="112" t="s">
        <v>31</v>
      </c>
    </row>
    <row r="4456" spans="1:29" ht="25.5" customHeight="1" x14ac:dyDescent="0.35">
      <c r="A4456" s="205"/>
      <c r="B4456" s="207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277"/>
        <v/>
      </c>
      <c r="G4456" s="106"/>
      <c r="H4456" s="96">
        <f t="shared" si="278"/>
        <v>0</v>
      </c>
      <c r="I4456" s="96" t="str">
        <f t="shared" si="279"/>
        <v/>
      </c>
      <c r="J4456" s="96" t="str">
        <f t="shared" si="280"/>
        <v/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V4456" s="110" t="s">
        <v>25</v>
      </c>
      <c r="W4456" s="110" t="s">
        <v>26</v>
      </c>
      <c r="X4456" s="110" t="s">
        <v>27</v>
      </c>
      <c r="Y4456" s="111" t="s">
        <v>28</v>
      </c>
      <c r="Z4456" s="111" t="s">
        <v>29</v>
      </c>
      <c r="AA4456" s="111" t="s">
        <v>25</v>
      </c>
      <c r="AB4456" s="111" t="s">
        <v>30</v>
      </c>
      <c r="AC4456" s="112" t="s">
        <v>31</v>
      </c>
    </row>
    <row r="4457" spans="1:29" ht="25.5" customHeight="1" x14ac:dyDescent="0.35">
      <c r="A4457" s="205"/>
      <c r="B4457" s="207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277"/>
        <v/>
      </c>
      <c r="G4457" s="106"/>
      <c r="H4457" s="96">
        <f t="shared" si="278"/>
        <v>0</v>
      </c>
      <c r="I4457" s="96" t="str">
        <f t="shared" si="279"/>
        <v/>
      </c>
      <c r="J4457" s="96" t="str">
        <f t="shared" si="280"/>
        <v/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V4457" s="110" t="s">
        <v>25</v>
      </c>
      <c r="W4457" s="110" t="s">
        <v>26</v>
      </c>
      <c r="X4457" s="110" t="s">
        <v>27</v>
      </c>
      <c r="Y4457" s="111" t="s">
        <v>28</v>
      </c>
      <c r="Z4457" s="111" t="s">
        <v>29</v>
      </c>
      <c r="AA4457" s="111" t="s">
        <v>25</v>
      </c>
      <c r="AB4457" s="111" t="s">
        <v>30</v>
      </c>
      <c r="AC4457" s="112" t="s">
        <v>31</v>
      </c>
    </row>
    <row r="4458" spans="1:29" ht="25.5" customHeight="1" x14ac:dyDescent="0.35">
      <c r="A4458" s="205"/>
      <c r="B4458" s="207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277"/>
        <v/>
      </c>
      <c r="G4458" s="106"/>
      <c r="H4458" s="96">
        <f t="shared" si="278"/>
        <v>0</v>
      </c>
      <c r="I4458" s="96" t="str">
        <f t="shared" si="279"/>
        <v/>
      </c>
      <c r="J4458" s="96" t="str">
        <f t="shared" si="280"/>
        <v/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V4458" s="110" t="s">
        <v>25</v>
      </c>
      <c r="W4458" s="110" t="s">
        <v>26</v>
      </c>
      <c r="X4458" s="110" t="s">
        <v>27</v>
      </c>
      <c r="Y4458" s="111" t="s">
        <v>28</v>
      </c>
      <c r="Z4458" s="111" t="s">
        <v>29</v>
      </c>
      <c r="AA4458" s="111" t="s">
        <v>25</v>
      </c>
      <c r="AB4458" s="111" t="s">
        <v>30</v>
      </c>
      <c r="AC4458" s="112" t="s">
        <v>31</v>
      </c>
    </row>
    <row r="4459" spans="1:29" ht="25.5" customHeight="1" x14ac:dyDescent="0.35">
      <c r="A4459" s="205"/>
      <c r="B4459" s="207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277"/>
        <v/>
      </c>
      <c r="G4459" s="106"/>
      <c r="H4459" s="96">
        <f t="shared" si="278"/>
        <v>0</v>
      </c>
      <c r="I4459" s="96" t="str">
        <f t="shared" si="279"/>
        <v/>
      </c>
      <c r="J4459" s="96" t="str">
        <f t="shared" si="280"/>
        <v/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V4459" s="110" t="s">
        <v>25</v>
      </c>
      <c r="W4459" s="110" t="s">
        <v>26</v>
      </c>
      <c r="X4459" s="110" t="s">
        <v>27</v>
      </c>
      <c r="Y4459" s="111" t="s">
        <v>28</v>
      </c>
      <c r="Z4459" s="111" t="s">
        <v>29</v>
      </c>
      <c r="AA4459" s="111" t="s">
        <v>25</v>
      </c>
      <c r="AB4459" s="111" t="s">
        <v>30</v>
      </c>
      <c r="AC4459" s="112" t="s">
        <v>31</v>
      </c>
    </row>
    <row r="4460" spans="1:29" ht="25.5" customHeight="1" x14ac:dyDescent="0.35">
      <c r="A4460" s="205"/>
      <c r="B4460" s="207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277"/>
        <v/>
      </c>
      <c r="G4460" s="106"/>
      <c r="H4460" s="96">
        <f t="shared" si="278"/>
        <v>0</v>
      </c>
      <c r="I4460" s="96" t="str">
        <f t="shared" si="279"/>
        <v/>
      </c>
      <c r="J4460" s="96" t="str">
        <f t="shared" si="280"/>
        <v/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V4460" s="110" t="s">
        <v>25</v>
      </c>
      <c r="W4460" s="110" t="s">
        <v>26</v>
      </c>
      <c r="X4460" s="110" t="s">
        <v>27</v>
      </c>
      <c r="Y4460" s="111" t="s">
        <v>28</v>
      </c>
      <c r="Z4460" s="111" t="s">
        <v>29</v>
      </c>
      <c r="AA4460" s="111" t="s">
        <v>25</v>
      </c>
      <c r="AB4460" s="111" t="s">
        <v>30</v>
      </c>
      <c r="AC4460" s="112" t="s">
        <v>31</v>
      </c>
    </row>
    <row r="4461" spans="1:29" ht="25.5" customHeight="1" x14ac:dyDescent="0.35">
      <c r="A4461" s="205"/>
      <c r="B4461" s="207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277"/>
        <v/>
      </c>
      <c r="G4461" s="106"/>
      <c r="H4461" s="96">
        <f t="shared" si="278"/>
        <v>0</v>
      </c>
      <c r="I4461" s="96" t="str">
        <f t="shared" si="279"/>
        <v/>
      </c>
      <c r="J4461" s="96" t="str">
        <f t="shared" si="280"/>
        <v/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V4461" s="110" t="s">
        <v>25</v>
      </c>
      <c r="W4461" s="110" t="s">
        <v>26</v>
      </c>
      <c r="X4461" s="110" t="s">
        <v>27</v>
      </c>
      <c r="Y4461" s="111" t="s">
        <v>28</v>
      </c>
      <c r="Z4461" s="111" t="s">
        <v>29</v>
      </c>
      <c r="AA4461" s="111" t="s">
        <v>25</v>
      </c>
      <c r="AB4461" s="111" t="s">
        <v>30</v>
      </c>
      <c r="AC4461" s="112" t="s">
        <v>31</v>
      </c>
    </row>
    <row r="4462" spans="1:29" ht="25.5" customHeight="1" x14ac:dyDescent="0.35">
      <c r="A4462" s="205"/>
      <c r="B4462" s="207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277"/>
        <v/>
      </c>
      <c r="G4462" s="106"/>
      <c r="H4462" s="96">
        <f t="shared" si="278"/>
        <v>0</v>
      </c>
      <c r="I4462" s="96" t="str">
        <f t="shared" si="279"/>
        <v/>
      </c>
      <c r="J4462" s="96" t="str">
        <f t="shared" si="280"/>
        <v/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V4462" s="110" t="s">
        <v>25</v>
      </c>
      <c r="W4462" s="110" t="s">
        <v>26</v>
      </c>
      <c r="X4462" s="110" t="s">
        <v>27</v>
      </c>
      <c r="Y4462" s="111" t="s">
        <v>28</v>
      </c>
      <c r="Z4462" s="111" t="s">
        <v>29</v>
      </c>
      <c r="AA4462" s="111" t="s">
        <v>25</v>
      </c>
      <c r="AB4462" s="111" t="s">
        <v>30</v>
      </c>
      <c r="AC4462" s="112" t="s">
        <v>31</v>
      </c>
    </row>
    <row r="4463" spans="1:29" ht="25.5" customHeight="1" x14ac:dyDescent="0.35">
      <c r="A4463" s="205"/>
      <c r="B4463" s="207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277"/>
        <v/>
      </c>
      <c r="G4463" s="106"/>
      <c r="H4463" s="96">
        <f t="shared" si="278"/>
        <v>0</v>
      </c>
      <c r="I4463" s="96" t="str">
        <f t="shared" si="279"/>
        <v/>
      </c>
      <c r="J4463" s="96" t="str">
        <f t="shared" si="280"/>
        <v/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V4463" s="110" t="s">
        <v>25</v>
      </c>
      <c r="W4463" s="110" t="s">
        <v>26</v>
      </c>
      <c r="X4463" s="110" t="s">
        <v>27</v>
      </c>
      <c r="Y4463" s="111" t="s">
        <v>28</v>
      </c>
      <c r="Z4463" s="111" t="s">
        <v>29</v>
      </c>
      <c r="AA4463" s="111" t="s">
        <v>25</v>
      </c>
      <c r="AB4463" s="111" t="s">
        <v>30</v>
      </c>
      <c r="AC4463" s="112" t="s">
        <v>31</v>
      </c>
    </row>
    <row r="4464" spans="1:29" ht="25.5" customHeight="1" x14ac:dyDescent="0.35">
      <c r="A4464" s="205"/>
      <c r="B4464" s="207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277"/>
        <v/>
      </c>
      <c r="G4464" s="106"/>
      <c r="H4464" s="96">
        <f t="shared" si="278"/>
        <v>0</v>
      </c>
      <c r="I4464" s="96" t="str">
        <f t="shared" si="279"/>
        <v/>
      </c>
      <c r="J4464" s="96" t="str">
        <f t="shared" si="280"/>
        <v/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V4464" s="110" t="s">
        <v>25</v>
      </c>
      <c r="W4464" s="110" t="s">
        <v>26</v>
      </c>
      <c r="X4464" s="110" t="s">
        <v>27</v>
      </c>
      <c r="Y4464" s="111" t="s">
        <v>28</v>
      </c>
      <c r="Z4464" s="111" t="s">
        <v>29</v>
      </c>
      <c r="AA4464" s="111" t="s">
        <v>25</v>
      </c>
      <c r="AB4464" s="111" t="s">
        <v>30</v>
      </c>
      <c r="AC4464" s="112" t="s">
        <v>31</v>
      </c>
    </row>
    <row r="4465" spans="1:29" ht="25.5" customHeight="1" x14ac:dyDescent="0.35">
      <c r="A4465" s="205"/>
      <c r="B4465" s="207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277"/>
        <v/>
      </c>
      <c r="G4465" s="106"/>
      <c r="H4465" s="96">
        <f t="shared" si="278"/>
        <v>0</v>
      </c>
      <c r="I4465" s="96" t="str">
        <f t="shared" si="279"/>
        <v/>
      </c>
      <c r="J4465" s="96" t="str">
        <f t="shared" si="280"/>
        <v/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V4465" s="110" t="s">
        <v>25</v>
      </c>
      <c r="W4465" s="110" t="s">
        <v>26</v>
      </c>
      <c r="X4465" s="110" t="s">
        <v>27</v>
      </c>
      <c r="Y4465" s="111" t="s">
        <v>28</v>
      </c>
      <c r="Z4465" s="111" t="s">
        <v>29</v>
      </c>
      <c r="AA4465" s="111" t="s">
        <v>25</v>
      </c>
      <c r="AB4465" s="111" t="s">
        <v>30</v>
      </c>
      <c r="AC4465" s="112" t="s">
        <v>31</v>
      </c>
    </row>
    <row r="4466" spans="1:29" ht="25.5" customHeight="1" x14ac:dyDescent="0.35">
      <c r="A4466" s="205"/>
      <c r="B4466" s="207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277"/>
        <v/>
      </c>
      <c r="G4466" s="106"/>
      <c r="H4466" s="96">
        <f t="shared" si="278"/>
        <v>0</v>
      </c>
      <c r="I4466" s="96" t="str">
        <f t="shared" si="279"/>
        <v/>
      </c>
      <c r="J4466" s="96" t="str">
        <f t="shared" si="280"/>
        <v/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V4466" s="110" t="s">
        <v>25</v>
      </c>
      <c r="W4466" s="110" t="s">
        <v>26</v>
      </c>
      <c r="X4466" s="110" t="s">
        <v>27</v>
      </c>
      <c r="Y4466" s="111" t="s">
        <v>28</v>
      </c>
      <c r="Z4466" s="111" t="s">
        <v>29</v>
      </c>
      <c r="AA4466" s="111" t="s">
        <v>25</v>
      </c>
      <c r="AB4466" s="111" t="s">
        <v>30</v>
      </c>
      <c r="AC4466" s="112" t="s">
        <v>31</v>
      </c>
    </row>
    <row r="4467" spans="1:29" ht="25.5" customHeight="1" x14ac:dyDescent="0.35">
      <c r="A4467" s="205"/>
      <c r="B4467" s="207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277"/>
        <v/>
      </c>
      <c r="G4467" s="106"/>
      <c r="H4467" s="96">
        <f t="shared" si="278"/>
        <v>0</v>
      </c>
      <c r="I4467" s="96" t="str">
        <f t="shared" si="279"/>
        <v/>
      </c>
      <c r="J4467" s="96" t="str">
        <f t="shared" si="280"/>
        <v/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V4467" s="110" t="s">
        <v>25</v>
      </c>
      <c r="W4467" s="110" t="s">
        <v>26</v>
      </c>
      <c r="X4467" s="110" t="s">
        <v>27</v>
      </c>
      <c r="Y4467" s="111" t="s">
        <v>28</v>
      </c>
      <c r="Z4467" s="111" t="s">
        <v>29</v>
      </c>
      <c r="AA4467" s="111" t="s">
        <v>25</v>
      </c>
      <c r="AB4467" s="111" t="s">
        <v>30</v>
      </c>
      <c r="AC4467" s="112" t="s">
        <v>31</v>
      </c>
    </row>
    <row r="4468" spans="1:29" ht="25.5" customHeight="1" x14ac:dyDescent="0.35">
      <c r="A4468" s="205"/>
      <c r="B4468" s="207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277"/>
        <v/>
      </c>
      <c r="G4468" s="106"/>
      <c r="H4468" s="96">
        <f t="shared" si="278"/>
        <v>0</v>
      </c>
      <c r="I4468" s="96" t="str">
        <f t="shared" si="279"/>
        <v/>
      </c>
      <c r="J4468" s="96" t="str">
        <f t="shared" si="280"/>
        <v/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V4468" s="110" t="s">
        <v>25</v>
      </c>
      <c r="W4468" s="110" t="s">
        <v>26</v>
      </c>
      <c r="X4468" s="110" t="s">
        <v>27</v>
      </c>
      <c r="Y4468" s="111" t="s">
        <v>28</v>
      </c>
      <c r="Z4468" s="111" t="s">
        <v>29</v>
      </c>
      <c r="AA4468" s="111" t="s">
        <v>25</v>
      </c>
      <c r="AB4468" s="111" t="s">
        <v>30</v>
      </c>
      <c r="AC4468" s="112" t="s">
        <v>31</v>
      </c>
    </row>
    <row r="4469" spans="1:29" ht="25.5" customHeight="1" x14ac:dyDescent="0.35">
      <c r="A4469" s="205"/>
      <c r="B4469" s="207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277"/>
        <v/>
      </c>
      <c r="G4469" s="106"/>
      <c r="H4469" s="96">
        <f t="shared" si="278"/>
        <v>0</v>
      </c>
      <c r="I4469" s="96" t="str">
        <f t="shared" si="279"/>
        <v/>
      </c>
      <c r="J4469" s="96" t="str">
        <f t="shared" si="280"/>
        <v/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V4469" s="110" t="s">
        <v>25</v>
      </c>
      <c r="W4469" s="110" t="s">
        <v>26</v>
      </c>
      <c r="X4469" s="110" t="s">
        <v>27</v>
      </c>
      <c r="Y4469" s="111" t="s">
        <v>28</v>
      </c>
      <c r="Z4469" s="111" t="s">
        <v>29</v>
      </c>
      <c r="AA4469" s="111" t="s">
        <v>25</v>
      </c>
      <c r="AB4469" s="111" t="s">
        <v>30</v>
      </c>
      <c r="AC4469" s="112" t="s">
        <v>31</v>
      </c>
    </row>
    <row r="4470" spans="1:29" ht="25.5" customHeight="1" x14ac:dyDescent="0.35">
      <c r="A4470" s="205"/>
      <c r="B4470" s="207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277"/>
        <v/>
      </c>
      <c r="G4470" s="106"/>
      <c r="H4470" s="96">
        <f t="shared" si="278"/>
        <v>0</v>
      </c>
      <c r="I4470" s="96" t="str">
        <f t="shared" si="279"/>
        <v/>
      </c>
      <c r="J4470" s="96" t="str">
        <f t="shared" si="280"/>
        <v/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V4470" s="110" t="s">
        <v>25</v>
      </c>
      <c r="W4470" s="110" t="s">
        <v>26</v>
      </c>
      <c r="X4470" s="110" t="s">
        <v>27</v>
      </c>
      <c r="Y4470" s="111" t="s">
        <v>28</v>
      </c>
      <c r="Z4470" s="111" t="s">
        <v>29</v>
      </c>
      <c r="AA4470" s="111" t="s">
        <v>25</v>
      </c>
      <c r="AB4470" s="111" t="s">
        <v>30</v>
      </c>
      <c r="AC4470" s="112" t="s">
        <v>31</v>
      </c>
    </row>
    <row r="4471" spans="1:29" ht="25.5" customHeight="1" x14ac:dyDescent="0.35">
      <c r="A4471" s="205"/>
      <c r="B4471" s="207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277"/>
        <v/>
      </c>
      <c r="G4471" s="106"/>
      <c r="H4471" s="96">
        <f t="shared" si="278"/>
        <v>0</v>
      </c>
      <c r="I4471" s="96" t="str">
        <f t="shared" si="279"/>
        <v/>
      </c>
      <c r="J4471" s="96" t="str">
        <f t="shared" si="280"/>
        <v/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V4471" s="110" t="s">
        <v>25</v>
      </c>
      <c r="W4471" s="110" t="s">
        <v>26</v>
      </c>
      <c r="X4471" s="110" t="s">
        <v>27</v>
      </c>
      <c r="Y4471" s="111" t="s">
        <v>28</v>
      </c>
      <c r="Z4471" s="111" t="s">
        <v>29</v>
      </c>
      <c r="AA4471" s="111" t="s">
        <v>25</v>
      </c>
      <c r="AB4471" s="111" t="s">
        <v>30</v>
      </c>
      <c r="AC4471" s="112" t="s">
        <v>31</v>
      </c>
    </row>
    <row r="4472" spans="1:29" ht="25.5" customHeight="1" x14ac:dyDescent="0.35">
      <c r="A4472" s="205"/>
      <c r="B4472" s="207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277"/>
        <v/>
      </c>
      <c r="G4472" s="106"/>
      <c r="H4472" s="96">
        <f t="shared" si="278"/>
        <v>0</v>
      </c>
      <c r="I4472" s="96" t="str">
        <f t="shared" si="279"/>
        <v/>
      </c>
      <c r="J4472" s="96" t="str">
        <f t="shared" si="280"/>
        <v/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V4472" s="110" t="s">
        <v>25</v>
      </c>
      <c r="W4472" s="110" t="s">
        <v>26</v>
      </c>
      <c r="X4472" s="110" t="s">
        <v>27</v>
      </c>
      <c r="Y4472" s="111" t="s">
        <v>28</v>
      </c>
      <c r="Z4472" s="111" t="s">
        <v>29</v>
      </c>
      <c r="AA4472" s="111" t="s">
        <v>25</v>
      </c>
      <c r="AB4472" s="111" t="s">
        <v>30</v>
      </c>
      <c r="AC4472" s="112" t="s">
        <v>31</v>
      </c>
    </row>
    <row r="4473" spans="1:29" ht="25.5" customHeight="1" x14ac:dyDescent="0.35">
      <c r="A4473" s="205"/>
      <c r="B4473" s="207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277"/>
        <v/>
      </c>
      <c r="G4473" s="106"/>
      <c r="H4473" s="96">
        <f t="shared" si="278"/>
        <v>0</v>
      </c>
      <c r="I4473" s="96" t="str">
        <f t="shared" si="279"/>
        <v/>
      </c>
      <c r="J4473" s="96" t="str">
        <f t="shared" si="280"/>
        <v/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V4473" s="110" t="s">
        <v>25</v>
      </c>
      <c r="W4473" s="110" t="s">
        <v>26</v>
      </c>
      <c r="X4473" s="110" t="s">
        <v>27</v>
      </c>
      <c r="Y4473" s="111" t="s">
        <v>28</v>
      </c>
      <c r="Z4473" s="111" t="s">
        <v>29</v>
      </c>
      <c r="AA4473" s="111" t="s">
        <v>25</v>
      </c>
      <c r="AB4473" s="111" t="s">
        <v>30</v>
      </c>
      <c r="AC4473" s="112" t="s">
        <v>31</v>
      </c>
    </row>
    <row r="4474" spans="1:29" ht="25.5" customHeight="1" x14ac:dyDescent="0.35">
      <c r="A4474" s="205"/>
      <c r="B4474" s="207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277"/>
        <v/>
      </c>
      <c r="G4474" s="106"/>
      <c r="H4474" s="96">
        <f t="shared" si="278"/>
        <v>0</v>
      </c>
      <c r="I4474" s="96" t="str">
        <f t="shared" si="279"/>
        <v/>
      </c>
      <c r="J4474" s="96" t="str">
        <f t="shared" si="280"/>
        <v/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V4474" s="110" t="s">
        <v>25</v>
      </c>
      <c r="W4474" s="110" t="s">
        <v>26</v>
      </c>
      <c r="X4474" s="110" t="s">
        <v>27</v>
      </c>
      <c r="Y4474" s="111" t="s">
        <v>28</v>
      </c>
      <c r="Z4474" s="111" t="s">
        <v>29</v>
      </c>
      <c r="AA4474" s="111" t="s">
        <v>25</v>
      </c>
      <c r="AB4474" s="111" t="s">
        <v>30</v>
      </c>
      <c r="AC4474" s="112" t="s">
        <v>31</v>
      </c>
    </row>
    <row r="4475" spans="1:29" ht="25.5" customHeight="1" x14ac:dyDescent="0.35">
      <c r="A4475" s="205"/>
      <c r="B4475" s="207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277"/>
        <v/>
      </c>
      <c r="G4475" s="106"/>
      <c r="H4475" s="96">
        <f t="shared" si="278"/>
        <v>0</v>
      </c>
      <c r="I4475" s="96" t="str">
        <f t="shared" si="279"/>
        <v/>
      </c>
      <c r="J4475" s="96" t="str">
        <f t="shared" si="280"/>
        <v/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V4475" s="110" t="s">
        <v>25</v>
      </c>
      <c r="W4475" s="110" t="s">
        <v>26</v>
      </c>
      <c r="X4475" s="110" t="s">
        <v>27</v>
      </c>
      <c r="Y4475" s="111" t="s">
        <v>28</v>
      </c>
      <c r="Z4475" s="111" t="s">
        <v>29</v>
      </c>
      <c r="AA4475" s="111" t="s">
        <v>25</v>
      </c>
      <c r="AB4475" s="111" t="s">
        <v>30</v>
      </c>
      <c r="AC4475" s="112" t="s">
        <v>31</v>
      </c>
    </row>
    <row r="4476" spans="1:29" ht="25.5" customHeight="1" x14ac:dyDescent="0.35">
      <c r="A4476" s="205"/>
      <c r="B4476" s="207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277"/>
        <v/>
      </c>
      <c r="G4476" s="106"/>
      <c r="H4476" s="96">
        <f t="shared" si="278"/>
        <v>0</v>
      </c>
      <c r="I4476" s="96" t="str">
        <f t="shared" si="279"/>
        <v/>
      </c>
      <c r="J4476" s="96" t="str">
        <f t="shared" si="280"/>
        <v/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V4476" s="110" t="s">
        <v>25</v>
      </c>
      <c r="W4476" s="110" t="s">
        <v>26</v>
      </c>
      <c r="X4476" s="110" t="s">
        <v>27</v>
      </c>
      <c r="Y4476" s="111" t="s">
        <v>28</v>
      </c>
      <c r="Z4476" s="111" t="s">
        <v>29</v>
      </c>
      <c r="AA4476" s="111" t="s">
        <v>25</v>
      </c>
      <c r="AB4476" s="111" t="s">
        <v>30</v>
      </c>
      <c r="AC4476" s="112" t="s">
        <v>31</v>
      </c>
    </row>
    <row r="4477" spans="1:29" ht="25.5" customHeight="1" x14ac:dyDescent="0.35">
      <c r="A4477" s="205"/>
      <c r="B4477" s="207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277"/>
        <v/>
      </c>
      <c r="G4477" s="106"/>
      <c r="H4477" s="96">
        <f t="shared" si="278"/>
        <v>0</v>
      </c>
      <c r="I4477" s="96" t="str">
        <f t="shared" si="279"/>
        <v/>
      </c>
      <c r="J4477" s="96" t="str">
        <f t="shared" si="280"/>
        <v/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V4477" s="110" t="s">
        <v>25</v>
      </c>
      <c r="W4477" s="110" t="s">
        <v>26</v>
      </c>
      <c r="X4477" s="110" t="s">
        <v>27</v>
      </c>
      <c r="Y4477" s="111" t="s">
        <v>28</v>
      </c>
      <c r="Z4477" s="111" t="s">
        <v>29</v>
      </c>
      <c r="AA4477" s="111" t="s">
        <v>25</v>
      </c>
      <c r="AB4477" s="111" t="s">
        <v>30</v>
      </c>
      <c r="AC4477" s="112" t="s">
        <v>31</v>
      </c>
    </row>
    <row r="4478" spans="1:29" ht="25.5" customHeight="1" x14ac:dyDescent="0.35">
      <c r="A4478" s="205"/>
      <c r="B4478" s="207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277"/>
        <v/>
      </c>
      <c r="G4478" s="106"/>
      <c r="H4478" s="96">
        <f t="shared" si="278"/>
        <v>0</v>
      </c>
      <c r="I4478" s="96" t="str">
        <f t="shared" si="279"/>
        <v/>
      </c>
      <c r="J4478" s="96" t="str">
        <f t="shared" si="280"/>
        <v/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V4478" s="110" t="s">
        <v>25</v>
      </c>
      <c r="W4478" s="110" t="s">
        <v>26</v>
      </c>
      <c r="X4478" s="110" t="s">
        <v>27</v>
      </c>
      <c r="Y4478" s="111" t="s">
        <v>28</v>
      </c>
      <c r="Z4478" s="111" t="s">
        <v>29</v>
      </c>
      <c r="AA4478" s="111" t="s">
        <v>25</v>
      </c>
      <c r="AB4478" s="111" t="s">
        <v>30</v>
      </c>
      <c r="AC4478" s="112" t="s">
        <v>31</v>
      </c>
    </row>
    <row r="4479" spans="1:29" ht="25.5" customHeight="1" x14ac:dyDescent="0.35">
      <c r="A4479" s="205"/>
      <c r="B4479" s="207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277"/>
        <v/>
      </c>
      <c r="G4479" s="106"/>
      <c r="H4479" s="96">
        <f t="shared" si="278"/>
        <v>0</v>
      </c>
      <c r="I4479" s="96" t="str">
        <f t="shared" si="279"/>
        <v/>
      </c>
      <c r="J4479" s="96" t="str">
        <f t="shared" si="280"/>
        <v/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V4479" s="110" t="s">
        <v>25</v>
      </c>
      <c r="W4479" s="110" t="s">
        <v>26</v>
      </c>
      <c r="X4479" s="110" t="s">
        <v>27</v>
      </c>
      <c r="Y4479" s="111" t="s">
        <v>28</v>
      </c>
      <c r="Z4479" s="111" t="s">
        <v>29</v>
      </c>
      <c r="AA4479" s="111" t="s">
        <v>25</v>
      </c>
      <c r="AB4479" s="111" t="s">
        <v>30</v>
      </c>
      <c r="AC4479" s="112" t="s">
        <v>31</v>
      </c>
    </row>
    <row r="4480" spans="1:29" ht="25.5" customHeight="1" x14ac:dyDescent="0.35">
      <c r="A4480" s="205"/>
      <c r="B4480" s="207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277"/>
        <v/>
      </c>
      <c r="G4480" s="106"/>
      <c r="H4480" s="96">
        <f t="shared" si="278"/>
        <v>0</v>
      </c>
      <c r="I4480" s="96" t="str">
        <f t="shared" si="279"/>
        <v/>
      </c>
      <c r="J4480" s="96" t="str">
        <f t="shared" si="280"/>
        <v/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V4480" s="110" t="s">
        <v>25</v>
      </c>
      <c r="W4480" s="110" t="s">
        <v>26</v>
      </c>
      <c r="X4480" s="110" t="s">
        <v>27</v>
      </c>
      <c r="Y4480" s="111" t="s">
        <v>28</v>
      </c>
      <c r="Z4480" s="111" t="s">
        <v>29</v>
      </c>
      <c r="AA4480" s="111" t="s">
        <v>25</v>
      </c>
      <c r="AB4480" s="111" t="s">
        <v>30</v>
      </c>
      <c r="AC4480" s="112" t="s">
        <v>31</v>
      </c>
    </row>
    <row r="4481" spans="1:29" ht="25.5" customHeight="1" x14ac:dyDescent="0.35">
      <c r="A4481" s="205"/>
      <c r="B4481" s="207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277"/>
        <v/>
      </c>
      <c r="G4481" s="106"/>
      <c r="H4481" s="96">
        <f t="shared" si="278"/>
        <v>0</v>
      </c>
      <c r="I4481" s="96" t="str">
        <f t="shared" si="279"/>
        <v/>
      </c>
      <c r="J4481" s="96" t="str">
        <f t="shared" si="280"/>
        <v/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V4481" s="110" t="s">
        <v>25</v>
      </c>
      <c r="W4481" s="110" t="s">
        <v>26</v>
      </c>
      <c r="X4481" s="110" t="s">
        <v>27</v>
      </c>
      <c r="Y4481" s="111" t="s">
        <v>28</v>
      </c>
      <c r="Z4481" s="111" t="s">
        <v>29</v>
      </c>
      <c r="AA4481" s="111" t="s">
        <v>25</v>
      </c>
      <c r="AB4481" s="111" t="s">
        <v>30</v>
      </c>
      <c r="AC4481" s="112" t="s">
        <v>31</v>
      </c>
    </row>
    <row r="4482" spans="1:29" ht="25.5" customHeight="1" x14ac:dyDescent="0.35">
      <c r="A4482" s="205"/>
      <c r="B4482" s="207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281">IF(OR(D4482="",E4482=""),"",ROUND(D4482*E4482,2))</f>
        <v/>
      </c>
      <c r="G4482" s="106"/>
      <c r="H4482" s="96">
        <f t="shared" ref="H4482:H4545" si="282">IF(G4482="Sim",IF(OR(F4482="",D4482="",L4482=""),"",IF(L4482="Sim",ROUND(F4482-D4482,2),0)),0)</f>
        <v>0</v>
      </c>
      <c r="I4482" s="96" t="str">
        <f t="shared" ref="I4482:I4545" si="283">IF(G4482="Sim",0,IF(OR(F4482="",L4482=""),"",F4482))</f>
        <v/>
      </c>
      <c r="J4482" s="96" t="str">
        <f t="shared" ref="J4482:J4545" si="284">IF(G4482="Sim",0,IF(OR(F4482="",D4482="",L4482=""),"",IF(L4482="Sim",ROUND(F4482-D4482,2),0)))</f>
        <v/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V4482" s="110" t="s">
        <v>25</v>
      </c>
      <c r="W4482" s="110" t="s">
        <v>26</v>
      </c>
      <c r="X4482" s="110" t="s">
        <v>27</v>
      </c>
      <c r="Y4482" s="111" t="s">
        <v>28</v>
      </c>
      <c r="Z4482" s="111" t="s">
        <v>29</v>
      </c>
      <c r="AA4482" s="111" t="s">
        <v>25</v>
      </c>
      <c r="AB4482" s="111" t="s">
        <v>30</v>
      </c>
      <c r="AC4482" s="112" t="s">
        <v>31</v>
      </c>
    </row>
    <row r="4483" spans="1:29" ht="25.5" customHeight="1" x14ac:dyDescent="0.35">
      <c r="A4483" s="205"/>
      <c r="B4483" s="207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281"/>
        <v/>
      </c>
      <c r="G4483" s="106"/>
      <c r="H4483" s="96">
        <f t="shared" si="282"/>
        <v>0</v>
      </c>
      <c r="I4483" s="96" t="str">
        <f t="shared" si="283"/>
        <v/>
      </c>
      <c r="J4483" s="96" t="str">
        <f t="shared" si="284"/>
        <v/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V4483" s="110" t="s">
        <v>25</v>
      </c>
      <c r="W4483" s="110" t="s">
        <v>26</v>
      </c>
      <c r="X4483" s="110" t="s">
        <v>27</v>
      </c>
      <c r="Y4483" s="111" t="s">
        <v>28</v>
      </c>
      <c r="Z4483" s="111" t="s">
        <v>29</v>
      </c>
      <c r="AA4483" s="111" t="s">
        <v>25</v>
      </c>
      <c r="AB4483" s="111" t="s">
        <v>30</v>
      </c>
      <c r="AC4483" s="112" t="s">
        <v>31</v>
      </c>
    </row>
    <row r="4484" spans="1:29" ht="25.5" customHeight="1" x14ac:dyDescent="0.35">
      <c r="A4484" s="205"/>
      <c r="B4484" s="207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281"/>
        <v/>
      </c>
      <c r="G4484" s="106"/>
      <c r="H4484" s="96">
        <f t="shared" si="282"/>
        <v>0</v>
      </c>
      <c r="I4484" s="96" t="str">
        <f t="shared" si="283"/>
        <v/>
      </c>
      <c r="J4484" s="96" t="str">
        <f t="shared" si="284"/>
        <v/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V4484" s="110" t="s">
        <v>25</v>
      </c>
      <c r="W4484" s="110" t="s">
        <v>26</v>
      </c>
      <c r="X4484" s="110" t="s">
        <v>27</v>
      </c>
      <c r="Y4484" s="111" t="s">
        <v>28</v>
      </c>
      <c r="Z4484" s="111" t="s">
        <v>29</v>
      </c>
      <c r="AA4484" s="111" t="s">
        <v>25</v>
      </c>
      <c r="AB4484" s="111" t="s">
        <v>30</v>
      </c>
      <c r="AC4484" s="112" t="s">
        <v>31</v>
      </c>
    </row>
    <row r="4485" spans="1:29" ht="25.5" customHeight="1" x14ac:dyDescent="0.35">
      <c r="A4485" s="205"/>
      <c r="B4485" s="207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281"/>
        <v/>
      </c>
      <c r="G4485" s="106"/>
      <c r="H4485" s="96">
        <f t="shared" si="282"/>
        <v>0</v>
      </c>
      <c r="I4485" s="96" t="str">
        <f t="shared" si="283"/>
        <v/>
      </c>
      <c r="J4485" s="96" t="str">
        <f t="shared" si="284"/>
        <v/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V4485" s="110" t="s">
        <v>25</v>
      </c>
      <c r="W4485" s="110" t="s">
        <v>26</v>
      </c>
      <c r="X4485" s="110" t="s">
        <v>27</v>
      </c>
      <c r="Y4485" s="111" t="s">
        <v>28</v>
      </c>
      <c r="Z4485" s="111" t="s">
        <v>29</v>
      </c>
      <c r="AA4485" s="111" t="s">
        <v>25</v>
      </c>
      <c r="AB4485" s="111" t="s">
        <v>30</v>
      </c>
      <c r="AC4485" s="112" t="s">
        <v>31</v>
      </c>
    </row>
    <row r="4486" spans="1:29" ht="25.5" customHeight="1" x14ac:dyDescent="0.35">
      <c r="A4486" s="205"/>
      <c r="B4486" s="207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281"/>
        <v/>
      </c>
      <c r="G4486" s="106"/>
      <c r="H4486" s="96">
        <f t="shared" si="282"/>
        <v>0</v>
      </c>
      <c r="I4486" s="96" t="str">
        <f t="shared" si="283"/>
        <v/>
      </c>
      <c r="J4486" s="96" t="str">
        <f t="shared" si="284"/>
        <v/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V4486" s="110" t="s">
        <v>25</v>
      </c>
      <c r="W4486" s="110" t="s">
        <v>26</v>
      </c>
      <c r="X4486" s="110" t="s">
        <v>27</v>
      </c>
      <c r="Y4486" s="111" t="s">
        <v>28</v>
      </c>
      <c r="Z4486" s="111" t="s">
        <v>29</v>
      </c>
      <c r="AA4486" s="111" t="s">
        <v>25</v>
      </c>
      <c r="AB4486" s="111" t="s">
        <v>30</v>
      </c>
      <c r="AC4486" s="112" t="s">
        <v>31</v>
      </c>
    </row>
    <row r="4487" spans="1:29" ht="25.5" customHeight="1" x14ac:dyDescent="0.35">
      <c r="A4487" s="205"/>
      <c r="B4487" s="207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281"/>
        <v/>
      </c>
      <c r="G4487" s="106"/>
      <c r="H4487" s="96">
        <f t="shared" si="282"/>
        <v>0</v>
      </c>
      <c r="I4487" s="96" t="str">
        <f t="shared" si="283"/>
        <v/>
      </c>
      <c r="J4487" s="96" t="str">
        <f t="shared" si="284"/>
        <v/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V4487" s="110" t="s">
        <v>25</v>
      </c>
      <c r="W4487" s="110" t="s">
        <v>26</v>
      </c>
      <c r="X4487" s="110" t="s">
        <v>27</v>
      </c>
      <c r="Y4487" s="111" t="s">
        <v>28</v>
      </c>
      <c r="Z4487" s="111" t="s">
        <v>29</v>
      </c>
      <c r="AA4487" s="111" t="s">
        <v>25</v>
      </c>
      <c r="AB4487" s="111" t="s">
        <v>30</v>
      </c>
      <c r="AC4487" s="112" t="s">
        <v>31</v>
      </c>
    </row>
    <row r="4488" spans="1:29" ht="25.5" customHeight="1" x14ac:dyDescent="0.35">
      <c r="A4488" s="205"/>
      <c r="B4488" s="207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281"/>
        <v/>
      </c>
      <c r="G4488" s="106"/>
      <c r="H4488" s="96">
        <f t="shared" si="282"/>
        <v>0</v>
      </c>
      <c r="I4488" s="96" t="str">
        <f t="shared" si="283"/>
        <v/>
      </c>
      <c r="J4488" s="96" t="str">
        <f t="shared" si="284"/>
        <v/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V4488" s="110" t="s">
        <v>25</v>
      </c>
      <c r="W4488" s="110" t="s">
        <v>26</v>
      </c>
      <c r="X4488" s="110" t="s">
        <v>27</v>
      </c>
      <c r="Y4488" s="111" t="s">
        <v>28</v>
      </c>
      <c r="Z4488" s="111" t="s">
        <v>29</v>
      </c>
      <c r="AA4488" s="111" t="s">
        <v>25</v>
      </c>
      <c r="AB4488" s="111" t="s">
        <v>30</v>
      </c>
      <c r="AC4488" s="112" t="s">
        <v>31</v>
      </c>
    </row>
    <row r="4489" spans="1:29" ht="25.5" customHeight="1" x14ac:dyDescent="0.35">
      <c r="A4489" s="205"/>
      <c r="B4489" s="207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281"/>
        <v/>
      </c>
      <c r="G4489" s="106"/>
      <c r="H4489" s="96">
        <f t="shared" si="282"/>
        <v>0</v>
      </c>
      <c r="I4489" s="96" t="str">
        <f t="shared" si="283"/>
        <v/>
      </c>
      <c r="J4489" s="96" t="str">
        <f t="shared" si="284"/>
        <v/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V4489" s="110" t="s">
        <v>25</v>
      </c>
      <c r="W4489" s="110" t="s">
        <v>26</v>
      </c>
      <c r="X4489" s="110" t="s">
        <v>27</v>
      </c>
      <c r="Y4489" s="111" t="s">
        <v>28</v>
      </c>
      <c r="Z4489" s="111" t="s">
        <v>29</v>
      </c>
      <c r="AA4489" s="111" t="s">
        <v>25</v>
      </c>
      <c r="AB4489" s="111" t="s">
        <v>30</v>
      </c>
      <c r="AC4489" s="112" t="s">
        <v>31</v>
      </c>
    </row>
    <row r="4490" spans="1:29" ht="25.5" customHeight="1" x14ac:dyDescent="0.35">
      <c r="A4490" s="205"/>
      <c r="B4490" s="207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281"/>
        <v/>
      </c>
      <c r="G4490" s="106"/>
      <c r="H4490" s="96">
        <f t="shared" si="282"/>
        <v>0</v>
      </c>
      <c r="I4490" s="96" t="str">
        <f t="shared" si="283"/>
        <v/>
      </c>
      <c r="J4490" s="96" t="str">
        <f t="shared" si="284"/>
        <v/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V4490" s="110" t="s">
        <v>25</v>
      </c>
      <c r="W4490" s="110" t="s">
        <v>26</v>
      </c>
      <c r="X4490" s="110" t="s">
        <v>27</v>
      </c>
      <c r="Y4490" s="111" t="s">
        <v>28</v>
      </c>
      <c r="Z4490" s="111" t="s">
        <v>29</v>
      </c>
      <c r="AA4490" s="111" t="s">
        <v>25</v>
      </c>
      <c r="AB4490" s="111" t="s">
        <v>30</v>
      </c>
      <c r="AC4490" s="112" t="s">
        <v>31</v>
      </c>
    </row>
    <row r="4491" spans="1:29" ht="25.5" customHeight="1" x14ac:dyDescent="0.35">
      <c r="A4491" s="205"/>
      <c r="B4491" s="207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281"/>
        <v/>
      </c>
      <c r="G4491" s="106"/>
      <c r="H4491" s="96">
        <f t="shared" si="282"/>
        <v>0</v>
      </c>
      <c r="I4491" s="96" t="str">
        <f t="shared" si="283"/>
        <v/>
      </c>
      <c r="J4491" s="96" t="str">
        <f t="shared" si="284"/>
        <v/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V4491" s="110" t="s">
        <v>25</v>
      </c>
      <c r="W4491" s="110" t="s">
        <v>26</v>
      </c>
      <c r="X4491" s="110" t="s">
        <v>27</v>
      </c>
      <c r="Y4491" s="111" t="s">
        <v>28</v>
      </c>
      <c r="Z4491" s="111" t="s">
        <v>29</v>
      </c>
      <c r="AA4491" s="111" t="s">
        <v>25</v>
      </c>
      <c r="AB4491" s="111" t="s">
        <v>30</v>
      </c>
      <c r="AC4491" s="112" t="s">
        <v>31</v>
      </c>
    </row>
    <row r="4492" spans="1:29" ht="25.5" customHeight="1" x14ac:dyDescent="0.35">
      <c r="A4492" s="205"/>
      <c r="B4492" s="207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281"/>
        <v/>
      </c>
      <c r="G4492" s="106"/>
      <c r="H4492" s="96">
        <f t="shared" si="282"/>
        <v>0</v>
      </c>
      <c r="I4492" s="96" t="str">
        <f t="shared" si="283"/>
        <v/>
      </c>
      <c r="J4492" s="96" t="str">
        <f t="shared" si="284"/>
        <v/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V4492" s="110" t="s">
        <v>25</v>
      </c>
      <c r="W4492" s="110" t="s">
        <v>26</v>
      </c>
      <c r="X4492" s="110" t="s">
        <v>27</v>
      </c>
      <c r="Y4492" s="111" t="s">
        <v>28</v>
      </c>
      <c r="Z4492" s="111" t="s">
        <v>29</v>
      </c>
      <c r="AA4492" s="111" t="s">
        <v>25</v>
      </c>
      <c r="AB4492" s="111" t="s">
        <v>30</v>
      </c>
      <c r="AC4492" s="112" t="s">
        <v>31</v>
      </c>
    </row>
    <row r="4493" spans="1:29" ht="25.5" customHeight="1" x14ac:dyDescent="0.35">
      <c r="A4493" s="205"/>
      <c r="B4493" s="207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281"/>
        <v/>
      </c>
      <c r="G4493" s="106"/>
      <c r="H4493" s="96">
        <f t="shared" si="282"/>
        <v>0</v>
      </c>
      <c r="I4493" s="96" t="str">
        <f t="shared" si="283"/>
        <v/>
      </c>
      <c r="J4493" s="96" t="str">
        <f t="shared" si="284"/>
        <v/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V4493" s="110" t="s">
        <v>25</v>
      </c>
      <c r="W4493" s="110" t="s">
        <v>26</v>
      </c>
      <c r="X4493" s="110" t="s">
        <v>27</v>
      </c>
      <c r="Y4493" s="111" t="s">
        <v>28</v>
      </c>
      <c r="Z4493" s="111" t="s">
        <v>29</v>
      </c>
      <c r="AA4493" s="111" t="s">
        <v>25</v>
      </c>
      <c r="AB4493" s="111" t="s">
        <v>30</v>
      </c>
      <c r="AC4493" s="112" t="s">
        <v>31</v>
      </c>
    </row>
    <row r="4494" spans="1:29" ht="25.5" customHeight="1" x14ac:dyDescent="0.35">
      <c r="A4494" s="205"/>
      <c r="B4494" s="207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281"/>
        <v/>
      </c>
      <c r="G4494" s="106"/>
      <c r="H4494" s="96">
        <f t="shared" si="282"/>
        <v>0</v>
      </c>
      <c r="I4494" s="96" t="str">
        <f t="shared" si="283"/>
        <v/>
      </c>
      <c r="J4494" s="96" t="str">
        <f t="shared" si="284"/>
        <v/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V4494" s="110" t="s">
        <v>25</v>
      </c>
      <c r="W4494" s="110" t="s">
        <v>26</v>
      </c>
      <c r="X4494" s="110" t="s">
        <v>27</v>
      </c>
      <c r="Y4494" s="111" t="s">
        <v>28</v>
      </c>
      <c r="Z4494" s="111" t="s">
        <v>29</v>
      </c>
      <c r="AA4494" s="111" t="s">
        <v>25</v>
      </c>
      <c r="AB4494" s="111" t="s">
        <v>30</v>
      </c>
      <c r="AC4494" s="112" t="s">
        <v>31</v>
      </c>
    </row>
    <row r="4495" spans="1:29" ht="25.5" customHeight="1" x14ac:dyDescent="0.35">
      <c r="A4495" s="205"/>
      <c r="B4495" s="207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281"/>
        <v/>
      </c>
      <c r="G4495" s="106"/>
      <c r="H4495" s="96">
        <f t="shared" si="282"/>
        <v>0</v>
      </c>
      <c r="I4495" s="96" t="str">
        <f t="shared" si="283"/>
        <v/>
      </c>
      <c r="J4495" s="96" t="str">
        <f t="shared" si="284"/>
        <v/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V4495" s="110" t="s">
        <v>25</v>
      </c>
      <c r="W4495" s="110" t="s">
        <v>26</v>
      </c>
      <c r="X4495" s="110" t="s">
        <v>27</v>
      </c>
      <c r="Y4495" s="111" t="s">
        <v>28</v>
      </c>
      <c r="Z4495" s="111" t="s">
        <v>29</v>
      </c>
      <c r="AA4495" s="111" t="s">
        <v>25</v>
      </c>
      <c r="AB4495" s="111" t="s">
        <v>30</v>
      </c>
      <c r="AC4495" s="112" t="s">
        <v>31</v>
      </c>
    </row>
    <row r="4496" spans="1:29" ht="25.5" customHeight="1" x14ac:dyDescent="0.35">
      <c r="A4496" s="205"/>
      <c r="B4496" s="207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281"/>
        <v/>
      </c>
      <c r="G4496" s="106"/>
      <c r="H4496" s="96">
        <f t="shared" si="282"/>
        <v>0</v>
      </c>
      <c r="I4496" s="96" t="str">
        <f t="shared" si="283"/>
        <v/>
      </c>
      <c r="J4496" s="96" t="str">
        <f t="shared" si="284"/>
        <v/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V4496" s="110" t="s">
        <v>25</v>
      </c>
      <c r="W4496" s="110" t="s">
        <v>26</v>
      </c>
      <c r="X4496" s="110" t="s">
        <v>27</v>
      </c>
      <c r="Y4496" s="111" t="s">
        <v>28</v>
      </c>
      <c r="Z4496" s="111" t="s">
        <v>29</v>
      </c>
      <c r="AA4496" s="111" t="s">
        <v>25</v>
      </c>
      <c r="AB4496" s="111" t="s">
        <v>30</v>
      </c>
      <c r="AC4496" s="112" t="s">
        <v>31</v>
      </c>
    </row>
    <row r="4497" spans="1:29" ht="25.5" customHeight="1" x14ac:dyDescent="0.35">
      <c r="A4497" s="205"/>
      <c r="B4497" s="207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281"/>
        <v/>
      </c>
      <c r="G4497" s="106"/>
      <c r="H4497" s="96">
        <f t="shared" si="282"/>
        <v>0</v>
      </c>
      <c r="I4497" s="96" t="str">
        <f t="shared" si="283"/>
        <v/>
      </c>
      <c r="J4497" s="96" t="str">
        <f t="shared" si="284"/>
        <v/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V4497" s="110" t="s">
        <v>25</v>
      </c>
      <c r="W4497" s="110" t="s">
        <v>26</v>
      </c>
      <c r="X4497" s="110" t="s">
        <v>27</v>
      </c>
      <c r="Y4497" s="111" t="s">
        <v>28</v>
      </c>
      <c r="Z4497" s="111" t="s">
        <v>29</v>
      </c>
      <c r="AA4497" s="111" t="s">
        <v>25</v>
      </c>
      <c r="AB4497" s="111" t="s">
        <v>30</v>
      </c>
      <c r="AC4497" s="112" t="s">
        <v>31</v>
      </c>
    </row>
    <row r="4498" spans="1:29" ht="25.5" customHeight="1" x14ac:dyDescent="0.35">
      <c r="A4498" s="205"/>
      <c r="B4498" s="207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281"/>
        <v/>
      </c>
      <c r="G4498" s="106"/>
      <c r="H4498" s="96">
        <f t="shared" si="282"/>
        <v>0</v>
      </c>
      <c r="I4498" s="96" t="str">
        <f t="shared" si="283"/>
        <v/>
      </c>
      <c r="J4498" s="96" t="str">
        <f t="shared" si="284"/>
        <v/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V4498" s="110" t="s">
        <v>25</v>
      </c>
      <c r="W4498" s="110" t="s">
        <v>26</v>
      </c>
      <c r="X4498" s="110" t="s">
        <v>27</v>
      </c>
      <c r="Y4498" s="111" t="s">
        <v>28</v>
      </c>
      <c r="Z4498" s="111" t="s">
        <v>29</v>
      </c>
      <c r="AA4498" s="111" t="s">
        <v>25</v>
      </c>
      <c r="AB4498" s="111" t="s">
        <v>30</v>
      </c>
      <c r="AC4498" s="112" t="s">
        <v>31</v>
      </c>
    </row>
    <row r="4499" spans="1:29" ht="25.5" customHeight="1" x14ac:dyDescent="0.35">
      <c r="A4499" s="205"/>
      <c r="B4499" s="207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281"/>
        <v/>
      </c>
      <c r="G4499" s="106"/>
      <c r="H4499" s="96">
        <f t="shared" si="282"/>
        <v>0</v>
      </c>
      <c r="I4499" s="96" t="str">
        <f t="shared" si="283"/>
        <v/>
      </c>
      <c r="J4499" s="96" t="str">
        <f t="shared" si="284"/>
        <v/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V4499" s="110" t="s">
        <v>25</v>
      </c>
      <c r="W4499" s="110" t="s">
        <v>26</v>
      </c>
      <c r="X4499" s="110" t="s">
        <v>27</v>
      </c>
      <c r="Y4499" s="111" t="s">
        <v>28</v>
      </c>
      <c r="Z4499" s="111" t="s">
        <v>29</v>
      </c>
      <c r="AA4499" s="111" t="s">
        <v>25</v>
      </c>
      <c r="AB4499" s="111" t="s">
        <v>30</v>
      </c>
      <c r="AC4499" s="112" t="s">
        <v>31</v>
      </c>
    </row>
    <row r="4500" spans="1:29" ht="25.5" customHeight="1" x14ac:dyDescent="0.35">
      <c r="A4500" s="205"/>
      <c r="B4500" s="207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281"/>
        <v/>
      </c>
      <c r="G4500" s="106"/>
      <c r="H4500" s="96">
        <f t="shared" si="282"/>
        <v>0</v>
      </c>
      <c r="I4500" s="96" t="str">
        <f t="shared" si="283"/>
        <v/>
      </c>
      <c r="J4500" s="96" t="str">
        <f t="shared" si="284"/>
        <v/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V4500" s="110" t="s">
        <v>25</v>
      </c>
      <c r="W4500" s="110" t="s">
        <v>26</v>
      </c>
      <c r="X4500" s="110" t="s">
        <v>27</v>
      </c>
      <c r="Y4500" s="111" t="s">
        <v>28</v>
      </c>
      <c r="Z4500" s="111" t="s">
        <v>29</v>
      </c>
      <c r="AA4500" s="111" t="s">
        <v>25</v>
      </c>
      <c r="AB4500" s="111" t="s">
        <v>30</v>
      </c>
      <c r="AC4500" s="112" t="s">
        <v>31</v>
      </c>
    </row>
    <row r="4501" spans="1:29" ht="25.5" customHeight="1" x14ac:dyDescent="0.35">
      <c r="A4501" s="205"/>
      <c r="B4501" s="207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281"/>
        <v/>
      </c>
      <c r="G4501" s="106"/>
      <c r="H4501" s="96">
        <f t="shared" si="282"/>
        <v>0</v>
      </c>
      <c r="I4501" s="96" t="str">
        <f t="shared" si="283"/>
        <v/>
      </c>
      <c r="J4501" s="96" t="str">
        <f t="shared" si="284"/>
        <v/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V4501" s="110" t="s">
        <v>25</v>
      </c>
      <c r="W4501" s="110" t="s">
        <v>26</v>
      </c>
      <c r="X4501" s="110" t="s">
        <v>27</v>
      </c>
      <c r="Y4501" s="111" t="s">
        <v>28</v>
      </c>
      <c r="Z4501" s="111" t="s">
        <v>29</v>
      </c>
      <c r="AA4501" s="111" t="s">
        <v>25</v>
      </c>
      <c r="AB4501" s="111" t="s">
        <v>30</v>
      </c>
      <c r="AC4501" s="112" t="s">
        <v>31</v>
      </c>
    </row>
    <row r="4502" spans="1:29" ht="25.5" customHeight="1" x14ac:dyDescent="0.35">
      <c r="A4502" s="205"/>
      <c r="B4502" s="207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281"/>
        <v/>
      </c>
      <c r="G4502" s="106"/>
      <c r="H4502" s="96">
        <f t="shared" si="282"/>
        <v>0</v>
      </c>
      <c r="I4502" s="96" t="str">
        <f t="shared" si="283"/>
        <v/>
      </c>
      <c r="J4502" s="96" t="str">
        <f t="shared" si="284"/>
        <v/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V4502" s="110" t="s">
        <v>25</v>
      </c>
      <c r="W4502" s="110" t="s">
        <v>26</v>
      </c>
      <c r="X4502" s="110" t="s">
        <v>27</v>
      </c>
      <c r="Y4502" s="111" t="s">
        <v>28</v>
      </c>
      <c r="Z4502" s="111" t="s">
        <v>29</v>
      </c>
      <c r="AA4502" s="111" t="s">
        <v>25</v>
      </c>
      <c r="AB4502" s="111" t="s">
        <v>30</v>
      </c>
      <c r="AC4502" s="112" t="s">
        <v>31</v>
      </c>
    </row>
    <row r="4503" spans="1:29" ht="25.5" customHeight="1" x14ac:dyDescent="0.35">
      <c r="A4503" s="205"/>
      <c r="B4503" s="207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281"/>
        <v/>
      </c>
      <c r="G4503" s="106"/>
      <c r="H4503" s="96">
        <f t="shared" si="282"/>
        <v>0</v>
      </c>
      <c r="I4503" s="96" t="str">
        <f t="shared" si="283"/>
        <v/>
      </c>
      <c r="J4503" s="96" t="str">
        <f t="shared" si="284"/>
        <v/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V4503" s="110" t="s">
        <v>25</v>
      </c>
      <c r="W4503" s="110" t="s">
        <v>26</v>
      </c>
      <c r="X4503" s="110" t="s">
        <v>27</v>
      </c>
      <c r="Y4503" s="111" t="s">
        <v>28</v>
      </c>
      <c r="Z4503" s="111" t="s">
        <v>29</v>
      </c>
      <c r="AA4503" s="111" t="s">
        <v>25</v>
      </c>
      <c r="AB4503" s="111" t="s">
        <v>30</v>
      </c>
      <c r="AC4503" s="112" t="s">
        <v>31</v>
      </c>
    </row>
    <row r="4504" spans="1:29" ht="25.5" customHeight="1" x14ac:dyDescent="0.35">
      <c r="A4504" s="205"/>
      <c r="B4504" s="207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281"/>
        <v/>
      </c>
      <c r="G4504" s="106"/>
      <c r="H4504" s="96">
        <f t="shared" si="282"/>
        <v>0</v>
      </c>
      <c r="I4504" s="96" t="str">
        <f t="shared" si="283"/>
        <v/>
      </c>
      <c r="J4504" s="96" t="str">
        <f t="shared" si="284"/>
        <v/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V4504" s="110" t="s">
        <v>25</v>
      </c>
      <c r="W4504" s="110" t="s">
        <v>26</v>
      </c>
      <c r="X4504" s="110" t="s">
        <v>27</v>
      </c>
      <c r="Y4504" s="111" t="s">
        <v>28</v>
      </c>
      <c r="Z4504" s="111" t="s">
        <v>29</v>
      </c>
      <c r="AA4504" s="111" t="s">
        <v>25</v>
      </c>
      <c r="AB4504" s="111" t="s">
        <v>30</v>
      </c>
      <c r="AC4504" s="112" t="s">
        <v>31</v>
      </c>
    </row>
    <row r="4505" spans="1:29" ht="25.5" customHeight="1" x14ac:dyDescent="0.35">
      <c r="A4505" s="205"/>
      <c r="B4505" s="207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281"/>
        <v/>
      </c>
      <c r="G4505" s="106"/>
      <c r="H4505" s="96">
        <f t="shared" si="282"/>
        <v>0</v>
      </c>
      <c r="I4505" s="96" t="str">
        <f t="shared" si="283"/>
        <v/>
      </c>
      <c r="J4505" s="96" t="str">
        <f t="shared" si="284"/>
        <v/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V4505" s="110" t="s">
        <v>25</v>
      </c>
      <c r="W4505" s="110" t="s">
        <v>26</v>
      </c>
      <c r="X4505" s="110" t="s">
        <v>27</v>
      </c>
      <c r="Y4505" s="111" t="s">
        <v>28</v>
      </c>
      <c r="Z4505" s="111" t="s">
        <v>29</v>
      </c>
      <c r="AA4505" s="111" t="s">
        <v>25</v>
      </c>
      <c r="AB4505" s="111" t="s">
        <v>30</v>
      </c>
      <c r="AC4505" s="112" t="s">
        <v>31</v>
      </c>
    </row>
    <row r="4506" spans="1:29" ht="25.5" customHeight="1" x14ac:dyDescent="0.35">
      <c r="A4506" s="205"/>
      <c r="B4506" s="207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281"/>
        <v/>
      </c>
      <c r="G4506" s="106"/>
      <c r="H4506" s="96">
        <f t="shared" si="282"/>
        <v>0</v>
      </c>
      <c r="I4506" s="96" t="str">
        <f t="shared" si="283"/>
        <v/>
      </c>
      <c r="J4506" s="96" t="str">
        <f t="shared" si="284"/>
        <v/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V4506" s="110" t="s">
        <v>25</v>
      </c>
      <c r="W4506" s="110" t="s">
        <v>26</v>
      </c>
      <c r="X4506" s="110" t="s">
        <v>27</v>
      </c>
      <c r="Y4506" s="111" t="s">
        <v>28</v>
      </c>
      <c r="Z4506" s="111" t="s">
        <v>29</v>
      </c>
      <c r="AA4506" s="111" t="s">
        <v>25</v>
      </c>
      <c r="AB4506" s="111" t="s">
        <v>30</v>
      </c>
      <c r="AC4506" s="112" t="s">
        <v>31</v>
      </c>
    </row>
    <row r="4507" spans="1:29" ht="25.5" customHeight="1" x14ac:dyDescent="0.35">
      <c r="A4507" s="205"/>
      <c r="B4507" s="207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281"/>
        <v/>
      </c>
      <c r="G4507" s="106"/>
      <c r="H4507" s="96">
        <f t="shared" si="282"/>
        <v>0</v>
      </c>
      <c r="I4507" s="96" t="str">
        <f t="shared" si="283"/>
        <v/>
      </c>
      <c r="J4507" s="96" t="str">
        <f t="shared" si="284"/>
        <v/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V4507" s="110" t="s">
        <v>25</v>
      </c>
      <c r="W4507" s="110" t="s">
        <v>26</v>
      </c>
      <c r="X4507" s="110" t="s">
        <v>27</v>
      </c>
      <c r="Y4507" s="111" t="s">
        <v>28</v>
      </c>
      <c r="Z4507" s="111" t="s">
        <v>29</v>
      </c>
      <c r="AA4507" s="111" t="s">
        <v>25</v>
      </c>
      <c r="AB4507" s="111" t="s">
        <v>30</v>
      </c>
      <c r="AC4507" s="112" t="s">
        <v>31</v>
      </c>
    </row>
    <row r="4508" spans="1:29" ht="25.5" customHeight="1" x14ac:dyDescent="0.35">
      <c r="A4508" s="205"/>
      <c r="B4508" s="207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281"/>
        <v/>
      </c>
      <c r="G4508" s="106"/>
      <c r="H4508" s="96">
        <f t="shared" si="282"/>
        <v>0</v>
      </c>
      <c r="I4508" s="96" t="str">
        <f t="shared" si="283"/>
        <v/>
      </c>
      <c r="J4508" s="96" t="str">
        <f t="shared" si="284"/>
        <v/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V4508" s="110" t="s">
        <v>25</v>
      </c>
      <c r="W4508" s="110" t="s">
        <v>26</v>
      </c>
      <c r="X4508" s="110" t="s">
        <v>27</v>
      </c>
      <c r="Y4508" s="111" t="s">
        <v>28</v>
      </c>
      <c r="Z4508" s="111" t="s">
        <v>29</v>
      </c>
      <c r="AA4508" s="111" t="s">
        <v>25</v>
      </c>
      <c r="AB4508" s="111" t="s">
        <v>30</v>
      </c>
      <c r="AC4508" s="112" t="s">
        <v>31</v>
      </c>
    </row>
    <row r="4509" spans="1:29" ht="25.5" customHeight="1" x14ac:dyDescent="0.35">
      <c r="A4509" s="205"/>
      <c r="B4509" s="207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281"/>
        <v/>
      </c>
      <c r="G4509" s="106"/>
      <c r="H4509" s="96">
        <f t="shared" si="282"/>
        <v>0</v>
      </c>
      <c r="I4509" s="96" t="str">
        <f t="shared" si="283"/>
        <v/>
      </c>
      <c r="J4509" s="96" t="str">
        <f t="shared" si="284"/>
        <v/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V4509" s="110" t="s">
        <v>25</v>
      </c>
      <c r="W4509" s="110" t="s">
        <v>26</v>
      </c>
      <c r="X4509" s="110" t="s">
        <v>27</v>
      </c>
      <c r="Y4509" s="111" t="s">
        <v>28</v>
      </c>
      <c r="Z4509" s="111" t="s">
        <v>29</v>
      </c>
      <c r="AA4509" s="111" t="s">
        <v>25</v>
      </c>
      <c r="AB4509" s="111" t="s">
        <v>30</v>
      </c>
      <c r="AC4509" s="112" t="s">
        <v>31</v>
      </c>
    </row>
    <row r="4510" spans="1:29" ht="25.5" customHeight="1" x14ac:dyDescent="0.35">
      <c r="A4510" s="205"/>
      <c r="B4510" s="207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281"/>
        <v/>
      </c>
      <c r="G4510" s="106"/>
      <c r="H4510" s="96">
        <f t="shared" si="282"/>
        <v>0</v>
      </c>
      <c r="I4510" s="96" t="str">
        <f t="shared" si="283"/>
        <v/>
      </c>
      <c r="J4510" s="96" t="str">
        <f t="shared" si="284"/>
        <v/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V4510" s="110" t="s">
        <v>25</v>
      </c>
      <c r="W4510" s="110" t="s">
        <v>26</v>
      </c>
      <c r="X4510" s="110" t="s">
        <v>27</v>
      </c>
      <c r="Y4510" s="111" t="s">
        <v>28</v>
      </c>
      <c r="Z4510" s="111" t="s">
        <v>29</v>
      </c>
      <c r="AA4510" s="111" t="s">
        <v>25</v>
      </c>
      <c r="AB4510" s="111" t="s">
        <v>30</v>
      </c>
      <c r="AC4510" s="112" t="s">
        <v>31</v>
      </c>
    </row>
    <row r="4511" spans="1:29" ht="25.5" customHeight="1" x14ac:dyDescent="0.35">
      <c r="A4511" s="205"/>
      <c r="B4511" s="207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281"/>
        <v/>
      </c>
      <c r="G4511" s="106"/>
      <c r="H4511" s="96">
        <f t="shared" si="282"/>
        <v>0</v>
      </c>
      <c r="I4511" s="96" t="str">
        <f t="shared" si="283"/>
        <v/>
      </c>
      <c r="J4511" s="96" t="str">
        <f t="shared" si="284"/>
        <v/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V4511" s="110" t="s">
        <v>25</v>
      </c>
      <c r="W4511" s="110" t="s">
        <v>26</v>
      </c>
      <c r="X4511" s="110" t="s">
        <v>27</v>
      </c>
      <c r="Y4511" s="111" t="s">
        <v>28</v>
      </c>
      <c r="Z4511" s="111" t="s">
        <v>29</v>
      </c>
      <c r="AA4511" s="111" t="s">
        <v>25</v>
      </c>
      <c r="AB4511" s="111" t="s">
        <v>30</v>
      </c>
      <c r="AC4511" s="112" t="s">
        <v>31</v>
      </c>
    </row>
    <row r="4512" spans="1:29" ht="25.5" customHeight="1" x14ac:dyDescent="0.35">
      <c r="A4512" s="205"/>
      <c r="B4512" s="207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281"/>
        <v/>
      </c>
      <c r="G4512" s="106"/>
      <c r="H4512" s="96">
        <f t="shared" si="282"/>
        <v>0</v>
      </c>
      <c r="I4512" s="96" t="str">
        <f t="shared" si="283"/>
        <v/>
      </c>
      <c r="J4512" s="96" t="str">
        <f t="shared" si="284"/>
        <v/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V4512" s="110" t="s">
        <v>25</v>
      </c>
      <c r="W4512" s="110" t="s">
        <v>26</v>
      </c>
      <c r="X4512" s="110" t="s">
        <v>27</v>
      </c>
      <c r="Y4512" s="111" t="s">
        <v>28</v>
      </c>
      <c r="Z4512" s="111" t="s">
        <v>29</v>
      </c>
      <c r="AA4512" s="111" t="s">
        <v>25</v>
      </c>
      <c r="AB4512" s="111" t="s">
        <v>30</v>
      </c>
      <c r="AC4512" s="112" t="s">
        <v>31</v>
      </c>
    </row>
    <row r="4513" spans="1:29" ht="25.5" customHeight="1" x14ac:dyDescent="0.35">
      <c r="A4513" s="205"/>
      <c r="B4513" s="207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281"/>
        <v/>
      </c>
      <c r="G4513" s="106"/>
      <c r="H4513" s="96">
        <f t="shared" si="282"/>
        <v>0</v>
      </c>
      <c r="I4513" s="96" t="str">
        <f t="shared" si="283"/>
        <v/>
      </c>
      <c r="J4513" s="96" t="str">
        <f t="shared" si="284"/>
        <v/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V4513" s="110" t="s">
        <v>25</v>
      </c>
      <c r="W4513" s="110" t="s">
        <v>26</v>
      </c>
      <c r="X4513" s="110" t="s">
        <v>27</v>
      </c>
      <c r="Y4513" s="111" t="s">
        <v>28</v>
      </c>
      <c r="Z4513" s="111" t="s">
        <v>29</v>
      </c>
      <c r="AA4513" s="111" t="s">
        <v>25</v>
      </c>
      <c r="AB4513" s="111" t="s">
        <v>30</v>
      </c>
      <c r="AC4513" s="112" t="s">
        <v>31</v>
      </c>
    </row>
    <row r="4514" spans="1:29" ht="25.5" customHeight="1" x14ac:dyDescent="0.35">
      <c r="A4514" s="205"/>
      <c r="B4514" s="207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281"/>
        <v/>
      </c>
      <c r="G4514" s="106"/>
      <c r="H4514" s="96">
        <f t="shared" si="282"/>
        <v>0</v>
      </c>
      <c r="I4514" s="96" t="str">
        <f t="shared" si="283"/>
        <v/>
      </c>
      <c r="J4514" s="96" t="str">
        <f t="shared" si="284"/>
        <v/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V4514" s="110" t="s">
        <v>25</v>
      </c>
      <c r="W4514" s="110" t="s">
        <v>26</v>
      </c>
      <c r="X4514" s="110" t="s">
        <v>27</v>
      </c>
      <c r="Y4514" s="111" t="s">
        <v>28</v>
      </c>
      <c r="Z4514" s="111" t="s">
        <v>29</v>
      </c>
      <c r="AA4514" s="111" t="s">
        <v>25</v>
      </c>
      <c r="AB4514" s="111" t="s">
        <v>30</v>
      </c>
      <c r="AC4514" s="112" t="s">
        <v>31</v>
      </c>
    </row>
    <row r="4515" spans="1:29" ht="25.5" customHeight="1" x14ac:dyDescent="0.35">
      <c r="A4515" s="205"/>
      <c r="B4515" s="207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281"/>
        <v/>
      </c>
      <c r="G4515" s="106"/>
      <c r="H4515" s="96">
        <f t="shared" si="282"/>
        <v>0</v>
      </c>
      <c r="I4515" s="96" t="str">
        <f t="shared" si="283"/>
        <v/>
      </c>
      <c r="J4515" s="96" t="str">
        <f t="shared" si="284"/>
        <v/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V4515" s="110" t="s">
        <v>25</v>
      </c>
      <c r="W4515" s="110" t="s">
        <v>26</v>
      </c>
      <c r="X4515" s="110" t="s">
        <v>27</v>
      </c>
      <c r="Y4515" s="111" t="s">
        <v>28</v>
      </c>
      <c r="Z4515" s="111" t="s">
        <v>29</v>
      </c>
      <c r="AA4515" s="111" t="s">
        <v>25</v>
      </c>
      <c r="AB4515" s="111" t="s">
        <v>30</v>
      </c>
      <c r="AC4515" s="112" t="s">
        <v>31</v>
      </c>
    </row>
    <row r="4516" spans="1:29" ht="25.5" customHeight="1" x14ac:dyDescent="0.35">
      <c r="A4516" s="205"/>
      <c r="B4516" s="207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281"/>
        <v/>
      </c>
      <c r="G4516" s="106"/>
      <c r="H4516" s="96">
        <f t="shared" si="282"/>
        <v>0</v>
      </c>
      <c r="I4516" s="96" t="str">
        <f t="shared" si="283"/>
        <v/>
      </c>
      <c r="J4516" s="96" t="str">
        <f t="shared" si="284"/>
        <v/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V4516" s="110" t="s">
        <v>25</v>
      </c>
      <c r="W4516" s="110" t="s">
        <v>26</v>
      </c>
      <c r="X4516" s="110" t="s">
        <v>27</v>
      </c>
      <c r="Y4516" s="111" t="s">
        <v>28</v>
      </c>
      <c r="Z4516" s="111" t="s">
        <v>29</v>
      </c>
      <c r="AA4516" s="111" t="s">
        <v>25</v>
      </c>
      <c r="AB4516" s="111" t="s">
        <v>30</v>
      </c>
      <c r="AC4516" s="112" t="s">
        <v>31</v>
      </c>
    </row>
    <row r="4517" spans="1:29" ht="25.5" customHeight="1" x14ac:dyDescent="0.35">
      <c r="A4517" s="205"/>
      <c r="B4517" s="207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281"/>
        <v/>
      </c>
      <c r="G4517" s="106"/>
      <c r="H4517" s="96">
        <f t="shared" si="282"/>
        <v>0</v>
      </c>
      <c r="I4517" s="96" t="str">
        <f t="shared" si="283"/>
        <v/>
      </c>
      <c r="J4517" s="96" t="str">
        <f t="shared" si="284"/>
        <v/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V4517" s="110" t="s">
        <v>25</v>
      </c>
      <c r="W4517" s="110" t="s">
        <v>26</v>
      </c>
      <c r="X4517" s="110" t="s">
        <v>27</v>
      </c>
      <c r="Y4517" s="111" t="s">
        <v>28</v>
      </c>
      <c r="Z4517" s="111" t="s">
        <v>29</v>
      </c>
      <c r="AA4517" s="111" t="s">
        <v>25</v>
      </c>
      <c r="AB4517" s="111" t="s">
        <v>30</v>
      </c>
      <c r="AC4517" s="112" t="s">
        <v>31</v>
      </c>
    </row>
    <row r="4518" spans="1:29" ht="25.5" customHeight="1" x14ac:dyDescent="0.35">
      <c r="A4518" s="205"/>
      <c r="B4518" s="207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281"/>
        <v/>
      </c>
      <c r="G4518" s="106"/>
      <c r="H4518" s="96">
        <f t="shared" si="282"/>
        <v>0</v>
      </c>
      <c r="I4518" s="96" t="str">
        <f t="shared" si="283"/>
        <v/>
      </c>
      <c r="J4518" s="96" t="str">
        <f t="shared" si="284"/>
        <v/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V4518" s="110" t="s">
        <v>25</v>
      </c>
      <c r="W4518" s="110" t="s">
        <v>26</v>
      </c>
      <c r="X4518" s="110" t="s">
        <v>27</v>
      </c>
      <c r="Y4518" s="111" t="s">
        <v>28</v>
      </c>
      <c r="Z4518" s="111" t="s">
        <v>29</v>
      </c>
      <c r="AA4518" s="111" t="s">
        <v>25</v>
      </c>
      <c r="AB4518" s="111" t="s">
        <v>30</v>
      </c>
      <c r="AC4518" s="112" t="s">
        <v>31</v>
      </c>
    </row>
    <row r="4519" spans="1:29" ht="25.5" customHeight="1" x14ac:dyDescent="0.35">
      <c r="A4519" s="205"/>
      <c r="B4519" s="207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281"/>
        <v/>
      </c>
      <c r="G4519" s="106"/>
      <c r="H4519" s="96">
        <f t="shared" si="282"/>
        <v>0</v>
      </c>
      <c r="I4519" s="96" t="str">
        <f t="shared" si="283"/>
        <v/>
      </c>
      <c r="J4519" s="96" t="str">
        <f t="shared" si="284"/>
        <v/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V4519" s="110" t="s">
        <v>25</v>
      </c>
      <c r="W4519" s="110" t="s">
        <v>26</v>
      </c>
      <c r="X4519" s="110" t="s">
        <v>27</v>
      </c>
      <c r="Y4519" s="111" t="s">
        <v>28</v>
      </c>
      <c r="Z4519" s="111" t="s">
        <v>29</v>
      </c>
      <c r="AA4519" s="111" t="s">
        <v>25</v>
      </c>
      <c r="AB4519" s="111" t="s">
        <v>30</v>
      </c>
      <c r="AC4519" s="112" t="s">
        <v>31</v>
      </c>
    </row>
    <row r="4520" spans="1:29" ht="25.5" customHeight="1" x14ac:dyDescent="0.35">
      <c r="A4520" s="205"/>
      <c r="B4520" s="207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281"/>
        <v/>
      </c>
      <c r="G4520" s="106"/>
      <c r="H4520" s="96">
        <f t="shared" si="282"/>
        <v>0</v>
      </c>
      <c r="I4520" s="96" t="str">
        <f t="shared" si="283"/>
        <v/>
      </c>
      <c r="J4520" s="96" t="str">
        <f t="shared" si="284"/>
        <v/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V4520" s="110" t="s">
        <v>25</v>
      </c>
      <c r="W4520" s="110" t="s">
        <v>26</v>
      </c>
      <c r="X4520" s="110" t="s">
        <v>27</v>
      </c>
      <c r="Y4520" s="111" t="s">
        <v>28</v>
      </c>
      <c r="Z4520" s="111" t="s">
        <v>29</v>
      </c>
      <c r="AA4520" s="111" t="s">
        <v>25</v>
      </c>
      <c r="AB4520" s="111" t="s">
        <v>30</v>
      </c>
      <c r="AC4520" s="112" t="s">
        <v>31</v>
      </c>
    </row>
    <row r="4521" spans="1:29" ht="25.5" customHeight="1" x14ac:dyDescent="0.35">
      <c r="A4521" s="205"/>
      <c r="B4521" s="207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281"/>
        <v/>
      </c>
      <c r="G4521" s="106"/>
      <c r="H4521" s="96">
        <f t="shared" si="282"/>
        <v>0</v>
      </c>
      <c r="I4521" s="96" t="str">
        <f t="shared" si="283"/>
        <v/>
      </c>
      <c r="J4521" s="96" t="str">
        <f t="shared" si="284"/>
        <v/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V4521" s="110" t="s">
        <v>25</v>
      </c>
      <c r="W4521" s="110" t="s">
        <v>26</v>
      </c>
      <c r="X4521" s="110" t="s">
        <v>27</v>
      </c>
      <c r="Y4521" s="111" t="s">
        <v>28</v>
      </c>
      <c r="Z4521" s="111" t="s">
        <v>29</v>
      </c>
      <c r="AA4521" s="111" t="s">
        <v>25</v>
      </c>
      <c r="AB4521" s="111" t="s">
        <v>30</v>
      </c>
      <c r="AC4521" s="112" t="s">
        <v>31</v>
      </c>
    </row>
    <row r="4522" spans="1:29" ht="25.5" customHeight="1" x14ac:dyDescent="0.35">
      <c r="A4522" s="205"/>
      <c r="B4522" s="207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281"/>
        <v/>
      </c>
      <c r="G4522" s="106"/>
      <c r="H4522" s="96">
        <f t="shared" si="282"/>
        <v>0</v>
      </c>
      <c r="I4522" s="96" t="str">
        <f t="shared" si="283"/>
        <v/>
      </c>
      <c r="J4522" s="96" t="str">
        <f t="shared" si="284"/>
        <v/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V4522" s="110" t="s">
        <v>25</v>
      </c>
      <c r="W4522" s="110" t="s">
        <v>26</v>
      </c>
      <c r="X4522" s="110" t="s">
        <v>27</v>
      </c>
      <c r="Y4522" s="111" t="s">
        <v>28</v>
      </c>
      <c r="Z4522" s="111" t="s">
        <v>29</v>
      </c>
      <c r="AA4522" s="111" t="s">
        <v>25</v>
      </c>
      <c r="AB4522" s="111" t="s">
        <v>30</v>
      </c>
      <c r="AC4522" s="112" t="s">
        <v>31</v>
      </c>
    </row>
    <row r="4523" spans="1:29" ht="25.5" customHeight="1" x14ac:dyDescent="0.35">
      <c r="A4523" s="205"/>
      <c r="B4523" s="207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281"/>
        <v/>
      </c>
      <c r="G4523" s="106"/>
      <c r="H4523" s="96">
        <f t="shared" si="282"/>
        <v>0</v>
      </c>
      <c r="I4523" s="96" t="str">
        <f t="shared" si="283"/>
        <v/>
      </c>
      <c r="J4523" s="96" t="str">
        <f t="shared" si="284"/>
        <v/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V4523" s="110" t="s">
        <v>25</v>
      </c>
      <c r="W4523" s="110" t="s">
        <v>26</v>
      </c>
      <c r="X4523" s="110" t="s">
        <v>27</v>
      </c>
      <c r="Y4523" s="111" t="s">
        <v>28</v>
      </c>
      <c r="Z4523" s="111" t="s">
        <v>29</v>
      </c>
      <c r="AA4523" s="111" t="s">
        <v>25</v>
      </c>
      <c r="AB4523" s="111" t="s">
        <v>30</v>
      </c>
      <c r="AC4523" s="112" t="s">
        <v>31</v>
      </c>
    </row>
    <row r="4524" spans="1:29" ht="25.5" customHeight="1" x14ac:dyDescent="0.35">
      <c r="A4524" s="205"/>
      <c r="B4524" s="207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281"/>
        <v/>
      </c>
      <c r="G4524" s="106"/>
      <c r="H4524" s="96">
        <f t="shared" si="282"/>
        <v>0</v>
      </c>
      <c r="I4524" s="96" t="str">
        <f t="shared" si="283"/>
        <v/>
      </c>
      <c r="J4524" s="96" t="str">
        <f t="shared" si="284"/>
        <v/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V4524" s="110" t="s">
        <v>25</v>
      </c>
      <c r="W4524" s="110" t="s">
        <v>26</v>
      </c>
      <c r="X4524" s="110" t="s">
        <v>27</v>
      </c>
      <c r="Y4524" s="111" t="s">
        <v>28</v>
      </c>
      <c r="Z4524" s="111" t="s">
        <v>29</v>
      </c>
      <c r="AA4524" s="111" t="s">
        <v>25</v>
      </c>
      <c r="AB4524" s="111" t="s">
        <v>30</v>
      </c>
      <c r="AC4524" s="112" t="s">
        <v>31</v>
      </c>
    </row>
    <row r="4525" spans="1:29" ht="25.5" customHeight="1" x14ac:dyDescent="0.35">
      <c r="A4525" s="205"/>
      <c r="B4525" s="207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281"/>
        <v/>
      </c>
      <c r="G4525" s="106"/>
      <c r="H4525" s="96">
        <f t="shared" si="282"/>
        <v>0</v>
      </c>
      <c r="I4525" s="96" t="str">
        <f t="shared" si="283"/>
        <v/>
      </c>
      <c r="J4525" s="96" t="str">
        <f t="shared" si="284"/>
        <v/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V4525" s="110" t="s">
        <v>25</v>
      </c>
      <c r="W4525" s="110" t="s">
        <v>26</v>
      </c>
      <c r="X4525" s="110" t="s">
        <v>27</v>
      </c>
      <c r="Y4525" s="111" t="s">
        <v>28</v>
      </c>
      <c r="Z4525" s="111" t="s">
        <v>29</v>
      </c>
      <c r="AA4525" s="111" t="s">
        <v>25</v>
      </c>
      <c r="AB4525" s="111" t="s">
        <v>30</v>
      </c>
      <c r="AC4525" s="112" t="s">
        <v>31</v>
      </c>
    </row>
    <row r="4526" spans="1:29" ht="25.5" customHeight="1" x14ac:dyDescent="0.35">
      <c r="A4526" s="205"/>
      <c r="B4526" s="207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281"/>
        <v/>
      </c>
      <c r="G4526" s="106"/>
      <c r="H4526" s="96">
        <f t="shared" si="282"/>
        <v>0</v>
      </c>
      <c r="I4526" s="96" t="str">
        <f t="shared" si="283"/>
        <v/>
      </c>
      <c r="J4526" s="96" t="str">
        <f t="shared" si="284"/>
        <v/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V4526" s="110" t="s">
        <v>25</v>
      </c>
      <c r="W4526" s="110" t="s">
        <v>26</v>
      </c>
      <c r="X4526" s="110" t="s">
        <v>27</v>
      </c>
      <c r="Y4526" s="111" t="s">
        <v>28</v>
      </c>
      <c r="Z4526" s="111" t="s">
        <v>29</v>
      </c>
      <c r="AA4526" s="111" t="s">
        <v>25</v>
      </c>
      <c r="AB4526" s="111" t="s">
        <v>30</v>
      </c>
      <c r="AC4526" s="112" t="s">
        <v>31</v>
      </c>
    </row>
    <row r="4527" spans="1:29" ht="25.5" customHeight="1" x14ac:dyDescent="0.35">
      <c r="A4527" s="205"/>
      <c r="B4527" s="207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281"/>
        <v/>
      </c>
      <c r="G4527" s="106"/>
      <c r="H4527" s="96">
        <f t="shared" si="282"/>
        <v>0</v>
      </c>
      <c r="I4527" s="96" t="str">
        <f t="shared" si="283"/>
        <v/>
      </c>
      <c r="J4527" s="96" t="str">
        <f t="shared" si="284"/>
        <v/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V4527" s="110" t="s">
        <v>25</v>
      </c>
      <c r="W4527" s="110" t="s">
        <v>26</v>
      </c>
      <c r="X4527" s="110" t="s">
        <v>27</v>
      </c>
      <c r="Y4527" s="111" t="s">
        <v>28</v>
      </c>
      <c r="Z4527" s="111" t="s">
        <v>29</v>
      </c>
      <c r="AA4527" s="111" t="s">
        <v>25</v>
      </c>
      <c r="AB4527" s="111" t="s">
        <v>30</v>
      </c>
      <c r="AC4527" s="112" t="s">
        <v>31</v>
      </c>
    </row>
    <row r="4528" spans="1:29" ht="25.5" customHeight="1" x14ac:dyDescent="0.35">
      <c r="A4528" s="205"/>
      <c r="B4528" s="207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281"/>
        <v/>
      </c>
      <c r="G4528" s="106"/>
      <c r="H4528" s="96">
        <f t="shared" si="282"/>
        <v>0</v>
      </c>
      <c r="I4528" s="96" t="str">
        <f t="shared" si="283"/>
        <v/>
      </c>
      <c r="J4528" s="96" t="str">
        <f t="shared" si="284"/>
        <v/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V4528" s="110" t="s">
        <v>25</v>
      </c>
      <c r="W4528" s="110" t="s">
        <v>26</v>
      </c>
      <c r="X4528" s="110" t="s">
        <v>27</v>
      </c>
      <c r="Y4528" s="111" t="s">
        <v>28</v>
      </c>
      <c r="Z4528" s="111" t="s">
        <v>29</v>
      </c>
      <c r="AA4528" s="111" t="s">
        <v>25</v>
      </c>
      <c r="AB4528" s="111" t="s">
        <v>30</v>
      </c>
      <c r="AC4528" s="112" t="s">
        <v>31</v>
      </c>
    </row>
    <row r="4529" spans="1:29" ht="25.5" customHeight="1" x14ac:dyDescent="0.35">
      <c r="A4529" s="205"/>
      <c r="B4529" s="207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281"/>
        <v/>
      </c>
      <c r="G4529" s="106"/>
      <c r="H4529" s="96">
        <f t="shared" si="282"/>
        <v>0</v>
      </c>
      <c r="I4529" s="96" t="str">
        <f t="shared" si="283"/>
        <v/>
      </c>
      <c r="J4529" s="96" t="str">
        <f t="shared" si="284"/>
        <v/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V4529" s="110" t="s">
        <v>25</v>
      </c>
      <c r="W4529" s="110" t="s">
        <v>26</v>
      </c>
      <c r="X4529" s="110" t="s">
        <v>27</v>
      </c>
      <c r="Y4529" s="111" t="s">
        <v>28</v>
      </c>
      <c r="Z4529" s="111" t="s">
        <v>29</v>
      </c>
      <c r="AA4529" s="111" t="s">
        <v>25</v>
      </c>
      <c r="AB4529" s="111" t="s">
        <v>30</v>
      </c>
      <c r="AC4529" s="112" t="s">
        <v>31</v>
      </c>
    </row>
    <row r="4530" spans="1:29" ht="25.5" customHeight="1" x14ac:dyDescent="0.35">
      <c r="A4530" s="205"/>
      <c r="B4530" s="207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281"/>
        <v/>
      </c>
      <c r="G4530" s="106"/>
      <c r="H4530" s="96">
        <f t="shared" si="282"/>
        <v>0</v>
      </c>
      <c r="I4530" s="96" t="str">
        <f t="shared" si="283"/>
        <v/>
      </c>
      <c r="J4530" s="96" t="str">
        <f t="shared" si="284"/>
        <v/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V4530" s="110" t="s">
        <v>25</v>
      </c>
      <c r="W4530" s="110" t="s">
        <v>26</v>
      </c>
      <c r="X4530" s="110" t="s">
        <v>27</v>
      </c>
      <c r="Y4530" s="111" t="s">
        <v>28</v>
      </c>
      <c r="Z4530" s="111" t="s">
        <v>29</v>
      </c>
      <c r="AA4530" s="111" t="s">
        <v>25</v>
      </c>
      <c r="AB4530" s="111" t="s">
        <v>30</v>
      </c>
      <c r="AC4530" s="112" t="s">
        <v>31</v>
      </c>
    </row>
    <row r="4531" spans="1:29" ht="25.5" customHeight="1" x14ac:dyDescent="0.35">
      <c r="A4531" s="205"/>
      <c r="B4531" s="207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281"/>
        <v/>
      </c>
      <c r="G4531" s="106"/>
      <c r="H4531" s="96">
        <f t="shared" si="282"/>
        <v>0</v>
      </c>
      <c r="I4531" s="96" t="str">
        <f t="shared" si="283"/>
        <v/>
      </c>
      <c r="J4531" s="96" t="str">
        <f t="shared" si="284"/>
        <v/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V4531" s="110" t="s">
        <v>25</v>
      </c>
      <c r="W4531" s="110" t="s">
        <v>26</v>
      </c>
      <c r="X4531" s="110" t="s">
        <v>27</v>
      </c>
      <c r="Y4531" s="111" t="s">
        <v>28</v>
      </c>
      <c r="Z4531" s="111" t="s">
        <v>29</v>
      </c>
      <c r="AA4531" s="111" t="s">
        <v>25</v>
      </c>
      <c r="AB4531" s="111" t="s">
        <v>30</v>
      </c>
      <c r="AC4531" s="112" t="s">
        <v>31</v>
      </c>
    </row>
    <row r="4532" spans="1:29" ht="25.5" customHeight="1" x14ac:dyDescent="0.35">
      <c r="A4532" s="205"/>
      <c r="B4532" s="207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281"/>
        <v/>
      </c>
      <c r="G4532" s="106"/>
      <c r="H4532" s="96">
        <f t="shared" si="282"/>
        <v>0</v>
      </c>
      <c r="I4532" s="96" t="str">
        <f t="shared" si="283"/>
        <v/>
      </c>
      <c r="J4532" s="96" t="str">
        <f t="shared" si="284"/>
        <v/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V4532" s="110" t="s">
        <v>25</v>
      </c>
      <c r="W4532" s="110" t="s">
        <v>26</v>
      </c>
      <c r="X4532" s="110" t="s">
        <v>27</v>
      </c>
      <c r="Y4532" s="111" t="s">
        <v>28</v>
      </c>
      <c r="Z4532" s="111" t="s">
        <v>29</v>
      </c>
      <c r="AA4532" s="111" t="s">
        <v>25</v>
      </c>
      <c r="AB4532" s="111" t="s">
        <v>30</v>
      </c>
      <c r="AC4532" s="112" t="s">
        <v>31</v>
      </c>
    </row>
    <row r="4533" spans="1:29" ht="25.5" customHeight="1" x14ac:dyDescent="0.35">
      <c r="A4533" s="205"/>
      <c r="B4533" s="207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281"/>
        <v/>
      </c>
      <c r="G4533" s="106"/>
      <c r="H4533" s="96">
        <f t="shared" si="282"/>
        <v>0</v>
      </c>
      <c r="I4533" s="96" t="str">
        <f t="shared" si="283"/>
        <v/>
      </c>
      <c r="J4533" s="96" t="str">
        <f t="shared" si="284"/>
        <v/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V4533" s="110" t="s">
        <v>25</v>
      </c>
      <c r="W4533" s="110" t="s">
        <v>26</v>
      </c>
      <c r="X4533" s="110" t="s">
        <v>27</v>
      </c>
      <c r="Y4533" s="111" t="s">
        <v>28</v>
      </c>
      <c r="Z4533" s="111" t="s">
        <v>29</v>
      </c>
      <c r="AA4533" s="111" t="s">
        <v>25</v>
      </c>
      <c r="AB4533" s="111" t="s">
        <v>30</v>
      </c>
      <c r="AC4533" s="112" t="s">
        <v>31</v>
      </c>
    </row>
    <row r="4534" spans="1:29" ht="25.5" customHeight="1" x14ac:dyDescent="0.35">
      <c r="A4534" s="205"/>
      <c r="B4534" s="207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281"/>
        <v/>
      </c>
      <c r="G4534" s="106"/>
      <c r="H4534" s="96">
        <f t="shared" si="282"/>
        <v>0</v>
      </c>
      <c r="I4534" s="96" t="str">
        <f t="shared" si="283"/>
        <v/>
      </c>
      <c r="J4534" s="96" t="str">
        <f t="shared" si="284"/>
        <v/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V4534" s="110" t="s">
        <v>25</v>
      </c>
      <c r="W4534" s="110" t="s">
        <v>26</v>
      </c>
      <c r="X4534" s="110" t="s">
        <v>27</v>
      </c>
      <c r="Y4534" s="111" t="s">
        <v>28</v>
      </c>
      <c r="Z4534" s="111" t="s">
        <v>29</v>
      </c>
      <c r="AA4534" s="111" t="s">
        <v>25</v>
      </c>
      <c r="AB4534" s="111" t="s">
        <v>30</v>
      </c>
      <c r="AC4534" s="112" t="s">
        <v>31</v>
      </c>
    </row>
    <row r="4535" spans="1:29" ht="25.5" customHeight="1" x14ac:dyDescent="0.35">
      <c r="A4535" s="205"/>
      <c r="B4535" s="207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281"/>
        <v/>
      </c>
      <c r="G4535" s="106"/>
      <c r="H4535" s="96">
        <f t="shared" si="282"/>
        <v>0</v>
      </c>
      <c r="I4535" s="96" t="str">
        <f t="shared" si="283"/>
        <v/>
      </c>
      <c r="J4535" s="96" t="str">
        <f t="shared" si="284"/>
        <v/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V4535" s="110" t="s">
        <v>25</v>
      </c>
      <c r="W4535" s="110" t="s">
        <v>26</v>
      </c>
      <c r="X4535" s="110" t="s">
        <v>27</v>
      </c>
      <c r="Y4535" s="111" t="s">
        <v>28</v>
      </c>
      <c r="Z4535" s="111" t="s">
        <v>29</v>
      </c>
      <c r="AA4535" s="111" t="s">
        <v>25</v>
      </c>
      <c r="AB4535" s="111" t="s">
        <v>30</v>
      </c>
      <c r="AC4535" s="112" t="s">
        <v>31</v>
      </c>
    </row>
    <row r="4536" spans="1:29" ht="25.5" customHeight="1" x14ac:dyDescent="0.35">
      <c r="A4536" s="205"/>
      <c r="B4536" s="207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281"/>
        <v/>
      </c>
      <c r="G4536" s="106"/>
      <c r="H4536" s="96">
        <f t="shared" si="282"/>
        <v>0</v>
      </c>
      <c r="I4536" s="96" t="str">
        <f t="shared" si="283"/>
        <v/>
      </c>
      <c r="J4536" s="96" t="str">
        <f t="shared" si="284"/>
        <v/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V4536" s="110" t="s">
        <v>25</v>
      </c>
      <c r="W4536" s="110" t="s">
        <v>26</v>
      </c>
      <c r="X4536" s="110" t="s">
        <v>27</v>
      </c>
      <c r="Y4536" s="111" t="s">
        <v>28</v>
      </c>
      <c r="Z4536" s="111" t="s">
        <v>29</v>
      </c>
      <c r="AA4536" s="111" t="s">
        <v>25</v>
      </c>
      <c r="AB4536" s="111" t="s">
        <v>30</v>
      </c>
      <c r="AC4536" s="112" t="s">
        <v>31</v>
      </c>
    </row>
    <row r="4537" spans="1:29" ht="25.5" customHeight="1" x14ac:dyDescent="0.35">
      <c r="A4537" s="205"/>
      <c r="B4537" s="207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281"/>
        <v/>
      </c>
      <c r="G4537" s="106"/>
      <c r="H4537" s="96">
        <f t="shared" si="282"/>
        <v>0</v>
      </c>
      <c r="I4537" s="96" t="str">
        <f t="shared" si="283"/>
        <v/>
      </c>
      <c r="J4537" s="96" t="str">
        <f t="shared" si="284"/>
        <v/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V4537" s="110" t="s">
        <v>25</v>
      </c>
      <c r="W4537" s="110" t="s">
        <v>26</v>
      </c>
      <c r="X4537" s="110" t="s">
        <v>27</v>
      </c>
      <c r="Y4537" s="111" t="s">
        <v>28</v>
      </c>
      <c r="Z4537" s="111" t="s">
        <v>29</v>
      </c>
      <c r="AA4537" s="111" t="s">
        <v>25</v>
      </c>
      <c r="AB4537" s="111" t="s">
        <v>30</v>
      </c>
      <c r="AC4537" s="112" t="s">
        <v>31</v>
      </c>
    </row>
    <row r="4538" spans="1:29" ht="25.5" customHeight="1" x14ac:dyDescent="0.35">
      <c r="A4538" s="205"/>
      <c r="B4538" s="207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281"/>
        <v/>
      </c>
      <c r="G4538" s="106"/>
      <c r="H4538" s="96">
        <f t="shared" si="282"/>
        <v>0</v>
      </c>
      <c r="I4538" s="96" t="str">
        <f t="shared" si="283"/>
        <v/>
      </c>
      <c r="J4538" s="96" t="str">
        <f t="shared" si="284"/>
        <v/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V4538" s="110" t="s">
        <v>25</v>
      </c>
      <c r="W4538" s="110" t="s">
        <v>26</v>
      </c>
      <c r="X4538" s="110" t="s">
        <v>27</v>
      </c>
      <c r="Y4538" s="111" t="s">
        <v>28</v>
      </c>
      <c r="Z4538" s="111" t="s">
        <v>29</v>
      </c>
      <c r="AA4538" s="111" t="s">
        <v>25</v>
      </c>
      <c r="AB4538" s="111" t="s">
        <v>30</v>
      </c>
      <c r="AC4538" s="112" t="s">
        <v>31</v>
      </c>
    </row>
    <row r="4539" spans="1:29" ht="25.5" customHeight="1" x14ac:dyDescent="0.35">
      <c r="A4539" s="205"/>
      <c r="B4539" s="207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281"/>
        <v/>
      </c>
      <c r="G4539" s="106"/>
      <c r="H4539" s="96">
        <f t="shared" si="282"/>
        <v>0</v>
      </c>
      <c r="I4539" s="96" t="str">
        <f t="shared" si="283"/>
        <v/>
      </c>
      <c r="J4539" s="96" t="str">
        <f t="shared" si="284"/>
        <v/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V4539" s="110" t="s">
        <v>25</v>
      </c>
      <c r="W4539" s="110" t="s">
        <v>26</v>
      </c>
      <c r="X4539" s="110" t="s">
        <v>27</v>
      </c>
      <c r="Y4539" s="111" t="s">
        <v>28</v>
      </c>
      <c r="Z4539" s="111" t="s">
        <v>29</v>
      </c>
      <c r="AA4539" s="111" t="s">
        <v>25</v>
      </c>
      <c r="AB4539" s="111" t="s">
        <v>30</v>
      </c>
      <c r="AC4539" s="112" t="s">
        <v>31</v>
      </c>
    </row>
    <row r="4540" spans="1:29" ht="25.5" customHeight="1" x14ac:dyDescent="0.35">
      <c r="A4540" s="205"/>
      <c r="B4540" s="207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281"/>
        <v/>
      </c>
      <c r="G4540" s="106"/>
      <c r="H4540" s="96">
        <f t="shared" si="282"/>
        <v>0</v>
      </c>
      <c r="I4540" s="96" t="str">
        <f t="shared" si="283"/>
        <v/>
      </c>
      <c r="J4540" s="96" t="str">
        <f t="shared" si="284"/>
        <v/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V4540" s="110" t="s">
        <v>25</v>
      </c>
      <c r="W4540" s="110" t="s">
        <v>26</v>
      </c>
      <c r="X4540" s="110" t="s">
        <v>27</v>
      </c>
      <c r="Y4540" s="111" t="s">
        <v>28</v>
      </c>
      <c r="Z4540" s="111" t="s">
        <v>29</v>
      </c>
      <c r="AA4540" s="111" t="s">
        <v>25</v>
      </c>
      <c r="AB4540" s="111" t="s">
        <v>30</v>
      </c>
      <c r="AC4540" s="112" t="s">
        <v>31</v>
      </c>
    </row>
    <row r="4541" spans="1:29" ht="25.5" customHeight="1" x14ac:dyDescent="0.35">
      <c r="A4541" s="205"/>
      <c r="B4541" s="207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281"/>
        <v/>
      </c>
      <c r="G4541" s="106"/>
      <c r="H4541" s="96">
        <f t="shared" si="282"/>
        <v>0</v>
      </c>
      <c r="I4541" s="96" t="str">
        <f t="shared" si="283"/>
        <v/>
      </c>
      <c r="J4541" s="96" t="str">
        <f t="shared" si="284"/>
        <v/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V4541" s="110" t="s">
        <v>25</v>
      </c>
      <c r="W4541" s="110" t="s">
        <v>26</v>
      </c>
      <c r="X4541" s="110" t="s">
        <v>27</v>
      </c>
      <c r="Y4541" s="111" t="s">
        <v>28</v>
      </c>
      <c r="Z4541" s="111" t="s">
        <v>29</v>
      </c>
      <c r="AA4541" s="111" t="s">
        <v>25</v>
      </c>
      <c r="AB4541" s="111" t="s">
        <v>30</v>
      </c>
      <c r="AC4541" s="112" t="s">
        <v>31</v>
      </c>
    </row>
    <row r="4542" spans="1:29" ht="25.5" customHeight="1" x14ac:dyDescent="0.35">
      <c r="A4542" s="205"/>
      <c r="B4542" s="207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281"/>
        <v/>
      </c>
      <c r="G4542" s="106"/>
      <c r="H4542" s="96">
        <f t="shared" si="282"/>
        <v>0</v>
      </c>
      <c r="I4542" s="96" t="str">
        <f t="shared" si="283"/>
        <v/>
      </c>
      <c r="J4542" s="96" t="str">
        <f t="shared" si="284"/>
        <v/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V4542" s="110" t="s">
        <v>25</v>
      </c>
      <c r="W4542" s="110" t="s">
        <v>26</v>
      </c>
      <c r="X4542" s="110" t="s">
        <v>27</v>
      </c>
      <c r="Y4542" s="111" t="s">
        <v>28</v>
      </c>
      <c r="Z4542" s="111" t="s">
        <v>29</v>
      </c>
      <c r="AA4542" s="111" t="s">
        <v>25</v>
      </c>
      <c r="AB4542" s="111" t="s">
        <v>30</v>
      </c>
      <c r="AC4542" s="112" t="s">
        <v>31</v>
      </c>
    </row>
    <row r="4543" spans="1:29" ht="25.5" customHeight="1" x14ac:dyDescent="0.35">
      <c r="A4543" s="205"/>
      <c r="B4543" s="207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281"/>
        <v/>
      </c>
      <c r="G4543" s="106"/>
      <c r="H4543" s="96">
        <f t="shared" si="282"/>
        <v>0</v>
      </c>
      <c r="I4543" s="96" t="str">
        <f t="shared" si="283"/>
        <v/>
      </c>
      <c r="J4543" s="96" t="str">
        <f t="shared" si="284"/>
        <v/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V4543" s="110" t="s">
        <v>25</v>
      </c>
      <c r="W4543" s="110" t="s">
        <v>26</v>
      </c>
      <c r="X4543" s="110" t="s">
        <v>27</v>
      </c>
      <c r="Y4543" s="111" t="s">
        <v>28</v>
      </c>
      <c r="Z4543" s="111" t="s">
        <v>29</v>
      </c>
      <c r="AA4543" s="111" t="s">
        <v>25</v>
      </c>
      <c r="AB4543" s="111" t="s">
        <v>30</v>
      </c>
      <c r="AC4543" s="112" t="s">
        <v>31</v>
      </c>
    </row>
    <row r="4544" spans="1:29" ht="25.5" customHeight="1" x14ac:dyDescent="0.35">
      <c r="A4544" s="205"/>
      <c r="B4544" s="207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281"/>
        <v/>
      </c>
      <c r="G4544" s="106"/>
      <c r="H4544" s="96">
        <f t="shared" si="282"/>
        <v>0</v>
      </c>
      <c r="I4544" s="96" t="str">
        <f t="shared" si="283"/>
        <v/>
      </c>
      <c r="J4544" s="96" t="str">
        <f t="shared" si="284"/>
        <v/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V4544" s="110" t="s">
        <v>25</v>
      </c>
      <c r="W4544" s="110" t="s">
        <v>26</v>
      </c>
      <c r="X4544" s="110" t="s">
        <v>27</v>
      </c>
      <c r="Y4544" s="111" t="s">
        <v>28</v>
      </c>
      <c r="Z4544" s="111" t="s">
        <v>29</v>
      </c>
      <c r="AA4544" s="111" t="s">
        <v>25</v>
      </c>
      <c r="AB4544" s="111" t="s">
        <v>30</v>
      </c>
      <c r="AC4544" s="112" t="s">
        <v>31</v>
      </c>
    </row>
    <row r="4545" spans="1:29" ht="25.5" customHeight="1" x14ac:dyDescent="0.35">
      <c r="A4545" s="205"/>
      <c r="B4545" s="207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281"/>
        <v/>
      </c>
      <c r="G4545" s="106"/>
      <c r="H4545" s="96">
        <f t="shared" si="282"/>
        <v>0</v>
      </c>
      <c r="I4545" s="96" t="str">
        <f t="shared" si="283"/>
        <v/>
      </c>
      <c r="J4545" s="96" t="str">
        <f t="shared" si="284"/>
        <v/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V4545" s="110" t="s">
        <v>25</v>
      </c>
      <c r="W4545" s="110" t="s">
        <v>26</v>
      </c>
      <c r="X4545" s="110" t="s">
        <v>27</v>
      </c>
      <c r="Y4545" s="111" t="s">
        <v>28</v>
      </c>
      <c r="Z4545" s="111" t="s">
        <v>29</v>
      </c>
      <c r="AA4545" s="111" t="s">
        <v>25</v>
      </c>
      <c r="AB4545" s="111" t="s">
        <v>30</v>
      </c>
      <c r="AC4545" s="112" t="s">
        <v>31</v>
      </c>
    </row>
    <row r="4546" spans="1:29" ht="25.5" customHeight="1" x14ac:dyDescent="0.35">
      <c r="A4546" s="205"/>
      <c r="B4546" s="207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285">IF(OR(D4546="",E4546=""),"",ROUND(D4546*E4546,2))</f>
        <v/>
      </c>
      <c r="G4546" s="106"/>
      <c r="H4546" s="96">
        <f t="shared" ref="H4546:H4609" si="286">IF(G4546="Sim",IF(OR(F4546="",D4546="",L4546=""),"",IF(L4546="Sim",ROUND(F4546-D4546,2),0)),0)</f>
        <v>0</v>
      </c>
      <c r="I4546" s="96" t="str">
        <f t="shared" ref="I4546:I4609" si="287">IF(G4546="Sim",0,IF(OR(F4546="",L4546=""),"",F4546))</f>
        <v/>
      </c>
      <c r="J4546" s="96" t="str">
        <f t="shared" ref="J4546:J4609" si="288">IF(G4546="Sim",0,IF(OR(F4546="",D4546="",L4546=""),"",IF(L4546="Sim",ROUND(F4546-D4546,2),0)))</f>
        <v/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V4546" s="110" t="s">
        <v>25</v>
      </c>
      <c r="W4546" s="110" t="s">
        <v>26</v>
      </c>
      <c r="X4546" s="110" t="s">
        <v>27</v>
      </c>
      <c r="Y4546" s="111" t="s">
        <v>28</v>
      </c>
      <c r="Z4546" s="111" t="s">
        <v>29</v>
      </c>
      <c r="AA4546" s="111" t="s">
        <v>25</v>
      </c>
      <c r="AB4546" s="111" t="s">
        <v>30</v>
      </c>
      <c r="AC4546" s="112" t="s">
        <v>31</v>
      </c>
    </row>
    <row r="4547" spans="1:29" ht="25.5" customHeight="1" x14ac:dyDescent="0.35">
      <c r="A4547" s="205"/>
      <c r="B4547" s="207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285"/>
        <v/>
      </c>
      <c r="G4547" s="106"/>
      <c r="H4547" s="96">
        <f t="shared" si="286"/>
        <v>0</v>
      </c>
      <c r="I4547" s="96" t="str">
        <f t="shared" si="287"/>
        <v/>
      </c>
      <c r="J4547" s="96" t="str">
        <f t="shared" si="288"/>
        <v/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V4547" s="110" t="s">
        <v>25</v>
      </c>
      <c r="W4547" s="110" t="s">
        <v>26</v>
      </c>
      <c r="X4547" s="110" t="s">
        <v>27</v>
      </c>
      <c r="Y4547" s="111" t="s">
        <v>28</v>
      </c>
      <c r="Z4547" s="111" t="s">
        <v>29</v>
      </c>
      <c r="AA4547" s="111" t="s">
        <v>25</v>
      </c>
      <c r="AB4547" s="111" t="s">
        <v>30</v>
      </c>
      <c r="AC4547" s="112" t="s">
        <v>31</v>
      </c>
    </row>
    <row r="4548" spans="1:29" ht="25.5" customHeight="1" x14ac:dyDescent="0.35">
      <c r="A4548" s="205"/>
      <c r="B4548" s="207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285"/>
        <v/>
      </c>
      <c r="G4548" s="106"/>
      <c r="H4548" s="96">
        <f t="shared" si="286"/>
        <v>0</v>
      </c>
      <c r="I4548" s="96" t="str">
        <f t="shared" si="287"/>
        <v/>
      </c>
      <c r="J4548" s="96" t="str">
        <f t="shared" si="288"/>
        <v/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V4548" s="110" t="s">
        <v>25</v>
      </c>
      <c r="W4548" s="110" t="s">
        <v>26</v>
      </c>
      <c r="X4548" s="110" t="s">
        <v>27</v>
      </c>
      <c r="Y4548" s="111" t="s">
        <v>28</v>
      </c>
      <c r="Z4548" s="111" t="s">
        <v>29</v>
      </c>
      <c r="AA4548" s="111" t="s">
        <v>25</v>
      </c>
      <c r="AB4548" s="111" t="s">
        <v>30</v>
      </c>
      <c r="AC4548" s="112" t="s">
        <v>31</v>
      </c>
    </row>
    <row r="4549" spans="1:29" ht="25.5" customHeight="1" x14ac:dyDescent="0.35">
      <c r="A4549" s="205"/>
      <c r="B4549" s="207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285"/>
        <v/>
      </c>
      <c r="G4549" s="106"/>
      <c r="H4549" s="96">
        <f t="shared" si="286"/>
        <v>0</v>
      </c>
      <c r="I4549" s="96" t="str">
        <f t="shared" si="287"/>
        <v/>
      </c>
      <c r="J4549" s="96" t="str">
        <f t="shared" si="288"/>
        <v/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V4549" s="110" t="s">
        <v>25</v>
      </c>
      <c r="W4549" s="110" t="s">
        <v>26</v>
      </c>
      <c r="X4549" s="110" t="s">
        <v>27</v>
      </c>
      <c r="Y4549" s="111" t="s">
        <v>28</v>
      </c>
      <c r="Z4549" s="111" t="s">
        <v>29</v>
      </c>
      <c r="AA4549" s="111" t="s">
        <v>25</v>
      </c>
      <c r="AB4549" s="111" t="s">
        <v>30</v>
      </c>
      <c r="AC4549" s="112" t="s">
        <v>31</v>
      </c>
    </row>
    <row r="4550" spans="1:29" ht="25.5" customHeight="1" x14ac:dyDescent="0.35">
      <c r="A4550" s="205"/>
      <c r="B4550" s="207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285"/>
        <v/>
      </c>
      <c r="G4550" s="106"/>
      <c r="H4550" s="96">
        <f t="shared" si="286"/>
        <v>0</v>
      </c>
      <c r="I4550" s="96" t="str">
        <f t="shared" si="287"/>
        <v/>
      </c>
      <c r="J4550" s="96" t="str">
        <f t="shared" si="288"/>
        <v/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V4550" s="110" t="s">
        <v>25</v>
      </c>
      <c r="W4550" s="110" t="s">
        <v>26</v>
      </c>
      <c r="X4550" s="110" t="s">
        <v>27</v>
      </c>
      <c r="Y4550" s="111" t="s">
        <v>28</v>
      </c>
      <c r="Z4550" s="111" t="s">
        <v>29</v>
      </c>
      <c r="AA4550" s="111" t="s">
        <v>25</v>
      </c>
      <c r="AB4550" s="111" t="s">
        <v>30</v>
      </c>
      <c r="AC4550" s="112" t="s">
        <v>31</v>
      </c>
    </row>
    <row r="4551" spans="1:29" ht="25.5" customHeight="1" x14ac:dyDescent="0.35">
      <c r="A4551" s="205"/>
      <c r="B4551" s="207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285"/>
        <v/>
      </c>
      <c r="G4551" s="106"/>
      <c r="H4551" s="96">
        <f t="shared" si="286"/>
        <v>0</v>
      </c>
      <c r="I4551" s="96" t="str">
        <f t="shared" si="287"/>
        <v/>
      </c>
      <c r="J4551" s="96" t="str">
        <f t="shared" si="288"/>
        <v/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V4551" s="110" t="s">
        <v>25</v>
      </c>
      <c r="W4551" s="110" t="s">
        <v>26</v>
      </c>
      <c r="X4551" s="110" t="s">
        <v>27</v>
      </c>
      <c r="Y4551" s="111" t="s">
        <v>28</v>
      </c>
      <c r="Z4551" s="111" t="s">
        <v>29</v>
      </c>
      <c r="AA4551" s="111" t="s">
        <v>25</v>
      </c>
      <c r="AB4551" s="111" t="s">
        <v>30</v>
      </c>
      <c r="AC4551" s="112" t="s">
        <v>31</v>
      </c>
    </row>
    <row r="4552" spans="1:29" ht="25.5" customHeight="1" x14ac:dyDescent="0.35">
      <c r="A4552" s="205"/>
      <c r="B4552" s="207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285"/>
        <v/>
      </c>
      <c r="G4552" s="106"/>
      <c r="H4552" s="96">
        <f t="shared" si="286"/>
        <v>0</v>
      </c>
      <c r="I4552" s="96" t="str">
        <f t="shared" si="287"/>
        <v/>
      </c>
      <c r="J4552" s="96" t="str">
        <f t="shared" si="288"/>
        <v/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V4552" s="110" t="s">
        <v>25</v>
      </c>
      <c r="W4552" s="110" t="s">
        <v>26</v>
      </c>
      <c r="X4552" s="110" t="s">
        <v>27</v>
      </c>
      <c r="Y4552" s="111" t="s">
        <v>28</v>
      </c>
      <c r="Z4552" s="111" t="s">
        <v>29</v>
      </c>
      <c r="AA4552" s="111" t="s">
        <v>25</v>
      </c>
      <c r="AB4552" s="111" t="s">
        <v>30</v>
      </c>
      <c r="AC4552" s="112" t="s">
        <v>31</v>
      </c>
    </row>
    <row r="4553" spans="1:29" ht="25.5" customHeight="1" x14ac:dyDescent="0.35">
      <c r="A4553" s="205"/>
      <c r="B4553" s="207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285"/>
        <v/>
      </c>
      <c r="G4553" s="106"/>
      <c r="H4553" s="96">
        <f t="shared" si="286"/>
        <v>0</v>
      </c>
      <c r="I4553" s="96" t="str">
        <f t="shared" si="287"/>
        <v/>
      </c>
      <c r="J4553" s="96" t="str">
        <f t="shared" si="288"/>
        <v/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V4553" s="110" t="s">
        <v>25</v>
      </c>
      <c r="W4553" s="110" t="s">
        <v>26</v>
      </c>
      <c r="X4553" s="110" t="s">
        <v>27</v>
      </c>
      <c r="Y4553" s="111" t="s">
        <v>28</v>
      </c>
      <c r="Z4553" s="111" t="s">
        <v>29</v>
      </c>
      <c r="AA4553" s="111" t="s">
        <v>25</v>
      </c>
      <c r="AB4553" s="111" t="s">
        <v>30</v>
      </c>
      <c r="AC4553" s="112" t="s">
        <v>31</v>
      </c>
    </row>
    <row r="4554" spans="1:29" ht="25.5" customHeight="1" x14ac:dyDescent="0.35">
      <c r="A4554" s="205"/>
      <c r="B4554" s="207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285"/>
        <v/>
      </c>
      <c r="G4554" s="106"/>
      <c r="H4554" s="96">
        <f t="shared" si="286"/>
        <v>0</v>
      </c>
      <c r="I4554" s="96" t="str">
        <f t="shared" si="287"/>
        <v/>
      </c>
      <c r="J4554" s="96" t="str">
        <f t="shared" si="288"/>
        <v/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V4554" s="110" t="s">
        <v>25</v>
      </c>
      <c r="W4554" s="110" t="s">
        <v>26</v>
      </c>
      <c r="X4554" s="110" t="s">
        <v>27</v>
      </c>
      <c r="Y4554" s="111" t="s">
        <v>28</v>
      </c>
      <c r="Z4554" s="111" t="s">
        <v>29</v>
      </c>
      <c r="AA4554" s="111" t="s">
        <v>25</v>
      </c>
      <c r="AB4554" s="111" t="s">
        <v>30</v>
      </c>
      <c r="AC4554" s="112" t="s">
        <v>31</v>
      </c>
    </row>
    <row r="4555" spans="1:29" ht="25.5" customHeight="1" x14ac:dyDescent="0.35">
      <c r="A4555" s="205"/>
      <c r="B4555" s="207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285"/>
        <v/>
      </c>
      <c r="G4555" s="106"/>
      <c r="H4555" s="96">
        <f t="shared" si="286"/>
        <v>0</v>
      </c>
      <c r="I4555" s="96" t="str">
        <f t="shared" si="287"/>
        <v/>
      </c>
      <c r="J4555" s="96" t="str">
        <f t="shared" si="288"/>
        <v/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V4555" s="110" t="s">
        <v>25</v>
      </c>
      <c r="W4555" s="110" t="s">
        <v>26</v>
      </c>
      <c r="X4555" s="110" t="s">
        <v>27</v>
      </c>
      <c r="Y4555" s="111" t="s">
        <v>28</v>
      </c>
      <c r="Z4555" s="111" t="s">
        <v>29</v>
      </c>
      <c r="AA4555" s="111" t="s">
        <v>25</v>
      </c>
      <c r="AB4555" s="111" t="s">
        <v>30</v>
      </c>
      <c r="AC4555" s="112" t="s">
        <v>31</v>
      </c>
    </row>
    <row r="4556" spans="1:29" ht="25.5" customHeight="1" x14ac:dyDescent="0.35">
      <c r="A4556" s="205"/>
      <c r="B4556" s="207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285"/>
        <v/>
      </c>
      <c r="G4556" s="106"/>
      <c r="H4556" s="96">
        <f t="shared" si="286"/>
        <v>0</v>
      </c>
      <c r="I4556" s="96" t="str">
        <f t="shared" si="287"/>
        <v/>
      </c>
      <c r="J4556" s="96" t="str">
        <f t="shared" si="288"/>
        <v/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V4556" s="110" t="s">
        <v>25</v>
      </c>
      <c r="W4556" s="110" t="s">
        <v>26</v>
      </c>
      <c r="X4556" s="110" t="s">
        <v>27</v>
      </c>
      <c r="Y4556" s="111" t="s">
        <v>28</v>
      </c>
      <c r="Z4556" s="111" t="s">
        <v>29</v>
      </c>
      <c r="AA4556" s="111" t="s">
        <v>25</v>
      </c>
      <c r="AB4556" s="111" t="s">
        <v>30</v>
      </c>
      <c r="AC4556" s="112" t="s">
        <v>31</v>
      </c>
    </row>
    <row r="4557" spans="1:29" ht="25.5" customHeight="1" x14ac:dyDescent="0.35">
      <c r="A4557" s="205"/>
      <c r="B4557" s="207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285"/>
        <v/>
      </c>
      <c r="G4557" s="106"/>
      <c r="H4557" s="96">
        <f t="shared" si="286"/>
        <v>0</v>
      </c>
      <c r="I4557" s="96" t="str">
        <f t="shared" si="287"/>
        <v/>
      </c>
      <c r="J4557" s="96" t="str">
        <f t="shared" si="288"/>
        <v/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V4557" s="110" t="s">
        <v>25</v>
      </c>
      <c r="W4557" s="110" t="s">
        <v>26</v>
      </c>
      <c r="X4557" s="110" t="s">
        <v>27</v>
      </c>
      <c r="Y4557" s="111" t="s">
        <v>28</v>
      </c>
      <c r="Z4557" s="111" t="s">
        <v>29</v>
      </c>
      <c r="AA4557" s="111" t="s">
        <v>25</v>
      </c>
      <c r="AB4557" s="111" t="s">
        <v>30</v>
      </c>
      <c r="AC4557" s="112" t="s">
        <v>31</v>
      </c>
    </row>
    <row r="4558" spans="1:29" ht="25.5" customHeight="1" x14ac:dyDescent="0.35">
      <c r="A4558" s="205"/>
      <c r="B4558" s="207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285"/>
        <v/>
      </c>
      <c r="G4558" s="106"/>
      <c r="H4558" s="96">
        <f t="shared" si="286"/>
        <v>0</v>
      </c>
      <c r="I4558" s="96" t="str">
        <f t="shared" si="287"/>
        <v/>
      </c>
      <c r="J4558" s="96" t="str">
        <f t="shared" si="288"/>
        <v/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V4558" s="110" t="s">
        <v>25</v>
      </c>
      <c r="W4558" s="110" t="s">
        <v>26</v>
      </c>
      <c r="X4558" s="110" t="s">
        <v>27</v>
      </c>
      <c r="Y4558" s="111" t="s">
        <v>28</v>
      </c>
      <c r="Z4558" s="111" t="s">
        <v>29</v>
      </c>
      <c r="AA4558" s="111" t="s">
        <v>25</v>
      </c>
      <c r="AB4558" s="111" t="s">
        <v>30</v>
      </c>
      <c r="AC4558" s="112" t="s">
        <v>31</v>
      </c>
    </row>
    <row r="4559" spans="1:29" ht="25.5" customHeight="1" x14ac:dyDescent="0.35">
      <c r="A4559" s="205"/>
      <c r="B4559" s="207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285"/>
        <v/>
      </c>
      <c r="G4559" s="106"/>
      <c r="H4559" s="96">
        <f t="shared" si="286"/>
        <v>0</v>
      </c>
      <c r="I4559" s="96" t="str">
        <f t="shared" si="287"/>
        <v/>
      </c>
      <c r="J4559" s="96" t="str">
        <f t="shared" si="288"/>
        <v/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V4559" s="110" t="s">
        <v>25</v>
      </c>
      <c r="W4559" s="110" t="s">
        <v>26</v>
      </c>
      <c r="X4559" s="110" t="s">
        <v>27</v>
      </c>
      <c r="Y4559" s="111" t="s">
        <v>28</v>
      </c>
      <c r="Z4559" s="111" t="s">
        <v>29</v>
      </c>
      <c r="AA4559" s="111" t="s">
        <v>25</v>
      </c>
      <c r="AB4559" s="111" t="s">
        <v>30</v>
      </c>
      <c r="AC4559" s="112" t="s">
        <v>31</v>
      </c>
    </row>
    <row r="4560" spans="1:29" ht="25.5" customHeight="1" x14ac:dyDescent="0.35">
      <c r="A4560" s="205"/>
      <c r="B4560" s="207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285"/>
        <v/>
      </c>
      <c r="G4560" s="106"/>
      <c r="H4560" s="96">
        <f t="shared" si="286"/>
        <v>0</v>
      </c>
      <c r="I4560" s="96" t="str">
        <f t="shared" si="287"/>
        <v/>
      </c>
      <c r="J4560" s="96" t="str">
        <f t="shared" si="288"/>
        <v/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V4560" s="110" t="s">
        <v>25</v>
      </c>
      <c r="W4560" s="110" t="s">
        <v>26</v>
      </c>
      <c r="X4560" s="110" t="s">
        <v>27</v>
      </c>
      <c r="Y4560" s="111" t="s">
        <v>28</v>
      </c>
      <c r="Z4560" s="111" t="s">
        <v>29</v>
      </c>
      <c r="AA4560" s="111" t="s">
        <v>25</v>
      </c>
      <c r="AB4560" s="111" t="s">
        <v>30</v>
      </c>
      <c r="AC4560" s="112" t="s">
        <v>31</v>
      </c>
    </row>
    <row r="4561" spans="1:29" ht="25.5" customHeight="1" x14ac:dyDescent="0.35">
      <c r="A4561" s="205"/>
      <c r="B4561" s="207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285"/>
        <v/>
      </c>
      <c r="G4561" s="106"/>
      <c r="H4561" s="96">
        <f t="shared" si="286"/>
        <v>0</v>
      </c>
      <c r="I4561" s="96" t="str">
        <f t="shared" si="287"/>
        <v/>
      </c>
      <c r="J4561" s="96" t="str">
        <f t="shared" si="288"/>
        <v/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V4561" s="110" t="s">
        <v>25</v>
      </c>
      <c r="W4561" s="110" t="s">
        <v>26</v>
      </c>
      <c r="X4561" s="110" t="s">
        <v>27</v>
      </c>
      <c r="Y4561" s="111" t="s">
        <v>28</v>
      </c>
      <c r="Z4561" s="111" t="s">
        <v>29</v>
      </c>
      <c r="AA4561" s="111" t="s">
        <v>25</v>
      </c>
      <c r="AB4561" s="111" t="s">
        <v>30</v>
      </c>
      <c r="AC4561" s="112" t="s">
        <v>31</v>
      </c>
    </row>
    <row r="4562" spans="1:29" ht="25.5" customHeight="1" x14ac:dyDescent="0.35">
      <c r="A4562" s="205"/>
      <c r="B4562" s="207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285"/>
        <v/>
      </c>
      <c r="G4562" s="106"/>
      <c r="H4562" s="96">
        <f t="shared" si="286"/>
        <v>0</v>
      </c>
      <c r="I4562" s="96" t="str">
        <f t="shared" si="287"/>
        <v/>
      </c>
      <c r="J4562" s="96" t="str">
        <f t="shared" si="288"/>
        <v/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V4562" s="110" t="s">
        <v>25</v>
      </c>
      <c r="W4562" s="110" t="s">
        <v>26</v>
      </c>
      <c r="X4562" s="110" t="s">
        <v>27</v>
      </c>
      <c r="Y4562" s="111" t="s">
        <v>28</v>
      </c>
      <c r="Z4562" s="111" t="s">
        <v>29</v>
      </c>
      <c r="AA4562" s="111" t="s">
        <v>25</v>
      </c>
      <c r="AB4562" s="111" t="s">
        <v>30</v>
      </c>
      <c r="AC4562" s="112" t="s">
        <v>31</v>
      </c>
    </row>
    <row r="4563" spans="1:29" ht="25.5" customHeight="1" x14ac:dyDescent="0.35">
      <c r="A4563" s="205"/>
      <c r="B4563" s="207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285"/>
        <v/>
      </c>
      <c r="G4563" s="106"/>
      <c r="H4563" s="96">
        <f t="shared" si="286"/>
        <v>0</v>
      </c>
      <c r="I4563" s="96" t="str">
        <f t="shared" si="287"/>
        <v/>
      </c>
      <c r="J4563" s="96" t="str">
        <f t="shared" si="288"/>
        <v/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V4563" s="110" t="s">
        <v>25</v>
      </c>
      <c r="W4563" s="110" t="s">
        <v>26</v>
      </c>
      <c r="X4563" s="110" t="s">
        <v>27</v>
      </c>
      <c r="Y4563" s="111" t="s">
        <v>28</v>
      </c>
      <c r="Z4563" s="111" t="s">
        <v>29</v>
      </c>
      <c r="AA4563" s="111" t="s">
        <v>25</v>
      </c>
      <c r="AB4563" s="111" t="s">
        <v>30</v>
      </c>
      <c r="AC4563" s="112" t="s">
        <v>31</v>
      </c>
    </row>
    <row r="4564" spans="1:29" ht="25.5" customHeight="1" x14ac:dyDescent="0.35">
      <c r="A4564" s="205"/>
      <c r="B4564" s="207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285"/>
        <v/>
      </c>
      <c r="G4564" s="106"/>
      <c r="H4564" s="96">
        <f t="shared" si="286"/>
        <v>0</v>
      </c>
      <c r="I4564" s="96" t="str">
        <f t="shared" si="287"/>
        <v/>
      </c>
      <c r="J4564" s="96" t="str">
        <f t="shared" si="288"/>
        <v/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V4564" s="110" t="s">
        <v>25</v>
      </c>
      <c r="W4564" s="110" t="s">
        <v>26</v>
      </c>
      <c r="X4564" s="110" t="s">
        <v>27</v>
      </c>
      <c r="Y4564" s="111" t="s">
        <v>28</v>
      </c>
      <c r="Z4564" s="111" t="s">
        <v>29</v>
      </c>
      <c r="AA4564" s="111" t="s">
        <v>25</v>
      </c>
      <c r="AB4564" s="111" t="s">
        <v>30</v>
      </c>
      <c r="AC4564" s="112" t="s">
        <v>31</v>
      </c>
    </row>
    <row r="4565" spans="1:29" ht="25.5" customHeight="1" x14ac:dyDescent="0.35">
      <c r="A4565" s="205"/>
      <c r="B4565" s="207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285"/>
        <v/>
      </c>
      <c r="G4565" s="106"/>
      <c r="H4565" s="96">
        <f t="shared" si="286"/>
        <v>0</v>
      </c>
      <c r="I4565" s="96" t="str">
        <f t="shared" si="287"/>
        <v/>
      </c>
      <c r="J4565" s="96" t="str">
        <f t="shared" si="288"/>
        <v/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V4565" s="110" t="s">
        <v>25</v>
      </c>
      <c r="W4565" s="110" t="s">
        <v>26</v>
      </c>
      <c r="X4565" s="110" t="s">
        <v>27</v>
      </c>
      <c r="Y4565" s="111" t="s">
        <v>28</v>
      </c>
      <c r="Z4565" s="111" t="s">
        <v>29</v>
      </c>
      <c r="AA4565" s="111" t="s">
        <v>25</v>
      </c>
      <c r="AB4565" s="111" t="s">
        <v>30</v>
      </c>
      <c r="AC4565" s="112" t="s">
        <v>31</v>
      </c>
    </row>
    <row r="4566" spans="1:29" ht="25.5" customHeight="1" x14ac:dyDescent="0.35">
      <c r="A4566" s="205"/>
      <c r="B4566" s="207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285"/>
        <v/>
      </c>
      <c r="G4566" s="106"/>
      <c r="H4566" s="96">
        <f t="shared" si="286"/>
        <v>0</v>
      </c>
      <c r="I4566" s="96" t="str">
        <f t="shared" si="287"/>
        <v/>
      </c>
      <c r="J4566" s="96" t="str">
        <f t="shared" si="288"/>
        <v/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V4566" s="110" t="s">
        <v>25</v>
      </c>
      <c r="W4566" s="110" t="s">
        <v>26</v>
      </c>
      <c r="X4566" s="110" t="s">
        <v>27</v>
      </c>
      <c r="Y4566" s="111" t="s">
        <v>28</v>
      </c>
      <c r="Z4566" s="111" t="s">
        <v>29</v>
      </c>
      <c r="AA4566" s="111" t="s">
        <v>25</v>
      </c>
      <c r="AB4566" s="111" t="s">
        <v>30</v>
      </c>
      <c r="AC4566" s="112" t="s">
        <v>31</v>
      </c>
    </row>
    <row r="4567" spans="1:29" ht="25.5" customHeight="1" x14ac:dyDescent="0.35">
      <c r="A4567" s="205"/>
      <c r="B4567" s="207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285"/>
        <v/>
      </c>
      <c r="G4567" s="106"/>
      <c r="H4567" s="96">
        <f t="shared" si="286"/>
        <v>0</v>
      </c>
      <c r="I4567" s="96" t="str">
        <f t="shared" si="287"/>
        <v/>
      </c>
      <c r="J4567" s="96" t="str">
        <f t="shared" si="288"/>
        <v/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V4567" s="110" t="s">
        <v>25</v>
      </c>
      <c r="W4567" s="110" t="s">
        <v>26</v>
      </c>
      <c r="X4567" s="110" t="s">
        <v>27</v>
      </c>
      <c r="Y4567" s="111" t="s">
        <v>28</v>
      </c>
      <c r="Z4567" s="111" t="s">
        <v>29</v>
      </c>
      <c r="AA4567" s="111" t="s">
        <v>25</v>
      </c>
      <c r="AB4567" s="111" t="s">
        <v>30</v>
      </c>
      <c r="AC4567" s="112" t="s">
        <v>31</v>
      </c>
    </row>
    <row r="4568" spans="1:29" ht="25.5" customHeight="1" x14ac:dyDescent="0.35">
      <c r="A4568" s="205"/>
      <c r="B4568" s="207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285"/>
        <v/>
      </c>
      <c r="G4568" s="106"/>
      <c r="H4568" s="96">
        <f t="shared" si="286"/>
        <v>0</v>
      </c>
      <c r="I4568" s="96" t="str">
        <f t="shared" si="287"/>
        <v/>
      </c>
      <c r="J4568" s="96" t="str">
        <f t="shared" si="288"/>
        <v/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V4568" s="110" t="s">
        <v>25</v>
      </c>
      <c r="W4568" s="110" t="s">
        <v>26</v>
      </c>
      <c r="X4568" s="110" t="s">
        <v>27</v>
      </c>
      <c r="Y4568" s="111" t="s">
        <v>28</v>
      </c>
      <c r="Z4568" s="111" t="s">
        <v>29</v>
      </c>
      <c r="AA4568" s="111" t="s">
        <v>25</v>
      </c>
      <c r="AB4568" s="111" t="s">
        <v>30</v>
      </c>
      <c r="AC4568" s="112" t="s">
        <v>31</v>
      </c>
    </row>
    <row r="4569" spans="1:29" ht="25.5" customHeight="1" x14ac:dyDescent="0.35">
      <c r="A4569" s="205"/>
      <c r="B4569" s="207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285"/>
        <v/>
      </c>
      <c r="G4569" s="106"/>
      <c r="H4569" s="96">
        <f t="shared" si="286"/>
        <v>0</v>
      </c>
      <c r="I4569" s="96" t="str">
        <f t="shared" si="287"/>
        <v/>
      </c>
      <c r="J4569" s="96" t="str">
        <f t="shared" si="288"/>
        <v/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V4569" s="110" t="s">
        <v>25</v>
      </c>
      <c r="W4569" s="110" t="s">
        <v>26</v>
      </c>
      <c r="X4569" s="110" t="s">
        <v>27</v>
      </c>
      <c r="Y4569" s="111" t="s">
        <v>28</v>
      </c>
      <c r="Z4569" s="111" t="s">
        <v>29</v>
      </c>
      <c r="AA4569" s="111" t="s">
        <v>25</v>
      </c>
      <c r="AB4569" s="111" t="s">
        <v>30</v>
      </c>
      <c r="AC4569" s="112" t="s">
        <v>31</v>
      </c>
    </row>
    <row r="4570" spans="1:29" ht="25.5" customHeight="1" x14ac:dyDescent="0.35">
      <c r="A4570" s="205"/>
      <c r="B4570" s="207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285"/>
        <v/>
      </c>
      <c r="G4570" s="106"/>
      <c r="H4570" s="96">
        <f t="shared" si="286"/>
        <v>0</v>
      </c>
      <c r="I4570" s="96" t="str">
        <f t="shared" si="287"/>
        <v/>
      </c>
      <c r="J4570" s="96" t="str">
        <f t="shared" si="288"/>
        <v/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V4570" s="110" t="s">
        <v>25</v>
      </c>
      <c r="W4570" s="110" t="s">
        <v>26</v>
      </c>
      <c r="X4570" s="110" t="s">
        <v>27</v>
      </c>
      <c r="Y4570" s="111" t="s">
        <v>28</v>
      </c>
      <c r="Z4570" s="111" t="s">
        <v>29</v>
      </c>
      <c r="AA4570" s="111" t="s">
        <v>25</v>
      </c>
      <c r="AB4570" s="111" t="s">
        <v>30</v>
      </c>
      <c r="AC4570" s="112" t="s">
        <v>31</v>
      </c>
    </row>
    <row r="4571" spans="1:29" ht="25.5" customHeight="1" x14ac:dyDescent="0.35">
      <c r="A4571" s="205"/>
      <c r="B4571" s="207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285"/>
        <v/>
      </c>
      <c r="G4571" s="106"/>
      <c r="H4571" s="96">
        <f t="shared" si="286"/>
        <v>0</v>
      </c>
      <c r="I4571" s="96" t="str">
        <f t="shared" si="287"/>
        <v/>
      </c>
      <c r="J4571" s="96" t="str">
        <f t="shared" si="288"/>
        <v/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V4571" s="110" t="s">
        <v>25</v>
      </c>
      <c r="W4571" s="110" t="s">
        <v>26</v>
      </c>
      <c r="X4571" s="110" t="s">
        <v>27</v>
      </c>
      <c r="Y4571" s="111" t="s">
        <v>28</v>
      </c>
      <c r="Z4571" s="111" t="s">
        <v>29</v>
      </c>
      <c r="AA4571" s="111" t="s">
        <v>25</v>
      </c>
      <c r="AB4571" s="111" t="s">
        <v>30</v>
      </c>
      <c r="AC4571" s="112" t="s">
        <v>31</v>
      </c>
    </row>
    <row r="4572" spans="1:29" ht="25.5" customHeight="1" x14ac:dyDescent="0.35">
      <c r="A4572" s="205"/>
      <c r="B4572" s="207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285"/>
        <v/>
      </c>
      <c r="G4572" s="106"/>
      <c r="H4572" s="96">
        <f t="shared" si="286"/>
        <v>0</v>
      </c>
      <c r="I4572" s="96" t="str">
        <f t="shared" si="287"/>
        <v/>
      </c>
      <c r="J4572" s="96" t="str">
        <f t="shared" si="288"/>
        <v/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V4572" s="110" t="s">
        <v>25</v>
      </c>
      <c r="W4572" s="110" t="s">
        <v>26</v>
      </c>
      <c r="X4572" s="110" t="s">
        <v>27</v>
      </c>
      <c r="Y4572" s="111" t="s">
        <v>28</v>
      </c>
      <c r="Z4572" s="111" t="s">
        <v>29</v>
      </c>
      <c r="AA4572" s="111" t="s">
        <v>25</v>
      </c>
      <c r="AB4572" s="111" t="s">
        <v>30</v>
      </c>
      <c r="AC4572" s="112" t="s">
        <v>31</v>
      </c>
    </row>
    <row r="4573" spans="1:29" ht="25.5" customHeight="1" x14ac:dyDescent="0.35">
      <c r="A4573" s="205"/>
      <c r="B4573" s="207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285"/>
        <v/>
      </c>
      <c r="G4573" s="106"/>
      <c r="H4573" s="96">
        <f t="shared" si="286"/>
        <v>0</v>
      </c>
      <c r="I4573" s="96" t="str">
        <f t="shared" si="287"/>
        <v/>
      </c>
      <c r="J4573" s="96" t="str">
        <f t="shared" si="288"/>
        <v/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V4573" s="110" t="s">
        <v>25</v>
      </c>
      <c r="W4573" s="110" t="s">
        <v>26</v>
      </c>
      <c r="X4573" s="110" t="s">
        <v>27</v>
      </c>
      <c r="Y4573" s="111" t="s">
        <v>28</v>
      </c>
      <c r="Z4573" s="111" t="s">
        <v>29</v>
      </c>
      <c r="AA4573" s="111" t="s">
        <v>25</v>
      </c>
      <c r="AB4573" s="111" t="s">
        <v>30</v>
      </c>
      <c r="AC4573" s="112" t="s">
        <v>31</v>
      </c>
    </row>
    <row r="4574" spans="1:29" ht="25.5" customHeight="1" x14ac:dyDescent="0.35">
      <c r="A4574" s="205"/>
      <c r="B4574" s="207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285"/>
        <v/>
      </c>
      <c r="G4574" s="106"/>
      <c r="H4574" s="96">
        <f t="shared" si="286"/>
        <v>0</v>
      </c>
      <c r="I4574" s="96" t="str">
        <f t="shared" si="287"/>
        <v/>
      </c>
      <c r="J4574" s="96" t="str">
        <f t="shared" si="288"/>
        <v/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V4574" s="110" t="s">
        <v>25</v>
      </c>
      <c r="W4574" s="110" t="s">
        <v>26</v>
      </c>
      <c r="X4574" s="110" t="s">
        <v>27</v>
      </c>
      <c r="Y4574" s="111" t="s">
        <v>28</v>
      </c>
      <c r="Z4574" s="111" t="s">
        <v>29</v>
      </c>
      <c r="AA4574" s="111" t="s">
        <v>25</v>
      </c>
      <c r="AB4574" s="111" t="s">
        <v>30</v>
      </c>
      <c r="AC4574" s="112" t="s">
        <v>31</v>
      </c>
    </row>
    <row r="4575" spans="1:29" ht="25.5" customHeight="1" x14ac:dyDescent="0.35">
      <c r="A4575" s="205"/>
      <c r="B4575" s="207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285"/>
        <v/>
      </c>
      <c r="G4575" s="106"/>
      <c r="H4575" s="96">
        <f t="shared" si="286"/>
        <v>0</v>
      </c>
      <c r="I4575" s="96" t="str">
        <f t="shared" si="287"/>
        <v/>
      </c>
      <c r="J4575" s="96" t="str">
        <f t="shared" si="288"/>
        <v/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V4575" s="110" t="s">
        <v>25</v>
      </c>
      <c r="W4575" s="110" t="s">
        <v>26</v>
      </c>
      <c r="X4575" s="110" t="s">
        <v>27</v>
      </c>
      <c r="Y4575" s="111" t="s">
        <v>28</v>
      </c>
      <c r="Z4575" s="111" t="s">
        <v>29</v>
      </c>
      <c r="AA4575" s="111" t="s">
        <v>25</v>
      </c>
      <c r="AB4575" s="111" t="s">
        <v>30</v>
      </c>
      <c r="AC4575" s="112" t="s">
        <v>31</v>
      </c>
    </row>
    <row r="4576" spans="1:29" ht="25.5" customHeight="1" x14ac:dyDescent="0.35">
      <c r="A4576" s="205"/>
      <c r="B4576" s="207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285"/>
        <v/>
      </c>
      <c r="G4576" s="106"/>
      <c r="H4576" s="96">
        <f t="shared" si="286"/>
        <v>0</v>
      </c>
      <c r="I4576" s="96" t="str">
        <f t="shared" si="287"/>
        <v/>
      </c>
      <c r="J4576" s="96" t="str">
        <f t="shared" si="288"/>
        <v/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V4576" s="110" t="s">
        <v>25</v>
      </c>
      <c r="W4576" s="110" t="s">
        <v>26</v>
      </c>
      <c r="X4576" s="110" t="s">
        <v>27</v>
      </c>
      <c r="Y4576" s="111" t="s">
        <v>28</v>
      </c>
      <c r="Z4576" s="111" t="s">
        <v>29</v>
      </c>
      <c r="AA4576" s="111" t="s">
        <v>25</v>
      </c>
      <c r="AB4576" s="111" t="s">
        <v>30</v>
      </c>
      <c r="AC4576" s="112" t="s">
        <v>31</v>
      </c>
    </row>
    <row r="4577" spans="1:29" ht="25.5" customHeight="1" x14ac:dyDescent="0.35">
      <c r="A4577" s="205"/>
      <c r="B4577" s="207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285"/>
        <v/>
      </c>
      <c r="G4577" s="106"/>
      <c r="H4577" s="96">
        <f t="shared" si="286"/>
        <v>0</v>
      </c>
      <c r="I4577" s="96" t="str">
        <f t="shared" si="287"/>
        <v/>
      </c>
      <c r="J4577" s="96" t="str">
        <f t="shared" si="288"/>
        <v/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V4577" s="110" t="s">
        <v>25</v>
      </c>
      <c r="W4577" s="110" t="s">
        <v>26</v>
      </c>
      <c r="X4577" s="110" t="s">
        <v>27</v>
      </c>
      <c r="Y4577" s="111" t="s">
        <v>28</v>
      </c>
      <c r="Z4577" s="111" t="s">
        <v>29</v>
      </c>
      <c r="AA4577" s="111" t="s">
        <v>25</v>
      </c>
      <c r="AB4577" s="111" t="s">
        <v>30</v>
      </c>
      <c r="AC4577" s="112" t="s">
        <v>31</v>
      </c>
    </row>
    <row r="4578" spans="1:29" ht="25.5" customHeight="1" x14ac:dyDescent="0.35">
      <c r="A4578" s="205"/>
      <c r="B4578" s="207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285"/>
        <v/>
      </c>
      <c r="G4578" s="106"/>
      <c r="H4578" s="96">
        <f t="shared" si="286"/>
        <v>0</v>
      </c>
      <c r="I4578" s="96" t="str">
        <f t="shared" si="287"/>
        <v/>
      </c>
      <c r="J4578" s="96" t="str">
        <f t="shared" si="288"/>
        <v/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V4578" s="110" t="s">
        <v>25</v>
      </c>
      <c r="W4578" s="110" t="s">
        <v>26</v>
      </c>
      <c r="X4578" s="110" t="s">
        <v>27</v>
      </c>
      <c r="Y4578" s="111" t="s">
        <v>28</v>
      </c>
      <c r="Z4578" s="111" t="s">
        <v>29</v>
      </c>
      <c r="AA4578" s="111" t="s">
        <v>25</v>
      </c>
      <c r="AB4578" s="111" t="s">
        <v>30</v>
      </c>
      <c r="AC4578" s="112" t="s">
        <v>31</v>
      </c>
    </row>
    <row r="4579" spans="1:29" ht="25.5" customHeight="1" x14ac:dyDescent="0.35">
      <c r="A4579" s="205"/>
      <c r="B4579" s="207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285"/>
        <v/>
      </c>
      <c r="G4579" s="106"/>
      <c r="H4579" s="96">
        <f t="shared" si="286"/>
        <v>0</v>
      </c>
      <c r="I4579" s="96" t="str">
        <f t="shared" si="287"/>
        <v/>
      </c>
      <c r="J4579" s="96" t="str">
        <f t="shared" si="288"/>
        <v/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V4579" s="110" t="s">
        <v>25</v>
      </c>
      <c r="W4579" s="110" t="s">
        <v>26</v>
      </c>
      <c r="X4579" s="110" t="s">
        <v>27</v>
      </c>
      <c r="Y4579" s="111" t="s">
        <v>28</v>
      </c>
      <c r="Z4579" s="111" t="s">
        <v>29</v>
      </c>
      <c r="AA4579" s="111" t="s">
        <v>25</v>
      </c>
      <c r="AB4579" s="111" t="s">
        <v>30</v>
      </c>
      <c r="AC4579" s="112" t="s">
        <v>31</v>
      </c>
    </row>
    <row r="4580" spans="1:29" ht="25.5" customHeight="1" x14ac:dyDescent="0.35">
      <c r="A4580" s="205"/>
      <c r="B4580" s="207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285"/>
        <v/>
      </c>
      <c r="G4580" s="106"/>
      <c r="H4580" s="96">
        <f t="shared" si="286"/>
        <v>0</v>
      </c>
      <c r="I4580" s="96" t="str">
        <f t="shared" si="287"/>
        <v/>
      </c>
      <c r="J4580" s="96" t="str">
        <f t="shared" si="288"/>
        <v/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V4580" s="110" t="s">
        <v>25</v>
      </c>
      <c r="W4580" s="110" t="s">
        <v>26</v>
      </c>
      <c r="X4580" s="110" t="s">
        <v>27</v>
      </c>
      <c r="Y4580" s="111" t="s">
        <v>28</v>
      </c>
      <c r="Z4580" s="111" t="s">
        <v>29</v>
      </c>
      <c r="AA4580" s="111" t="s">
        <v>25</v>
      </c>
      <c r="AB4580" s="111" t="s">
        <v>30</v>
      </c>
      <c r="AC4580" s="112" t="s">
        <v>31</v>
      </c>
    </row>
    <row r="4581" spans="1:29" ht="25.5" customHeight="1" x14ac:dyDescent="0.35">
      <c r="A4581" s="205"/>
      <c r="B4581" s="207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285"/>
        <v/>
      </c>
      <c r="G4581" s="106"/>
      <c r="H4581" s="96">
        <f t="shared" si="286"/>
        <v>0</v>
      </c>
      <c r="I4581" s="96" t="str">
        <f t="shared" si="287"/>
        <v/>
      </c>
      <c r="J4581" s="96" t="str">
        <f t="shared" si="288"/>
        <v/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V4581" s="110" t="s">
        <v>25</v>
      </c>
      <c r="W4581" s="110" t="s">
        <v>26</v>
      </c>
      <c r="X4581" s="110" t="s">
        <v>27</v>
      </c>
      <c r="Y4581" s="111" t="s">
        <v>28</v>
      </c>
      <c r="Z4581" s="111" t="s">
        <v>29</v>
      </c>
      <c r="AA4581" s="111" t="s">
        <v>25</v>
      </c>
      <c r="AB4581" s="111" t="s">
        <v>30</v>
      </c>
      <c r="AC4581" s="112" t="s">
        <v>31</v>
      </c>
    </row>
    <row r="4582" spans="1:29" ht="25.5" customHeight="1" x14ac:dyDescent="0.35">
      <c r="A4582" s="205"/>
      <c r="B4582" s="207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285"/>
        <v/>
      </c>
      <c r="G4582" s="106"/>
      <c r="H4582" s="96">
        <f t="shared" si="286"/>
        <v>0</v>
      </c>
      <c r="I4582" s="96" t="str">
        <f t="shared" si="287"/>
        <v/>
      </c>
      <c r="J4582" s="96" t="str">
        <f t="shared" si="288"/>
        <v/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V4582" s="110" t="s">
        <v>25</v>
      </c>
      <c r="W4582" s="110" t="s">
        <v>26</v>
      </c>
      <c r="X4582" s="110" t="s">
        <v>27</v>
      </c>
      <c r="Y4582" s="111" t="s">
        <v>28</v>
      </c>
      <c r="Z4582" s="111" t="s">
        <v>29</v>
      </c>
      <c r="AA4582" s="111" t="s">
        <v>25</v>
      </c>
      <c r="AB4582" s="111" t="s">
        <v>30</v>
      </c>
      <c r="AC4582" s="112" t="s">
        <v>31</v>
      </c>
    </row>
    <row r="4583" spans="1:29" ht="25.5" customHeight="1" x14ac:dyDescent="0.35">
      <c r="A4583" s="205"/>
      <c r="B4583" s="207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285"/>
        <v/>
      </c>
      <c r="G4583" s="106"/>
      <c r="H4583" s="96">
        <f t="shared" si="286"/>
        <v>0</v>
      </c>
      <c r="I4583" s="96" t="str">
        <f t="shared" si="287"/>
        <v/>
      </c>
      <c r="J4583" s="96" t="str">
        <f t="shared" si="288"/>
        <v/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V4583" s="110" t="s">
        <v>25</v>
      </c>
      <c r="W4583" s="110" t="s">
        <v>26</v>
      </c>
      <c r="X4583" s="110" t="s">
        <v>27</v>
      </c>
      <c r="Y4583" s="111" t="s">
        <v>28</v>
      </c>
      <c r="Z4583" s="111" t="s">
        <v>29</v>
      </c>
      <c r="AA4583" s="111" t="s">
        <v>25</v>
      </c>
      <c r="AB4583" s="111" t="s">
        <v>30</v>
      </c>
      <c r="AC4583" s="112" t="s">
        <v>31</v>
      </c>
    </row>
    <row r="4584" spans="1:29" ht="25.5" customHeight="1" x14ac:dyDescent="0.35">
      <c r="A4584" s="205"/>
      <c r="B4584" s="207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285"/>
        <v/>
      </c>
      <c r="G4584" s="106"/>
      <c r="H4584" s="96">
        <f t="shared" si="286"/>
        <v>0</v>
      </c>
      <c r="I4584" s="96" t="str">
        <f t="shared" si="287"/>
        <v/>
      </c>
      <c r="J4584" s="96" t="str">
        <f t="shared" si="288"/>
        <v/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V4584" s="110" t="s">
        <v>25</v>
      </c>
      <c r="W4584" s="110" t="s">
        <v>26</v>
      </c>
      <c r="X4584" s="110" t="s">
        <v>27</v>
      </c>
      <c r="Y4584" s="111" t="s">
        <v>28</v>
      </c>
      <c r="Z4584" s="111" t="s">
        <v>29</v>
      </c>
      <c r="AA4584" s="111" t="s">
        <v>25</v>
      </c>
      <c r="AB4584" s="111" t="s">
        <v>30</v>
      </c>
      <c r="AC4584" s="112" t="s">
        <v>31</v>
      </c>
    </row>
    <row r="4585" spans="1:29" ht="25.5" customHeight="1" x14ac:dyDescent="0.35">
      <c r="A4585" s="205"/>
      <c r="B4585" s="207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285"/>
        <v/>
      </c>
      <c r="G4585" s="106"/>
      <c r="H4585" s="96">
        <f t="shared" si="286"/>
        <v>0</v>
      </c>
      <c r="I4585" s="96" t="str">
        <f t="shared" si="287"/>
        <v/>
      </c>
      <c r="J4585" s="96" t="str">
        <f t="shared" si="288"/>
        <v/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V4585" s="110" t="s">
        <v>25</v>
      </c>
      <c r="W4585" s="110" t="s">
        <v>26</v>
      </c>
      <c r="X4585" s="110" t="s">
        <v>27</v>
      </c>
      <c r="Y4585" s="111" t="s">
        <v>28</v>
      </c>
      <c r="Z4585" s="111" t="s">
        <v>29</v>
      </c>
      <c r="AA4585" s="111" t="s">
        <v>25</v>
      </c>
      <c r="AB4585" s="111" t="s">
        <v>30</v>
      </c>
      <c r="AC4585" s="112" t="s">
        <v>31</v>
      </c>
    </row>
    <row r="4586" spans="1:29" ht="25.5" customHeight="1" x14ac:dyDescent="0.35">
      <c r="A4586" s="205"/>
      <c r="B4586" s="207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285"/>
        <v/>
      </c>
      <c r="G4586" s="106"/>
      <c r="H4586" s="96">
        <f t="shared" si="286"/>
        <v>0</v>
      </c>
      <c r="I4586" s="96" t="str">
        <f t="shared" si="287"/>
        <v/>
      </c>
      <c r="J4586" s="96" t="str">
        <f t="shared" si="288"/>
        <v/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V4586" s="110" t="s">
        <v>25</v>
      </c>
      <c r="W4586" s="110" t="s">
        <v>26</v>
      </c>
      <c r="X4586" s="110" t="s">
        <v>27</v>
      </c>
      <c r="Y4586" s="111" t="s">
        <v>28</v>
      </c>
      <c r="Z4586" s="111" t="s">
        <v>29</v>
      </c>
      <c r="AA4586" s="111" t="s">
        <v>25</v>
      </c>
      <c r="AB4586" s="111" t="s">
        <v>30</v>
      </c>
      <c r="AC4586" s="112" t="s">
        <v>31</v>
      </c>
    </row>
    <row r="4587" spans="1:29" ht="25.5" customHeight="1" x14ac:dyDescent="0.35">
      <c r="A4587" s="205"/>
      <c r="B4587" s="207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285"/>
        <v/>
      </c>
      <c r="G4587" s="106"/>
      <c r="H4587" s="96">
        <f t="shared" si="286"/>
        <v>0</v>
      </c>
      <c r="I4587" s="96" t="str">
        <f t="shared" si="287"/>
        <v/>
      </c>
      <c r="J4587" s="96" t="str">
        <f t="shared" si="288"/>
        <v/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V4587" s="110" t="s">
        <v>25</v>
      </c>
      <c r="W4587" s="110" t="s">
        <v>26</v>
      </c>
      <c r="X4587" s="110" t="s">
        <v>27</v>
      </c>
      <c r="Y4587" s="111" t="s">
        <v>28</v>
      </c>
      <c r="Z4587" s="111" t="s">
        <v>29</v>
      </c>
      <c r="AA4587" s="111" t="s">
        <v>25</v>
      </c>
      <c r="AB4587" s="111" t="s">
        <v>30</v>
      </c>
      <c r="AC4587" s="112" t="s">
        <v>31</v>
      </c>
    </row>
    <row r="4588" spans="1:29" ht="25.5" customHeight="1" x14ac:dyDescent="0.35">
      <c r="A4588" s="205"/>
      <c r="B4588" s="207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285"/>
        <v/>
      </c>
      <c r="G4588" s="106"/>
      <c r="H4588" s="96">
        <f t="shared" si="286"/>
        <v>0</v>
      </c>
      <c r="I4588" s="96" t="str">
        <f t="shared" si="287"/>
        <v/>
      </c>
      <c r="J4588" s="96" t="str">
        <f t="shared" si="288"/>
        <v/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V4588" s="110" t="s">
        <v>25</v>
      </c>
      <c r="W4588" s="110" t="s">
        <v>26</v>
      </c>
      <c r="X4588" s="110" t="s">
        <v>27</v>
      </c>
      <c r="Y4588" s="111" t="s">
        <v>28</v>
      </c>
      <c r="Z4588" s="111" t="s">
        <v>29</v>
      </c>
      <c r="AA4588" s="111" t="s">
        <v>25</v>
      </c>
      <c r="AB4588" s="111" t="s">
        <v>30</v>
      </c>
      <c r="AC4588" s="112" t="s">
        <v>31</v>
      </c>
    </row>
    <row r="4589" spans="1:29" ht="25.5" customHeight="1" x14ac:dyDescent="0.35">
      <c r="A4589" s="205"/>
      <c r="B4589" s="207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285"/>
        <v/>
      </c>
      <c r="G4589" s="106"/>
      <c r="H4589" s="96">
        <f t="shared" si="286"/>
        <v>0</v>
      </c>
      <c r="I4589" s="96" t="str">
        <f t="shared" si="287"/>
        <v/>
      </c>
      <c r="J4589" s="96" t="str">
        <f t="shared" si="288"/>
        <v/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V4589" s="110" t="s">
        <v>25</v>
      </c>
      <c r="W4589" s="110" t="s">
        <v>26</v>
      </c>
      <c r="X4589" s="110" t="s">
        <v>27</v>
      </c>
      <c r="Y4589" s="111" t="s">
        <v>28</v>
      </c>
      <c r="Z4589" s="111" t="s">
        <v>29</v>
      </c>
      <c r="AA4589" s="111" t="s">
        <v>25</v>
      </c>
      <c r="AB4589" s="111" t="s">
        <v>30</v>
      </c>
      <c r="AC4589" s="112" t="s">
        <v>31</v>
      </c>
    </row>
    <row r="4590" spans="1:29" ht="25.5" customHeight="1" x14ac:dyDescent="0.35">
      <c r="A4590" s="205"/>
      <c r="B4590" s="207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285"/>
        <v/>
      </c>
      <c r="G4590" s="106"/>
      <c r="H4590" s="96">
        <f t="shared" si="286"/>
        <v>0</v>
      </c>
      <c r="I4590" s="96" t="str">
        <f t="shared" si="287"/>
        <v/>
      </c>
      <c r="J4590" s="96" t="str">
        <f t="shared" si="288"/>
        <v/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V4590" s="110" t="s">
        <v>25</v>
      </c>
      <c r="W4590" s="110" t="s">
        <v>26</v>
      </c>
      <c r="X4590" s="110" t="s">
        <v>27</v>
      </c>
      <c r="Y4590" s="111" t="s">
        <v>28</v>
      </c>
      <c r="Z4590" s="111" t="s">
        <v>29</v>
      </c>
      <c r="AA4590" s="111" t="s">
        <v>25</v>
      </c>
      <c r="AB4590" s="111" t="s">
        <v>30</v>
      </c>
      <c r="AC4590" s="112" t="s">
        <v>31</v>
      </c>
    </row>
    <row r="4591" spans="1:29" ht="25.5" customHeight="1" x14ac:dyDescent="0.35">
      <c r="A4591" s="205"/>
      <c r="B4591" s="207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285"/>
        <v/>
      </c>
      <c r="G4591" s="106"/>
      <c r="H4591" s="96">
        <f t="shared" si="286"/>
        <v>0</v>
      </c>
      <c r="I4591" s="96" t="str">
        <f t="shared" si="287"/>
        <v/>
      </c>
      <c r="J4591" s="96" t="str">
        <f t="shared" si="288"/>
        <v/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V4591" s="110" t="s">
        <v>25</v>
      </c>
      <c r="W4591" s="110" t="s">
        <v>26</v>
      </c>
      <c r="X4591" s="110" t="s">
        <v>27</v>
      </c>
      <c r="Y4591" s="111" t="s">
        <v>28</v>
      </c>
      <c r="Z4591" s="111" t="s">
        <v>29</v>
      </c>
      <c r="AA4591" s="111" t="s">
        <v>25</v>
      </c>
      <c r="AB4591" s="111" t="s">
        <v>30</v>
      </c>
      <c r="AC4591" s="112" t="s">
        <v>31</v>
      </c>
    </row>
    <row r="4592" spans="1:29" ht="25.5" customHeight="1" x14ac:dyDescent="0.35">
      <c r="A4592" s="205"/>
      <c r="B4592" s="207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285"/>
        <v/>
      </c>
      <c r="G4592" s="106"/>
      <c r="H4592" s="96">
        <f t="shared" si="286"/>
        <v>0</v>
      </c>
      <c r="I4592" s="96" t="str">
        <f t="shared" si="287"/>
        <v/>
      </c>
      <c r="J4592" s="96" t="str">
        <f t="shared" si="288"/>
        <v/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V4592" s="110" t="s">
        <v>25</v>
      </c>
      <c r="W4592" s="110" t="s">
        <v>26</v>
      </c>
      <c r="X4592" s="110" t="s">
        <v>27</v>
      </c>
      <c r="Y4592" s="111" t="s">
        <v>28</v>
      </c>
      <c r="Z4592" s="111" t="s">
        <v>29</v>
      </c>
      <c r="AA4592" s="111" t="s">
        <v>25</v>
      </c>
      <c r="AB4592" s="111" t="s">
        <v>30</v>
      </c>
      <c r="AC4592" s="112" t="s">
        <v>31</v>
      </c>
    </row>
    <row r="4593" spans="1:29" ht="25.5" customHeight="1" x14ac:dyDescent="0.35">
      <c r="A4593" s="205"/>
      <c r="B4593" s="207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285"/>
        <v/>
      </c>
      <c r="G4593" s="106"/>
      <c r="H4593" s="96">
        <f t="shared" si="286"/>
        <v>0</v>
      </c>
      <c r="I4593" s="96" t="str">
        <f t="shared" si="287"/>
        <v/>
      </c>
      <c r="J4593" s="96" t="str">
        <f t="shared" si="288"/>
        <v/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V4593" s="110" t="s">
        <v>25</v>
      </c>
      <c r="W4593" s="110" t="s">
        <v>26</v>
      </c>
      <c r="X4593" s="110" t="s">
        <v>27</v>
      </c>
      <c r="Y4593" s="111" t="s">
        <v>28</v>
      </c>
      <c r="Z4593" s="111" t="s">
        <v>29</v>
      </c>
      <c r="AA4593" s="111" t="s">
        <v>25</v>
      </c>
      <c r="AB4593" s="111" t="s">
        <v>30</v>
      </c>
      <c r="AC4593" s="112" t="s">
        <v>31</v>
      </c>
    </row>
    <row r="4594" spans="1:29" ht="25.5" customHeight="1" x14ac:dyDescent="0.35">
      <c r="A4594" s="205"/>
      <c r="B4594" s="207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285"/>
        <v/>
      </c>
      <c r="G4594" s="106"/>
      <c r="H4594" s="96">
        <f t="shared" si="286"/>
        <v>0</v>
      </c>
      <c r="I4594" s="96" t="str">
        <f t="shared" si="287"/>
        <v/>
      </c>
      <c r="J4594" s="96" t="str">
        <f t="shared" si="288"/>
        <v/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V4594" s="110" t="s">
        <v>25</v>
      </c>
      <c r="W4594" s="110" t="s">
        <v>26</v>
      </c>
      <c r="X4594" s="110" t="s">
        <v>27</v>
      </c>
      <c r="Y4594" s="111" t="s">
        <v>28</v>
      </c>
      <c r="Z4594" s="111" t="s">
        <v>29</v>
      </c>
      <c r="AA4594" s="111" t="s">
        <v>25</v>
      </c>
      <c r="AB4594" s="111" t="s">
        <v>30</v>
      </c>
      <c r="AC4594" s="112" t="s">
        <v>31</v>
      </c>
    </row>
    <row r="4595" spans="1:29" ht="25.5" customHeight="1" x14ac:dyDescent="0.35">
      <c r="A4595" s="205"/>
      <c r="B4595" s="207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285"/>
        <v/>
      </c>
      <c r="G4595" s="106"/>
      <c r="H4595" s="96">
        <f t="shared" si="286"/>
        <v>0</v>
      </c>
      <c r="I4595" s="96" t="str">
        <f t="shared" si="287"/>
        <v/>
      </c>
      <c r="J4595" s="96" t="str">
        <f t="shared" si="288"/>
        <v/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V4595" s="110" t="s">
        <v>25</v>
      </c>
      <c r="W4595" s="110" t="s">
        <v>26</v>
      </c>
      <c r="X4595" s="110" t="s">
        <v>27</v>
      </c>
      <c r="Y4595" s="111" t="s">
        <v>28</v>
      </c>
      <c r="Z4595" s="111" t="s">
        <v>29</v>
      </c>
      <c r="AA4595" s="111" t="s">
        <v>25</v>
      </c>
      <c r="AB4595" s="111" t="s">
        <v>30</v>
      </c>
      <c r="AC4595" s="112" t="s">
        <v>31</v>
      </c>
    </row>
    <row r="4596" spans="1:29" ht="25.5" customHeight="1" x14ac:dyDescent="0.35">
      <c r="A4596" s="205"/>
      <c r="B4596" s="207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285"/>
        <v/>
      </c>
      <c r="G4596" s="106"/>
      <c r="H4596" s="96">
        <f t="shared" si="286"/>
        <v>0</v>
      </c>
      <c r="I4596" s="96" t="str">
        <f t="shared" si="287"/>
        <v/>
      </c>
      <c r="J4596" s="96" t="str">
        <f t="shared" si="288"/>
        <v/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V4596" s="110" t="s">
        <v>25</v>
      </c>
      <c r="W4596" s="110" t="s">
        <v>26</v>
      </c>
      <c r="X4596" s="110" t="s">
        <v>27</v>
      </c>
      <c r="Y4596" s="111" t="s">
        <v>28</v>
      </c>
      <c r="Z4596" s="111" t="s">
        <v>29</v>
      </c>
      <c r="AA4596" s="111" t="s">
        <v>25</v>
      </c>
      <c r="AB4596" s="111" t="s">
        <v>30</v>
      </c>
      <c r="AC4596" s="112" t="s">
        <v>31</v>
      </c>
    </row>
    <row r="4597" spans="1:29" ht="25.5" customHeight="1" x14ac:dyDescent="0.35">
      <c r="A4597" s="205"/>
      <c r="B4597" s="207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285"/>
        <v/>
      </c>
      <c r="G4597" s="106"/>
      <c r="H4597" s="96">
        <f t="shared" si="286"/>
        <v>0</v>
      </c>
      <c r="I4597" s="96" t="str">
        <f t="shared" si="287"/>
        <v/>
      </c>
      <c r="J4597" s="96" t="str">
        <f t="shared" si="288"/>
        <v/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V4597" s="110" t="s">
        <v>25</v>
      </c>
      <c r="W4597" s="110" t="s">
        <v>26</v>
      </c>
      <c r="X4597" s="110" t="s">
        <v>27</v>
      </c>
      <c r="Y4597" s="111" t="s">
        <v>28</v>
      </c>
      <c r="Z4597" s="111" t="s">
        <v>29</v>
      </c>
      <c r="AA4597" s="111" t="s">
        <v>25</v>
      </c>
      <c r="AB4597" s="111" t="s">
        <v>30</v>
      </c>
      <c r="AC4597" s="112" t="s">
        <v>31</v>
      </c>
    </row>
    <row r="4598" spans="1:29" ht="25.5" customHeight="1" x14ac:dyDescent="0.35">
      <c r="A4598" s="205"/>
      <c r="B4598" s="207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285"/>
        <v/>
      </c>
      <c r="G4598" s="106"/>
      <c r="H4598" s="96">
        <f t="shared" si="286"/>
        <v>0</v>
      </c>
      <c r="I4598" s="96" t="str">
        <f t="shared" si="287"/>
        <v/>
      </c>
      <c r="J4598" s="96" t="str">
        <f t="shared" si="288"/>
        <v/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V4598" s="110" t="s">
        <v>25</v>
      </c>
      <c r="W4598" s="110" t="s">
        <v>26</v>
      </c>
      <c r="X4598" s="110" t="s">
        <v>27</v>
      </c>
      <c r="Y4598" s="111" t="s">
        <v>28</v>
      </c>
      <c r="Z4598" s="111" t="s">
        <v>29</v>
      </c>
      <c r="AA4598" s="111" t="s">
        <v>25</v>
      </c>
      <c r="AB4598" s="111" t="s">
        <v>30</v>
      </c>
      <c r="AC4598" s="112" t="s">
        <v>31</v>
      </c>
    </row>
    <row r="4599" spans="1:29" ht="25.5" customHeight="1" x14ac:dyDescent="0.35">
      <c r="A4599" s="205"/>
      <c r="B4599" s="207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285"/>
        <v/>
      </c>
      <c r="G4599" s="106"/>
      <c r="H4599" s="96">
        <f t="shared" si="286"/>
        <v>0</v>
      </c>
      <c r="I4599" s="96" t="str">
        <f t="shared" si="287"/>
        <v/>
      </c>
      <c r="J4599" s="96" t="str">
        <f t="shared" si="288"/>
        <v/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V4599" s="110" t="s">
        <v>25</v>
      </c>
      <c r="W4599" s="110" t="s">
        <v>26</v>
      </c>
      <c r="X4599" s="110" t="s">
        <v>27</v>
      </c>
      <c r="Y4599" s="111" t="s">
        <v>28</v>
      </c>
      <c r="Z4599" s="111" t="s">
        <v>29</v>
      </c>
      <c r="AA4599" s="111" t="s">
        <v>25</v>
      </c>
      <c r="AB4599" s="111" t="s">
        <v>30</v>
      </c>
      <c r="AC4599" s="112" t="s">
        <v>31</v>
      </c>
    </row>
    <row r="4600" spans="1:29" ht="25.5" customHeight="1" x14ac:dyDescent="0.35">
      <c r="A4600" s="205"/>
      <c r="B4600" s="207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285"/>
        <v/>
      </c>
      <c r="G4600" s="106"/>
      <c r="H4600" s="96">
        <f t="shared" si="286"/>
        <v>0</v>
      </c>
      <c r="I4600" s="96" t="str">
        <f t="shared" si="287"/>
        <v/>
      </c>
      <c r="J4600" s="96" t="str">
        <f t="shared" si="288"/>
        <v/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V4600" s="110" t="s">
        <v>25</v>
      </c>
      <c r="W4600" s="110" t="s">
        <v>26</v>
      </c>
      <c r="X4600" s="110" t="s">
        <v>27</v>
      </c>
      <c r="Y4600" s="111" t="s">
        <v>28</v>
      </c>
      <c r="Z4600" s="111" t="s">
        <v>29</v>
      </c>
      <c r="AA4600" s="111" t="s">
        <v>25</v>
      </c>
      <c r="AB4600" s="111" t="s">
        <v>30</v>
      </c>
      <c r="AC4600" s="112" t="s">
        <v>31</v>
      </c>
    </row>
    <row r="4601" spans="1:29" ht="25.5" customHeight="1" x14ac:dyDescent="0.35">
      <c r="A4601" s="205"/>
      <c r="B4601" s="207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285"/>
        <v/>
      </c>
      <c r="G4601" s="106"/>
      <c r="H4601" s="96">
        <f t="shared" si="286"/>
        <v>0</v>
      </c>
      <c r="I4601" s="96" t="str">
        <f t="shared" si="287"/>
        <v/>
      </c>
      <c r="J4601" s="96" t="str">
        <f t="shared" si="288"/>
        <v/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V4601" s="110" t="s">
        <v>25</v>
      </c>
      <c r="W4601" s="110" t="s">
        <v>26</v>
      </c>
      <c r="X4601" s="110" t="s">
        <v>27</v>
      </c>
      <c r="Y4601" s="111" t="s">
        <v>28</v>
      </c>
      <c r="Z4601" s="111" t="s">
        <v>29</v>
      </c>
      <c r="AA4601" s="111" t="s">
        <v>25</v>
      </c>
      <c r="AB4601" s="111" t="s">
        <v>30</v>
      </c>
      <c r="AC4601" s="112" t="s">
        <v>31</v>
      </c>
    </row>
    <row r="4602" spans="1:29" ht="25.5" customHeight="1" x14ac:dyDescent="0.35">
      <c r="A4602" s="205"/>
      <c r="B4602" s="207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285"/>
        <v/>
      </c>
      <c r="G4602" s="106"/>
      <c r="H4602" s="96">
        <f t="shared" si="286"/>
        <v>0</v>
      </c>
      <c r="I4602" s="96" t="str">
        <f t="shared" si="287"/>
        <v/>
      </c>
      <c r="J4602" s="96" t="str">
        <f t="shared" si="288"/>
        <v/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V4602" s="110" t="s">
        <v>25</v>
      </c>
      <c r="W4602" s="110" t="s">
        <v>26</v>
      </c>
      <c r="X4602" s="110" t="s">
        <v>27</v>
      </c>
      <c r="Y4602" s="111" t="s">
        <v>28</v>
      </c>
      <c r="Z4602" s="111" t="s">
        <v>29</v>
      </c>
      <c r="AA4602" s="111" t="s">
        <v>25</v>
      </c>
      <c r="AB4602" s="111" t="s">
        <v>30</v>
      </c>
      <c r="AC4602" s="112" t="s">
        <v>31</v>
      </c>
    </row>
    <row r="4603" spans="1:29" ht="25.5" customHeight="1" x14ac:dyDescent="0.35">
      <c r="A4603" s="205"/>
      <c r="B4603" s="207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285"/>
        <v/>
      </c>
      <c r="G4603" s="106"/>
      <c r="H4603" s="96">
        <f t="shared" si="286"/>
        <v>0</v>
      </c>
      <c r="I4603" s="96" t="str">
        <f t="shared" si="287"/>
        <v/>
      </c>
      <c r="J4603" s="96" t="str">
        <f t="shared" si="288"/>
        <v/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V4603" s="110" t="s">
        <v>25</v>
      </c>
      <c r="W4603" s="110" t="s">
        <v>26</v>
      </c>
      <c r="X4603" s="110" t="s">
        <v>27</v>
      </c>
      <c r="Y4603" s="111" t="s">
        <v>28</v>
      </c>
      <c r="Z4603" s="111" t="s">
        <v>29</v>
      </c>
      <c r="AA4603" s="111" t="s">
        <v>25</v>
      </c>
      <c r="AB4603" s="111" t="s">
        <v>30</v>
      </c>
      <c r="AC4603" s="112" t="s">
        <v>31</v>
      </c>
    </row>
    <row r="4604" spans="1:29" ht="25.5" customHeight="1" x14ac:dyDescent="0.35">
      <c r="A4604" s="205"/>
      <c r="B4604" s="207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285"/>
        <v/>
      </c>
      <c r="G4604" s="106"/>
      <c r="H4604" s="96">
        <f t="shared" si="286"/>
        <v>0</v>
      </c>
      <c r="I4604" s="96" t="str">
        <f t="shared" si="287"/>
        <v/>
      </c>
      <c r="J4604" s="96" t="str">
        <f t="shared" si="288"/>
        <v/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V4604" s="110" t="s">
        <v>25</v>
      </c>
      <c r="W4604" s="110" t="s">
        <v>26</v>
      </c>
      <c r="X4604" s="110" t="s">
        <v>27</v>
      </c>
      <c r="Y4604" s="111" t="s">
        <v>28</v>
      </c>
      <c r="Z4604" s="111" t="s">
        <v>29</v>
      </c>
      <c r="AA4604" s="111" t="s">
        <v>25</v>
      </c>
      <c r="AB4604" s="111" t="s">
        <v>30</v>
      </c>
      <c r="AC4604" s="112" t="s">
        <v>31</v>
      </c>
    </row>
    <row r="4605" spans="1:29" ht="25.5" customHeight="1" x14ac:dyDescent="0.35">
      <c r="A4605" s="205"/>
      <c r="B4605" s="207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285"/>
        <v/>
      </c>
      <c r="G4605" s="106"/>
      <c r="H4605" s="96">
        <f t="shared" si="286"/>
        <v>0</v>
      </c>
      <c r="I4605" s="96" t="str">
        <f t="shared" si="287"/>
        <v/>
      </c>
      <c r="J4605" s="96" t="str">
        <f t="shared" si="288"/>
        <v/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V4605" s="110" t="s">
        <v>25</v>
      </c>
      <c r="W4605" s="110" t="s">
        <v>26</v>
      </c>
      <c r="X4605" s="110" t="s">
        <v>27</v>
      </c>
      <c r="Y4605" s="111" t="s">
        <v>28</v>
      </c>
      <c r="Z4605" s="111" t="s">
        <v>29</v>
      </c>
      <c r="AA4605" s="111" t="s">
        <v>25</v>
      </c>
      <c r="AB4605" s="111" t="s">
        <v>30</v>
      </c>
      <c r="AC4605" s="112" t="s">
        <v>31</v>
      </c>
    </row>
    <row r="4606" spans="1:29" ht="25.5" customHeight="1" x14ac:dyDescent="0.35">
      <c r="A4606" s="205"/>
      <c r="B4606" s="207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285"/>
        <v/>
      </c>
      <c r="G4606" s="106"/>
      <c r="H4606" s="96">
        <f t="shared" si="286"/>
        <v>0</v>
      </c>
      <c r="I4606" s="96" t="str">
        <f t="shared" si="287"/>
        <v/>
      </c>
      <c r="J4606" s="96" t="str">
        <f t="shared" si="288"/>
        <v/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V4606" s="110" t="s">
        <v>25</v>
      </c>
      <c r="W4606" s="110" t="s">
        <v>26</v>
      </c>
      <c r="X4606" s="110" t="s">
        <v>27</v>
      </c>
      <c r="Y4606" s="111" t="s">
        <v>28</v>
      </c>
      <c r="Z4606" s="111" t="s">
        <v>29</v>
      </c>
      <c r="AA4606" s="111" t="s">
        <v>25</v>
      </c>
      <c r="AB4606" s="111" t="s">
        <v>30</v>
      </c>
      <c r="AC4606" s="112" t="s">
        <v>31</v>
      </c>
    </row>
    <row r="4607" spans="1:29" ht="25.5" customHeight="1" x14ac:dyDescent="0.35">
      <c r="A4607" s="205"/>
      <c r="B4607" s="207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285"/>
        <v/>
      </c>
      <c r="G4607" s="106"/>
      <c r="H4607" s="96">
        <f t="shared" si="286"/>
        <v>0</v>
      </c>
      <c r="I4607" s="96" t="str">
        <f t="shared" si="287"/>
        <v/>
      </c>
      <c r="J4607" s="96" t="str">
        <f t="shared" si="288"/>
        <v/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V4607" s="110" t="s">
        <v>25</v>
      </c>
      <c r="W4607" s="110" t="s">
        <v>26</v>
      </c>
      <c r="X4607" s="110" t="s">
        <v>27</v>
      </c>
      <c r="Y4607" s="111" t="s">
        <v>28</v>
      </c>
      <c r="Z4607" s="111" t="s">
        <v>29</v>
      </c>
      <c r="AA4607" s="111" t="s">
        <v>25</v>
      </c>
      <c r="AB4607" s="111" t="s">
        <v>30</v>
      </c>
      <c r="AC4607" s="112" t="s">
        <v>31</v>
      </c>
    </row>
    <row r="4608" spans="1:29" ht="25.5" customHeight="1" x14ac:dyDescent="0.35">
      <c r="A4608" s="205"/>
      <c r="B4608" s="207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285"/>
        <v/>
      </c>
      <c r="G4608" s="106"/>
      <c r="H4608" s="96">
        <f t="shared" si="286"/>
        <v>0</v>
      </c>
      <c r="I4608" s="96" t="str">
        <f t="shared" si="287"/>
        <v/>
      </c>
      <c r="J4608" s="96" t="str">
        <f t="shared" si="288"/>
        <v/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V4608" s="110" t="s">
        <v>25</v>
      </c>
      <c r="W4608" s="110" t="s">
        <v>26</v>
      </c>
      <c r="X4608" s="110" t="s">
        <v>27</v>
      </c>
      <c r="Y4608" s="111" t="s">
        <v>28</v>
      </c>
      <c r="Z4608" s="111" t="s">
        <v>29</v>
      </c>
      <c r="AA4608" s="111" t="s">
        <v>25</v>
      </c>
      <c r="AB4608" s="111" t="s">
        <v>30</v>
      </c>
      <c r="AC4608" s="112" t="s">
        <v>31</v>
      </c>
    </row>
    <row r="4609" spans="1:29" ht="25.5" customHeight="1" x14ac:dyDescent="0.35">
      <c r="A4609" s="205"/>
      <c r="B4609" s="207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285"/>
        <v/>
      </c>
      <c r="G4609" s="106"/>
      <c r="H4609" s="96">
        <f t="shared" si="286"/>
        <v>0</v>
      </c>
      <c r="I4609" s="96" t="str">
        <f t="shared" si="287"/>
        <v/>
      </c>
      <c r="J4609" s="96" t="str">
        <f t="shared" si="288"/>
        <v/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V4609" s="110" t="s">
        <v>25</v>
      </c>
      <c r="W4609" s="110" t="s">
        <v>26</v>
      </c>
      <c r="X4609" s="110" t="s">
        <v>27</v>
      </c>
      <c r="Y4609" s="111" t="s">
        <v>28</v>
      </c>
      <c r="Z4609" s="111" t="s">
        <v>29</v>
      </c>
      <c r="AA4609" s="111" t="s">
        <v>25</v>
      </c>
      <c r="AB4609" s="111" t="s">
        <v>30</v>
      </c>
      <c r="AC4609" s="112" t="s">
        <v>31</v>
      </c>
    </row>
    <row r="4610" spans="1:29" ht="25.5" customHeight="1" x14ac:dyDescent="0.35">
      <c r="A4610" s="205"/>
      <c r="B4610" s="207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289">IF(OR(D4610="",E4610=""),"",ROUND(D4610*E4610,2))</f>
        <v/>
      </c>
      <c r="G4610" s="106"/>
      <c r="H4610" s="96">
        <f t="shared" ref="H4610:H4673" si="290">IF(G4610="Sim",IF(OR(F4610="",D4610="",L4610=""),"",IF(L4610="Sim",ROUND(F4610-D4610,2),0)),0)</f>
        <v>0</v>
      </c>
      <c r="I4610" s="96" t="str">
        <f t="shared" ref="I4610:I4673" si="291">IF(G4610="Sim",0,IF(OR(F4610="",L4610=""),"",F4610))</f>
        <v/>
      </c>
      <c r="J4610" s="96" t="str">
        <f t="shared" ref="J4610:J4673" si="292">IF(G4610="Sim",0,IF(OR(F4610="",D4610="",L4610=""),"",IF(L4610="Sim",ROUND(F4610-D4610,2),0)))</f>
        <v/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V4610" s="110" t="s">
        <v>25</v>
      </c>
      <c r="W4610" s="110" t="s">
        <v>26</v>
      </c>
      <c r="X4610" s="110" t="s">
        <v>27</v>
      </c>
      <c r="Y4610" s="111" t="s">
        <v>28</v>
      </c>
      <c r="Z4610" s="111" t="s">
        <v>29</v>
      </c>
      <c r="AA4610" s="111" t="s">
        <v>25</v>
      </c>
      <c r="AB4610" s="111" t="s">
        <v>30</v>
      </c>
      <c r="AC4610" s="112" t="s">
        <v>31</v>
      </c>
    </row>
    <row r="4611" spans="1:29" ht="25.5" customHeight="1" x14ac:dyDescent="0.35">
      <c r="A4611" s="205"/>
      <c r="B4611" s="207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289"/>
        <v/>
      </c>
      <c r="G4611" s="106"/>
      <c r="H4611" s="96">
        <f t="shared" si="290"/>
        <v>0</v>
      </c>
      <c r="I4611" s="96" t="str">
        <f t="shared" si="291"/>
        <v/>
      </c>
      <c r="J4611" s="96" t="str">
        <f t="shared" si="292"/>
        <v/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V4611" s="110" t="s">
        <v>25</v>
      </c>
      <c r="W4611" s="110" t="s">
        <v>26</v>
      </c>
      <c r="X4611" s="110" t="s">
        <v>27</v>
      </c>
      <c r="Y4611" s="111" t="s">
        <v>28</v>
      </c>
      <c r="Z4611" s="111" t="s">
        <v>29</v>
      </c>
      <c r="AA4611" s="111" t="s">
        <v>25</v>
      </c>
      <c r="AB4611" s="111" t="s">
        <v>30</v>
      </c>
      <c r="AC4611" s="112" t="s">
        <v>31</v>
      </c>
    </row>
    <row r="4612" spans="1:29" ht="25.5" customHeight="1" x14ac:dyDescent="0.35">
      <c r="A4612" s="205"/>
      <c r="B4612" s="207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289"/>
        <v/>
      </c>
      <c r="G4612" s="106"/>
      <c r="H4612" s="96">
        <f t="shared" si="290"/>
        <v>0</v>
      </c>
      <c r="I4612" s="96" t="str">
        <f t="shared" si="291"/>
        <v/>
      </c>
      <c r="J4612" s="96" t="str">
        <f t="shared" si="292"/>
        <v/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V4612" s="110" t="s">
        <v>25</v>
      </c>
      <c r="W4612" s="110" t="s">
        <v>26</v>
      </c>
      <c r="X4612" s="110" t="s">
        <v>27</v>
      </c>
      <c r="Y4612" s="111" t="s">
        <v>28</v>
      </c>
      <c r="Z4612" s="111" t="s">
        <v>29</v>
      </c>
      <c r="AA4612" s="111" t="s">
        <v>25</v>
      </c>
      <c r="AB4612" s="111" t="s">
        <v>30</v>
      </c>
      <c r="AC4612" s="112" t="s">
        <v>31</v>
      </c>
    </row>
    <row r="4613" spans="1:29" ht="25.5" customHeight="1" x14ac:dyDescent="0.35">
      <c r="A4613" s="205"/>
      <c r="B4613" s="207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289"/>
        <v/>
      </c>
      <c r="G4613" s="106"/>
      <c r="H4613" s="96">
        <f t="shared" si="290"/>
        <v>0</v>
      </c>
      <c r="I4613" s="96" t="str">
        <f t="shared" si="291"/>
        <v/>
      </c>
      <c r="J4613" s="96" t="str">
        <f t="shared" si="292"/>
        <v/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V4613" s="110" t="s">
        <v>25</v>
      </c>
      <c r="W4613" s="110" t="s">
        <v>26</v>
      </c>
      <c r="X4613" s="110" t="s">
        <v>27</v>
      </c>
      <c r="Y4613" s="111" t="s">
        <v>28</v>
      </c>
      <c r="Z4613" s="111" t="s">
        <v>29</v>
      </c>
      <c r="AA4613" s="111" t="s">
        <v>25</v>
      </c>
      <c r="AB4613" s="111" t="s">
        <v>30</v>
      </c>
      <c r="AC4613" s="112" t="s">
        <v>31</v>
      </c>
    </row>
    <row r="4614" spans="1:29" ht="25.5" customHeight="1" x14ac:dyDescent="0.35">
      <c r="A4614" s="205"/>
      <c r="B4614" s="207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289"/>
        <v/>
      </c>
      <c r="G4614" s="106"/>
      <c r="H4614" s="96">
        <f t="shared" si="290"/>
        <v>0</v>
      </c>
      <c r="I4614" s="96" t="str">
        <f t="shared" si="291"/>
        <v/>
      </c>
      <c r="J4614" s="96" t="str">
        <f t="shared" si="292"/>
        <v/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V4614" s="110" t="s">
        <v>25</v>
      </c>
      <c r="W4614" s="110" t="s">
        <v>26</v>
      </c>
      <c r="X4614" s="110" t="s">
        <v>27</v>
      </c>
      <c r="Y4614" s="111" t="s">
        <v>28</v>
      </c>
      <c r="Z4614" s="111" t="s">
        <v>29</v>
      </c>
      <c r="AA4614" s="111" t="s">
        <v>25</v>
      </c>
      <c r="AB4614" s="111" t="s">
        <v>30</v>
      </c>
      <c r="AC4614" s="112" t="s">
        <v>31</v>
      </c>
    </row>
    <row r="4615" spans="1:29" ht="25.5" customHeight="1" x14ac:dyDescent="0.35">
      <c r="A4615" s="205"/>
      <c r="B4615" s="207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289"/>
        <v/>
      </c>
      <c r="G4615" s="106"/>
      <c r="H4615" s="96">
        <f t="shared" si="290"/>
        <v>0</v>
      </c>
      <c r="I4615" s="96" t="str">
        <f t="shared" si="291"/>
        <v/>
      </c>
      <c r="J4615" s="96" t="str">
        <f t="shared" si="292"/>
        <v/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V4615" s="110" t="s">
        <v>25</v>
      </c>
      <c r="W4615" s="110" t="s">
        <v>26</v>
      </c>
      <c r="X4615" s="110" t="s">
        <v>27</v>
      </c>
      <c r="Y4615" s="111" t="s">
        <v>28</v>
      </c>
      <c r="Z4615" s="111" t="s">
        <v>29</v>
      </c>
      <c r="AA4615" s="111" t="s">
        <v>25</v>
      </c>
      <c r="AB4615" s="111" t="s">
        <v>30</v>
      </c>
      <c r="AC4615" s="112" t="s">
        <v>31</v>
      </c>
    </row>
    <row r="4616" spans="1:29" ht="25.5" customHeight="1" x14ac:dyDescent="0.35">
      <c r="A4616" s="205"/>
      <c r="B4616" s="207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289"/>
        <v/>
      </c>
      <c r="G4616" s="106"/>
      <c r="H4616" s="96">
        <f t="shared" si="290"/>
        <v>0</v>
      </c>
      <c r="I4616" s="96" t="str">
        <f t="shared" si="291"/>
        <v/>
      </c>
      <c r="J4616" s="96" t="str">
        <f t="shared" si="292"/>
        <v/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V4616" s="110" t="s">
        <v>25</v>
      </c>
      <c r="W4616" s="110" t="s">
        <v>26</v>
      </c>
      <c r="X4616" s="110" t="s">
        <v>27</v>
      </c>
      <c r="Y4616" s="111" t="s">
        <v>28</v>
      </c>
      <c r="Z4616" s="111" t="s">
        <v>29</v>
      </c>
      <c r="AA4616" s="111" t="s">
        <v>25</v>
      </c>
      <c r="AB4616" s="111" t="s">
        <v>30</v>
      </c>
      <c r="AC4616" s="112" t="s">
        <v>31</v>
      </c>
    </row>
    <row r="4617" spans="1:29" ht="25.5" customHeight="1" x14ac:dyDescent="0.35">
      <c r="A4617" s="205"/>
      <c r="B4617" s="207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289"/>
        <v/>
      </c>
      <c r="G4617" s="106"/>
      <c r="H4617" s="96">
        <f t="shared" si="290"/>
        <v>0</v>
      </c>
      <c r="I4617" s="96" t="str">
        <f t="shared" si="291"/>
        <v/>
      </c>
      <c r="J4617" s="96" t="str">
        <f t="shared" si="292"/>
        <v/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V4617" s="110" t="s">
        <v>25</v>
      </c>
      <c r="W4617" s="110" t="s">
        <v>26</v>
      </c>
      <c r="X4617" s="110" t="s">
        <v>27</v>
      </c>
      <c r="Y4617" s="111" t="s">
        <v>28</v>
      </c>
      <c r="Z4617" s="111" t="s">
        <v>29</v>
      </c>
      <c r="AA4617" s="111" t="s">
        <v>25</v>
      </c>
      <c r="AB4617" s="111" t="s">
        <v>30</v>
      </c>
      <c r="AC4617" s="112" t="s">
        <v>31</v>
      </c>
    </row>
    <row r="4618" spans="1:29" ht="25.5" customHeight="1" x14ac:dyDescent="0.35">
      <c r="A4618" s="205"/>
      <c r="B4618" s="207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289"/>
        <v/>
      </c>
      <c r="G4618" s="106"/>
      <c r="H4618" s="96">
        <f t="shared" si="290"/>
        <v>0</v>
      </c>
      <c r="I4618" s="96" t="str">
        <f t="shared" si="291"/>
        <v/>
      </c>
      <c r="J4618" s="96" t="str">
        <f t="shared" si="292"/>
        <v/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V4618" s="110" t="s">
        <v>25</v>
      </c>
      <c r="W4618" s="110" t="s">
        <v>26</v>
      </c>
      <c r="X4618" s="110" t="s">
        <v>27</v>
      </c>
      <c r="Y4618" s="111" t="s">
        <v>28</v>
      </c>
      <c r="Z4618" s="111" t="s">
        <v>29</v>
      </c>
      <c r="AA4618" s="111" t="s">
        <v>25</v>
      </c>
      <c r="AB4618" s="111" t="s">
        <v>30</v>
      </c>
      <c r="AC4618" s="112" t="s">
        <v>31</v>
      </c>
    </row>
    <row r="4619" spans="1:29" ht="25.5" customHeight="1" x14ac:dyDescent="0.35">
      <c r="A4619" s="205"/>
      <c r="B4619" s="207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289"/>
        <v/>
      </c>
      <c r="G4619" s="106"/>
      <c r="H4619" s="96">
        <f t="shared" si="290"/>
        <v>0</v>
      </c>
      <c r="I4619" s="96" t="str">
        <f t="shared" si="291"/>
        <v/>
      </c>
      <c r="J4619" s="96" t="str">
        <f t="shared" si="292"/>
        <v/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V4619" s="110" t="s">
        <v>25</v>
      </c>
      <c r="W4619" s="110" t="s">
        <v>26</v>
      </c>
      <c r="X4619" s="110" t="s">
        <v>27</v>
      </c>
      <c r="Y4619" s="111" t="s">
        <v>28</v>
      </c>
      <c r="Z4619" s="111" t="s">
        <v>29</v>
      </c>
      <c r="AA4619" s="111" t="s">
        <v>25</v>
      </c>
      <c r="AB4619" s="111" t="s">
        <v>30</v>
      </c>
      <c r="AC4619" s="112" t="s">
        <v>31</v>
      </c>
    </row>
    <row r="4620" spans="1:29" ht="25.5" customHeight="1" x14ac:dyDescent="0.35">
      <c r="A4620" s="205"/>
      <c r="B4620" s="207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289"/>
        <v/>
      </c>
      <c r="G4620" s="106"/>
      <c r="H4620" s="96">
        <f t="shared" si="290"/>
        <v>0</v>
      </c>
      <c r="I4620" s="96" t="str">
        <f t="shared" si="291"/>
        <v/>
      </c>
      <c r="J4620" s="96" t="str">
        <f t="shared" si="292"/>
        <v/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V4620" s="110" t="s">
        <v>25</v>
      </c>
      <c r="W4620" s="110" t="s">
        <v>26</v>
      </c>
      <c r="X4620" s="110" t="s">
        <v>27</v>
      </c>
      <c r="Y4620" s="111" t="s">
        <v>28</v>
      </c>
      <c r="Z4620" s="111" t="s">
        <v>29</v>
      </c>
      <c r="AA4620" s="111" t="s">
        <v>25</v>
      </c>
      <c r="AB4620" s="111" t="s">
        <v>30</v>
      </c>
      <c r="AC4620" s="112" t="s">
        <v>31</v>
      </c>
    </row>
    <row r="4621" spans="1:29" ht="25.5" customHeight="1" x14ac:dyDescent="0.35">
      <c r="A4621" s="205"/>
      <c r="B4621" s="207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289"/>
        <v/>
      </c>
      <c r="G4621" s="106"/>
      <c r="H4621" s="96">
        <f t="shared" si="290"/>
        <v>0</v>
      </c>
      <c r="I4621" s="96" t="str">
        <f t="shared" si="291"/>
        <v/>
      </c>
      <c r="J4621" s="96" t="str">
        <f t="shared" si="292"/>
        <v/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V4621" s="110" t="s">
        <v>25</v>
      </c>
      <c r="W4621" s="110" t="s">
        <v>26</v>
      </c>
      <c r="X4621" s="110" t="s">
        <v>27</v>
      </c>
      <c r="Y4621" s="111" t="s">
        <v>28</v>
      </c>
      <c r="Z4621" s="111" t="s">
        <v>29</v>
      </c>
      <c r="AA4621" s="111" t="s">
        <v>25</v>
      </c>
      <c r="AB4621" s="111" t="s">
        <v>30</v>
      </c>
      <c r="AC4621" s="112" t="s">
        <v>31</v>
      </c>
    </row>
    <row r="4622" spans="1:29" ht="25.5" customHeight="1" x14ac:dyDescent="0.35">
      <c r="A4622" s="205"/>
      <c r="B4622" s="207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289"/>
        <v/>
      </c>
      <c r="G4622" s="106"/>
      <c r="H4622" s="96">
        <f t="shared" si="290"/>
        <v>0</v>
      </c>
      <c r="I4622" s="96" t="str">
        <f t="shared" si="291"/>
        <v/>
      </c>
      <c r="J4622" s="96" t="str">
        <f t="shared" si="292"/>
        <v/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V4622" s="110" t="s">
        <v>25</v>
      </c>
      <c r="W4622" s="110" t="s">
        <v>26</v>
      </c>
      <c r="X4622" s="110" t="s">
        <v>27</v>
      </c>
      <c r="Y4622" s="111" t="s">
        <v>28</v>
      </c>
      <c r="Z4622" s="111" t="s">
        <v>29</v>
      </c>
      <c r="AA4622" s="111" t="s">
        <v>25</v>
      </c>
      <c r="AB4622" s="111" t="s">
        <v>30</v>
      </c>
      <c r="AC4622" s="112" t="s">
        <v>31</v>
      </c>
    </row>
    <row r="4623" spans="1:29" ht="25.5" customHeight="1" x14ac:dyDescent="0.35">
      <c r="A4623" s="205"/>
      <c r="B4623" s="207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289"/>
        <v/>
      </c>
      <c r="G4623" s="106"/>
      <c r="H4623" s="96">
        <f t="shared" si="290"/>
        <v>0</v>
      </c>
      <c r="I4623" s="96" t="str">
        <f t="shared" si="291"/>
        <v/>
      </c>
      <c r="J4623" s="96" t="str">
        <f t="shared" si="292"/>
        <v/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V4623" s="110" t="s">
        <v>25</v>
      </c>
      <c r="W4623" s="110" t="s">
        <v>26</v>
      </c>
      <c r="X4623" s="110" t="s">
        <v>27</v>
      </c>
      <c r="Y4623" s="111" t="s">
        <v>28</v>
      </c>
      <c r="Z4623" s="111" t="s">
        <v>29</v>
      </c>
      <c r="AA4623" s="111" t="s">
        <v>25</v>
      </c>
      <c r="AB4623" s="111" t="s">
        <v>30</v>
      </c>
      <c r="AC4623" s="112" t="s">
        <v>31</v>
      </c>
    </row>
    <row r="4624" spans="1:29" ht="25.5" customHeight="1" x14ac:dyDescent="0.35">
      <c r="A4624" s="205"/>
      <c r="B4624" s="207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289"/>
        <v/>
      </c>
      <c r="G4624" s="106"/>
      <c r="H4624" s="96">
        <f t="shared" si="290"/>
        <v>0</v>
      </c>
      <c r="I4624" s="96" t="str">
        <f t="shared" si="291"/>
        <v/>
      </c>
      <c r="J4624" s="96" t="str">
        <f t="shared" si="292"/>
        <v/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V4624" s="110" t="s">
        <v>25</v>
      </c>
      <c r="W4624" s="110" t="s">
        <v>26</v>
      </c>
      <c r="X4624" s="110" t="s">
        <v>27</v>
      </c>
      <c r="Y4624" s="111" t="s">
        <v>28</v>
      </c>
      <c r="Z4624" s="111" t="s">
        <v>29</v>
      </c>
      <c r="AA4624" s="111" t="s">
        <v>25</v>
      </c>
      <c r="AB4624" s="111" t="s">
        <v>30</v>
      </c>
      <c r="AC4624" s="112" t="s">
        <v>31</v>
      </c>
    </row>
    <row r="4625" spans="1:29" ht="25.5" customHeight="1" x14ac:dyDescent="0.35">
      <c r="A4625" s="205"/>
      <c r="B4625" s="207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289"/>
        <v/>
      </c>
      <c r="G4625" s="106"/>
      <c r="H4625" s="96">
        <f t="shared" si="290"/>
        <v>0</v>
      </c>
      <c r="I4625" s="96" t="str">
        <f t="shared" si="291"/>
        <v/>
      </c>
      <c r="J4625" s="96" t="str">
        <f t="shared" si="292"/>
        <v/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V4625" s="110" t="s">
        <v>25</v>
      </c>
      <c r="W4625" s="110" t="s">
        <v>26</v>
      </c>
      <c r="X4625" s="110" t="s">
        <v>27</v>
      </c>
      <c r="Y4625" s="111" t="s">
        <v>28</v>
      </c>
      <c r="Z4625" s="111" t="s">
        <v>29</v>
      </c>
      <c r="AA4625" s="111" t="s">
        <v>25</v>
      </c>
      <c r="AB4625" s="111" t="s">
        <v>30</v>
      </c>
      <c r="AC4625" s="112" t="s">
        <v>31</v>
      </c>
    </row>
    <row r="4626" spans="1:29" ht="25.5" customHeight="1" x14ac:dyDescent="0.35">
      <c r="A4626" s="205"/>
      <c r="B4626" s="207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289"/>
        <v/>
      </c>
      <c r="G4626" s="106"/>
      <c r="H4626" s="96">
        <f t="shared" si="290"/>
        <v>0</v>
      </c>
      <c r="I4626" s="96" t="str">
        <f t="shared" si="291"/>
        <v/>
      </c>
      <c r="J4626" s="96" t="str">
        <f t="shared" si="292"/>
        <v/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V4626" s="110" t="s">
        <v>25</v>
      </c>
      <c r="W4626" s="110" t="s">
        <v>26</v>
      </c>
      <c r="X4626" s="110" t="s">
        <v>27</v>
      </c>
      <c r="Y4626" s="111" t="s">
        <v>28</v>
      </c>
      <c r="Z4626" s="111" t="s">
        <v>29</v>
      </c>
      <c r="AA4626" s="111" t="s">
        <v>25</v>
      </c>
      <c r="AB4626" s="111" t="s">
        <v>30</v>
      </c>
      <c r="AC4626" s="112" t="s">
        <v>31</v>
      </c>
    </row>
    <row r="4627" spans="1:29" ht="25.5" customHeight="1" x14ac:dyDescent="0.35">
      <c r="A4627" s="205"/>
      <c r="B4627" s="207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289"/>
        <v/>
      </c>
      <c r="G4627" s="106"/>
      <c r="H4627" s="96">
        <f t="shared" si="290"/>
        <v>0</v>
      </c>
      <c r="I4627" s="96" t="str">
        <f t="shared" si="291"/>
        <v/>
      </c>
      <c r="J4627" s="96" t="str">
        <f t="shared" si="292"/>
        <v/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V4627" s="110" t="s">
        <v>25</v>
      </c>
      <c r="W4627" s="110" t="s">
        <v>26</v>
      </c>
      <c r="X4627" s="110" t="s">
        <v>27</v>
      </c>
      <c r="Y4627" s="111" t="s">
        <v>28</v>
      </c>
      <c r="Z4627" s="111" t="s">
        <v>29</v>
      </c>
      <c r="AA4627" s="111" t="s">
        <v>25</v>
      </c>
      <c r="AB4627" s="111" t="s">
        <v>30</v>
      </c>
      <c r="AC4627" s="112" t="s">
        <v>31</v>
      </c>
    </row>
    <row r="4628" spans="1:29" ht="25.5" customHeight="1" x14ac:dyDescent="0.35">
      <c r="A4628" s="205"/>
      <c r="B4628" s="207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289"/>
        <v/>
      </c>
      <c r="G4628" s="106"/>
      <c r="H4628" s="96">
        <f t="shared" si="290"/>
        <v>0</v>
      </c>
      <c r="I4628" s="96" t="str">
        <f t="shared" si="291"/>
        <v/>
      </c>
      <c r="J4628" s="96" t="str">
        <f t="shared" si="292"/>
        <v/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V4628" s="110" t="s">
        <v>25</v>
      </c>
      <c r="W4628" s="110" t="s">
        <v>26</v>
      </c>
      <c r="X4628" s="110" t="s">
        <v>27</v>
      </c>
      <c r="Y4628" s="111" t="s">
        <v>28</v>
      </c>
      <c r="Z4628" s="111" t="s">
        <v>29</v>
      </c>
      <c r="AA4628" s="111" t="s">
        <v>25</v>
      </c>
      <c r="AB4628" s="111" t="s">
        <v>30</v>
      </c>
      <c r="AC4628" s="112" t="s">
        <v>31</v>
      </c>
    </row>
    <row r="4629" spans="1:29" ht="25.5" customHeight="1" x14ac:dyDescent="0.35">
      <c r="A4629" s="205"/>
      <c r="B4629" s="207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289"/>
        <v/>
      </c>
      <c r="G4629" s="106"/>
      <c r="H4629" s="96">
        <f t="shared" si="290"/>
        <v>0</v>
      </c>
      <c r="I4629" s="96" t="str">
        <f t="shared" si="291"/>
        <v/>
      </c>
      <c r="J4629" s="96" t="str">
        <f t="shared" si="292"/>
        <v/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V4629" s="110" t="s">
        <v>25</v>
      </c>
      <c r="W4629" s="110" t="s">
        <v>26</v>
      </c>
      <c r="X4629" s="110" t="s">
        <v>27</v>
      </c>
      <c r="Y4629" s="111" t="s">
        <v>28</v>
      </c>
      <c r="Z4629" s="111" t="s">
        <v>29</v>
      </c>
      <c r="AA4629" s="111" t="s">
        <v>25</v>
      </c>
      <c r="AB4629" s="111" t="s">
        <v>30</v>
      </c>
      <c r="AC4629" s="112" t="s">
        <v>31</v>
      </c>
    </row>
    <row r="4630" spans="1:29" ht="25.5" customHeight="1" x14ac:dyDescent="0.35">
      <c r="A4630" s="205"/>
      <c r="B4630" s="207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289"/>
        <v/>
      </c>
      <c r="G4630" s="106"/>
      <c r="H4630" s="96">
        <f t="shared" si="290"/>
        <v>0</v>
      </c>
      <c r="I4630" s="96" t="str">
        <f t="shared" si="291"/>
        <v/>
      </c>
      <c r="J4630" s="96" t="str">
        <f t="shared" si="292"/>
        <v/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V4630" s="110" t="s">
        <v>25</v>
      </c>
      <c r="W4630" s="110" t="s">
        <v>26</v>
      </c>
      <c r="X4630" s="110" t="s">
        <v>27</v>
      </c>
      <c r="Y4630" s="111" t="s">
        <v>28</v>
      </c>
      <c r="Z4630" s="111" t="s">
        <v>29</v>
      </c>
      <c r="AA4630" s="111" t="s">
        <v>25</v>
      </c>
      <c r="AB4630" s="111" t="s">
        <v>30</v>
      </c>
      <c r="AC4630" s="112" t="s">
        <v>31</v>
      </c>
    </row>
    <row r="4631" spans="1:29" ht="25.5" customHeight="1" x14ac:dyDescent="0.35">
      <c r="A4631" s="205"/>
      <c r="B4631" s="207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289"/>
        <v/>
      </c>
      <c r="G4631" s="106"/>
      <c r="H4631" s="96">
        <f t="shared" si="290"/>
        <v>0</v>
      </c>
      <c r="I4631" s="96" t="str">
        <f t="shared" si="291"/>
        <v/>
      </c>
      <c r="J4631" s="96" t="str">
        <f t="shared" si="292"/>
        <v/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V4631" s="110" t="s">
        <v>25</v>
      </c>
      <c r="W4631" s="110" t="s">
        <v>26</v>
      </c>
      <c r="X4631" s="110" t="s">
        <v>27</v>
      </c>
      <c r="Y4631" s="111" t="s">
        <v>28</v>
      </c>
      <c r="Z4631" s="111" t="s">
        <v>29</v>
      </c>
      <c r="AA4631" s="111" t="s">
        <v>25</v>
      </c>
      <c r="AB4631" s="111" t="s">
        <v>30</v>
      </c>
      <c r="AC4631" s="112" t="s">
        <v>31</v>
      </c>
    </row>
    <row r="4632" spans="1:29" ht="25.5" customHeight="1" x14ac:dyDescent="0.35">
      <c r="A4632" s="205"/>
      <c r="B4632" s="207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289"/>
        <v/>
      </c>
      <c r="G4632" s="106"/>
      <c r="H4632" s="96">
        <f t="shared" si="290"/>
        <v>0</v>
      </c>
      <c r="I4632" s="96" t="str">
        <f t="shared" si="291"/>
        <v/>
      </c>
      <c r="J4632" s="96" t="str">
        <f t="shared" si="292"/>
        <v/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V4632" s="110" t="s">
        <v>25</v>
      </c>
      <c r="W4632" s="110" t="s">
        <v>26</v>
      </c>
      <c r="X4632" s="110" t="s">
        <v>27</v>
      </c>
      <c r="Y4632" s="111" t="s">
        <v>28</v>
      </c>
      <c r="Z4632" s="111" t="s">
        <v>29</v>
      </c>
      <c r="AA4632" s="111" t="s">
        <v>25</v>
      </c>
      <c r="AB4632" s="111" t="s">
        <v>30</v>
      </c>
      <c r="AC4632" s="112" t="s">
        <v>31</v>
      </c>
    </row>
    <row r="4633" spans="1:29" ht="25.5" customHeight="1" x14ac:dyDescent="0.35">
      <c r="A4633" s="205"/>
      <c r="B4633" s="207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289"/>
        <v/>
      </c>
      <c r="G4633" s="106"/>
      <c r="H4633" s="96">
        <f t="shared" si="290"/>
        <v>0</v>
      </c>
      <c r="I4633" s="96" t="str">
        <f t="shared" si="291"/>
        <v/>
      </c>
      <c r="J4633" s="96" t="str">
        <f t="shared" si="292"/>
        <v/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V4633" s="110" t="s">
        <v>25</v>
      </c>
      <c r="W4633" s="110" t="s">
        <v>26</v>
      </c>
      <c r="X4633" s="110" t="s">
        <v>27</v>
      </c>
      <c r="Y4633" s="111" t="s">
        <v>28</v>
      </c>
      <c r="Z4633" s="111" t="s">
        <v>29</v>
      </c>
      <c r="AA4633" s="111" t="s">
        <v>25</v>
      </c>
      <c r="AB4633" s="111" t="s">
        <v>30</v>
      </c>
      <c r="AC4633" s="112" t="s">
        <v>31</v>
      </c>
    </row>
    <row r="4634" spans="1:29" ht="25.5" customHeight="1" x14ac:dyDescent="0.35">
      <c r="A4634" s="205"/>
      <c r="B4634" s="207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289"/>
        <v/>
      </c>
      <c r="G4634" s="106"/>
      <c r="H4634" s="96">
        <f t="shared" si="290"/>
        <v>0</v>
      </c>
      <c r="I4634" s="96" t="str">
        <f t="shared" si="291"/>
        <v/>
      </c>
      <c r="J4634" s="96" t="str">
        <f t="shared" si="292"/>
        <v/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V4634" s="110" t="s">
        <v>25</v>
      </c>
      <c r="W4634" s="110" t="s">
        <v>26</v>
      </c>
      <c r="X4634" s="110" t="s">
        <v>27</v>
      </c>
      <c r="Y4634" s="111" t="s">
        <v>28</v>
      </c>
      <c r="Z4634" s="111" t="s">
        <v>29</v>
      </c>
      <c r="AA4634" s="111" t="s">
        <v>25</v>
      </c>
      <c r="AB4634" s="111" t="s">
        <v>30</v>
      </c>
      <c r="AC4634" s="112" t="s">
        <v>31</v>
      </c>
    </row>
    <row r="4635" spans="1:29" ht="25.5" customHeight="1" x14ac:dyDescent="0.35">
      <c r="A4635" s="205"/>
      <c r="B4635" s="207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289"/>
        <v/>
      </c>
      <c r="G4635" s="106"/>
      <c r="H4635" s="96">
        <f t="shared" si="290"/>
        <v>0</v>
      </c>
      <c r="I4635" s="96" t="str">
        <f t="shared" si="291"/>
        <v/>
      </c>
      <c r="J4635" s="96" t="str">
        <f t="shared" si="292"/>
        <v/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V4635" s="110" t="s">
        <v>25</v>
      </c>
      <c r="W4635" s="110" t="s">
        <v>26</v>
      </c>
      <c r="X4635" s="110" t="s">
        <v>27</v>
      </c>
      <c r="Y4635" s="111" t="s">
        <v>28</v>
      </c>
      <c r="Z4635" s="111" t="s">
        <v>29</v>
      </c>
      <c r="AA4635" s="111" t="s">
        <v>25</v>
      </c>
      <c r="AB4635" s="111" t="s">
        <v>30</v>
      </c>
      <c r="AC4635" s="112" t="s">
        <v>31</v>
      </c>
    </row>
    <row r="4636" spans="1:29" ht="25.5" customHeight="1" x14ac:dyDescent="0.35">
      <c r="A4636" s="205"/>
      <c r="B4636" s="207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289"/>
        <v/>
      </c>
      <c r="G4636" s="106"/>
      <c r="H4636" s="96">
        <f t="shared" si="290"/>
        <v>0</v>
      </c>
      <c r="I4636" s="96" t="str">
        <f t="shared" si="291"/>
        <v/>
      </c>
      <c r="J4636" s="96" t="str">
        <f t="shared" si="292"/>
        <v/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V4636" s="110" t="s">
        <v>25</v>
      </c>
      <c r="W4636" s="110" t="s">
        <v>26</v>
      </c>
      <c r="X4636" s="110" t="s">
        <v>27</v>
      </c>
      <c r="Y4636" s="111" t="s">
        <v>28</v>
      </c>
      <c r="Z4636" s="111" t="s">
        <v>29</v>
      </c>
      <c r="AA4636" s="111" t="s">
        <v>25</v>
      </c>
      <c r="AB4636" s="111" t="s">
        <v>30</v>
      </c>
      <c r="AC4636" s="112" t="s">
        <v>31</v>
      </c>
    </row>
    <row r="4637" spans="1:29" ht="25.5" customHeight="1" x14ac:dyDescent="0.35">
      <c r="A4637" s="205"/>
      <c r="B4637" s="207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289"/>
        <v/>
      </c>
      <c r="G4637" s="106"/>
      <c r="H4637" s="96">
        <f t="shared" si="290"/>
        <v>0</v>
      </c>
      <c r="I4637" s="96" t="str">
        <f t="shared" si="291"/>
        <v/>
      </c>
      <c r="J4637" s="96" t="str">
        <f t="shared" si="292"/>
        <v/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V4637" s="110" t="s">
        <v>25</v>
      </c>
      <c r="W4637" s="110" t="s">
        <v>26</v>
      </c>
      <c r="X4637" s="110" t="s">
        <v>27</v>
      </c>
      <c r="Y4637" s="111" t="s">
        <v>28</v>
      </c>
      <c r="Z4637" s="111" t="s">
        <v>29</v>
      </c>
      <c r="AA4637" s="111" t="s">
        <v>25</v>
      </c>
      <c r="AB4637" s="111" t="s">
        <v>30</v>
      </c>
      <c r="AC4637" s="112" t="s">
        <v>31</v>
      </c>
    </row>
    <row r="4638" spans="1:29" ht="25.5" customHeight="1" x14ac:dyDescent="0.35">
      <c r="A4638" s="205"/>
      <c r="B4638" s="207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289"/>
        <v/>
      </c>
      <c r="G4638" s="106"/>
      <c r="H4638" s="96">
        <f t="shared" si="290"/>
        <v>0</v>
      </c>
      <c r="I4638" s="96" t="str">
        <f t="shared" si="291"/>
        <v/>
      </c>
      <c r="J4638" s="96" t="str">
        <f t="shared" si="292"/>
        <v/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V4638" s="110" t="s">
        <v>25</v>
      </c>
      <c r="W4638" s="110" t="s">
        <v>26</v>
      </c>
      <c r="X4638" s="110" t="s">
        <v>27</v>
      </c>
      <c r="Y4638" s="111" t="s">
        <v>28</v>
      </c>
      <c r="Z4638" s="111" t="s">
        <v>29</v>
      </c>
      <c r="AA4638" s="111" t="s">
        <v>25</v>
      </c>
      <c r="AB4638" s="111" t="s">
        <v>30</v>
      </c>
      <c r="AC4638" s="112" t="s">
        <v>31</v>
      </c>
    </row>
    <row r="4639" spans="1:29" ht="25.5" customHeight="1" x14ac:dyDescent="0.35">
      <c r="A4639" s="205"/>
      <c r="B4639" s="207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289"/>
        <v/>
      </c>
      <c r="G4639" s="106"/>
      <c r="H4639" s="96">
        <f t="shared" si="290"/>
        <v>0</v>
      </c>
      <c r="I4639" s="96" t="str">
        <f t="shared" si="291"/>
        <v/>
      </c>
      <c r="J4639" s="96" t="str">
        <f t="shared" si="292"/>
        <v/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V4639" s="110" t="s">
        <v>25</v>
      </c>
      <c r="W4639" s="110" t="s">
        <v>26</v>
      </c>
      <c r="X4639" s="110" t="s">
        <v>27</v>
      </c>
      <c r="Y4639" s="111" t="s">
        <v>28</v>
      </c>
      <c r="Z4639" s="111" t="s">
        <v>29</v>
      </c>
      <c r="AA4639" s="111" t="s">
        <v>25</v>
      </c>
      <c r="AB4639" s="111" t="s">
        <v>30</v>
      </c>
      <c r="AC4639" s="112" t="s">
        <v>31</v>
      </c>
    </row>
    <row r="4640" spans="1:29" ht="25.5" customHeight="1" x14ac:dyDescent="0.35">
      <c r="A4640" s="205"/>
      <c r="B4640" s="207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289"/>
        <v/>
      </c>
      <c r="G4640" s="106"/>
      <c r="H4640" s="96">
        <f t="shared" si="290"/>
        <v>0</v>
      </c>
      <c r="I4640" s="96" t="str">
        <f t="shared" si="291"/>
        <v/>
      </c>
      <c r="J4640" s="96" t="str">
        <f t="shared" si="292"/>
        <v/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V4640" s="110" t="s">
        <v>25</v>
      </c>
      <c r="W4640" s="110" t="s">
        <v>26</v>
      </c>
      <c r="X4640" s="110" t="s">
        <v>27</v>
      </c>
      <c r="Y4640" s="111" t="s">
        <v>28</v>
      </c>
      <c r="Z4640" s="111" t="s">
        <v>29</v>
      </c>
      <c r="AA4640" s="111" t="s">
        <v>25</v>
      </c>
      <c r="AB4640" s="111" t="s">
        <v>30</v>
      </c>
      <c r="AC4640" s="112" t="s">
        <v>31</v>
      </c>
    </row>
    <row r="4641" spans="1:29" ht="25.5" customHeight="1" x14ac:dyDescent="0.35">
      <c r="A4641" s="205"/>
      <c r="B4641" s="207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289"/>
        <v/>
      </c>
      <c r="G4641" s="106"/>
      <c r="H4641" s="96">
        <f t="shared" si="290"/>
        <v>0</v>
      </c>
      <c r="I4641" s="96" t="str">
        <f t="shared" si="291"/>
        <v/>
      </c>
      <c r="J4641" s="96" t="str">
        <f t="shared" si="292"/>
        <v/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V4641" s="110" t="s">
        <v>25</v>
      </c>
      <c r="W4641" s="110" t="s">
        <v>26</v>
      </c>
      <c r="X4641" s="110" t="s">
        <v>27</v>
      </c>
      <c r="Y4641" s="111" t="s">
        <v>28</v>
      </c>
      <c r="Z4641" s="111" t="s">
        <v>29</v>
      </c>
      <c r="AA4641" s="111" t="s">
        <v>25</v>
      </c>
      <c r="AB4641" s="111" t="s">
        <v>30</v>
      </c>
      <c r="AC4641" s="112" t="s">
        <v>31</v>
      </c>
    </row>
    <row r="4642" spans="1:29" ht="25.5" customHeight="1" x14ac:dyDescent="0.35">
      <c r="A4642" s="205"/>
      <c r="B4642" s="207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289"/>
        <v/>
      </c>
      <c r="G4642" s="106"/>
      <c r="H4642" s="96">
        <f t="shared" si="290"/>
        <v>0</v>
      </c>
      <c r="I4642" s="96" t="str">
        <f t="shared" si="291"/>
        <v/>
      </c>
      <c r="J4642" s="96" t="str">
        <f t="shared" si="292"/>
        <v/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V4642" s="110" t="s">
        <v>25</v>
      </c>
      <c r="W4642" s="110" t="s">
        <v>26</v>
      </c>
      <c r="X4642" s="110" t="s">
        <v>27</v>
      </c>
      <c r="Y4642" s="111" t="s">
        <v>28</v>
      </c>
      <c r="Z4642" s="111" t="s">
        <v>29</v>
      </c>
      <c r="AA4642" s="111" t="s">
        <v>25</v>
      </c>
      <c r="AB4642" s="111" t="s">
        <v>30</v>
      </c>
      <c r="AC4642" s="112" t="s">
        <v>31</v>
      </c>
    </row>
    <row r="4643" spans="1:29" ht="25.5" customHeight="1" x14ac:dyDescent="0.35">
      <c r="A4643" s="205"/>
      <c r="B4643" s="207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289"/>
        <v/>
      </c>
      <c r="G4643" s="106"/>
      <c r="H4643" s="96">
        <f t="shared" si="290"/>
        <v>0</v>
      </c>
      <c r="I4643" s="96" t="str">
        <f t="shared" si="291"/>
        <v/>
      </c>
      <c r="J4643" s="96" t="str">
        <f t="shared" si="292"/>
        <v/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V4643" s="110" t="s">
        <v>25</v>
      </c>
      <c r="W4643" s="110" t="s">
        <v>26</v>
      </c>
      <c r="X4643" s="110" t="s">
        <v>27</v>
      </c>
      <c r="Y4643" s="111" t="s">
        <v>28</v>
      </c>
      <c r="Z4643" s="111" t="s">
        <v>29</v>
      </c>
      <c r="AA4643" s="111" t="s">
        <v>25</v>
      </c>
      <c r="AB4643" s="111" t="s">
        <v>30</v>
      </c>
      <c r="AC4643" s="112" t="s">
        <v>31</v>
      </c>
    </row>
    <row r="4644" spans="1:29" ht="25.5" customHeight="1" x14ac:dyDescent="0.35">
      <c r="A4644" s="205"/>
      <c r="B4644" s="207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289"/>
        <v/>
      </c>
      <c r="G4644" s="106"/>
      <c r="H4644" s="96">
        <f t="shared" si="290"/>
        <v>0</v>
      </c>
      <c r="I4644" s="96" t="str">
        <f t="shared" si="291"/>
        <v/>
      </c>
      <c r="J4644" s="96" t="str">
        <f t="shared" si="292"/>
        <v/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V4644" s="110" t="s">
        <v>25</v>
      </c>
      <c r="W4644" s="110" t="s">
        <v>26</v>
      </c>
      <c r="X4644" s="110" t="s">
        <v>27</v>
      </c>
      <c r="Y4644" s="111" t="s">
        <v>28</v>
      </c>
      <c r="Z4644" s="111" t="s">
        <v>29</v>
      </c>
      <c r="AA4644" s="111" t="s">
        <v>25</v>
      </c>
      <c r="AB4644" s="111" t="s">
        <v>30</v>
      </c>
      <c r="AC4644" s="112" t="s">
        <v>31</v>
      </c>
    </row>
    <row r="4645" spans="1:29" ht="25.5" customHeight="1" x14ac:dyDescent="0.35">
      <c r="A4645" s="205"/>
      <c r="B4645" s="207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289"/>
        <v/>
      </c>
      <c r="G4645" s="106"/>
      <c r="H4645" s="96">
        <f t="shared" si="290"/>
        <v>0</v>
      </c>
      <c r="I4645" s="96" t="str">
        <f t="shared" si="291"/>
        <v/>
      </c>
      <c r="J4645" s="96" t="str">
        <f t="shared" si="292"/>
        <v/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V4645" s="110" t="s">
        <v>25</v>
      </c>
      <c r="W4645" s="110" t="s">
        <v>26</v>
      </c>
      <c r="X4645" s="110" t="s">
        <v>27</v>
      </c>
      <c r="Y4645" s="111" t="s">
        <v>28</v>
      </c>
      <c r="Z4645" s="111" t="s">
        <v>29</v>
      </c>
      <c r="AA4645" s="111" t="s">
        <v>25</v>
      </c>
      <c r="AB4645" s="111" t="s">
        <v>30</v>
      </c>
      <c r="AC4645" s="112" t="s">
        <v>31</v>
      </c>
    </row>
    <row r="4646" spans="1:29" ht="25.5" customHeight="1" x14ac:dyDescent="0.35">
      <c r="A4646" s="205"/>
      <c r="B4646" s="207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289"/>
        <v/>
      </c>
      <c r="G4646" s="106"/>
      <c r="H4646" s="96">
        <f t="shared" si="290"/>
        <v>0</v>
      </c>
      <c r="I4646" s="96" t="str">
        <f t="shared" si="291"/>
        <v/>
      </c>
      <c r="J4646" s="96" t="str">
        <f t="shared" si="292"/>
        <v/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V4646" s="110" t="s">
        <v>25</v>
      </c>
      <c r="W4646" s="110" t="s">
        <v>26</v>
      </c>
      <c r="X4646" s="110" t="s">
        <v>27</v>
      </c>
      <c r="Y4646" s="111" t="s">
        <v>28</v>
      </c>
      <c r="Z4646" s="111" t="s">
        <v>29</v>
      </c>
      <c r="AA4646" s="111" t="s">
        <v>25</v>
      </c>
      <c r="AB4646" s="111" t="s">
        <v>30</v>
      </c>
      <c r="AC4646" s="112" t="s">
        <v>31</v>
      </c>
    </row>
    <row r="4647" spans="1:29" ht="25.5" customHeight="1" x14ac:dyDescent="0.35">
      <c r="A4647" s="205"/>
      <c r="B4647" s="207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289"/>
        <v/>
      </c>
      <c r="G4647" s="106"/>
      <c r="H4647" s="96">
        <f t="shared" si="290"/>
        <v>0</v>
      </c>
      <c r="I4647" s="96" t="str">
        <f t="shared" si="291"/>
        <v/>
      </c>
      <c r="J4647" s="96" t="str">
        <f t="shared" si="292"/>
        <v/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V4647" s="110" t="s">
        <v>25</v>
      </c>
      <c r="W4647" s="110" t="s">
        <v>26</v>
      </c>
      <c r="X4647" s="110" t="s">
        <v>27</v>
      </c>
      <c r="Y4647" s="111" t="s">
        <v>28</v>
      </c>
      <c r="Z4647" s="111" t="s">
        <v>29</v>
      </c>
      <c r="AA4647" s="111" t="s">
        <v>25</v>
      </c>
      <c r="AB4647" s="111" t="s">
        <v>30</v>
      </c>
      <c r="AC4647" s="112" t="s">
        <v>31</v>
      </c>
    </row>
    <row r="4648" spans="1:29" ht="25.5" customHeight="1" x14ac:dyDescent="0.35">
      <c r="A4648" s="205"/>
      <c r="B4648" s="207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289"/>
        <v/>
      </c>
      <c r="G4648" s="106"/>
      <c r="H4648" s="96">
        <f t="shared" si="290"/>
        <v>0</v>
      </c>
      <c r="I4648" s="96" t="str">
        <f t="shared" si="291"/>
        <v/>
      </c>
      <c r="J4648" s="96" t="str">
        <f t="shared" si="292"/>
        <v/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V4648" s="110" t="s">
        <v>25</v>
      </c>
      <c r="W4648" s="110" t="s">
        <v>26</v>
      </c>
      <c r="X4648" s="110" t="s">
        <v>27</v>
      </c>
      <c r="Y4648" s="111" t="s">
        <v>28</v>
      </c>
      <c r="Z4648" s="111" t="s">
        <v>29</v>
      </c>
      <c r="AA4648" s="111" t="s">
        <v>25</v>
      </c>
      <c r="AB4648" s="111" t="s">
        <v>30</v>
      </c>
      <c r="AC4648" s="112" t="s">
        <v>31</v>
      </c>
    </row>
    <row r="4649" spans="1:29" ht="25.5" customHeight="1" x14ac:dyDescent="0.35">
      <c r="A4649" s="205"/>
      <c r="B4649" s="207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289"/>
        <v/>
      </c>
      <c r="G4649" s="106"/>
      <c r="H4649" s="96">
        <f t="shared" si="290"/>
        <v>0</v>
      </c>
      <c r="I4649" s="96" t="str">
        <f t="shared" si="291"/>
        <v/>
      </c>
      <c r="J4649" s="96" t="str">
        <f t="shared" si="292"/>
        <v/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V4649" s="110" t="s">
        <v>25</v>
      </c>
      <c r="W4649" s="110" t="s">
        <v>26</v>
      </c>
      <c r="X4649" s="110" t="s">
        <v>27</v>
      </c>
      <c r="Y4649" s="111" t="s">
        <v>28</v>
      </c>
      <c r="Z4649" s="111" t="s">
        <v>29</v>
      </c>
      <c r="AA4649" s="111" t="s">
        <v>25</v>
      </c>
      <c r="AB4649" s="111" t="s">
        <v>30</v>
      </c>
      <c r="AC4649" s="112" t="s">
        <v>31</v>
      </c>
    </row>
    <row r="4650" spans="1:29" ht="25.5" customHeight="1" x14ac:dyDescent="0.35">
      <c r="A4650" s="205"/>
      <c r="B4650" s="207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289"/>
        <v/>
      </c>
      <c r="G4650" s="106"/>
      <c r="H4650" s="96">
        <f t="shared" si="290"/>
        <v>0</v>
      </c>
      <c r="I4650" s="96" t="str">
        <f t="shared" si="291"/>
        <v/>
      </c>
      <c r="J4650" s="96" t="str">
        <f t="shared" si="292"/>
        <v/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V4650" s="110" t="s">
        <v>25</v>
      </c>
      <c r="W4650" s="110" t="s">
        <v>26</v>
      </c>
      <c r="X4650" s="110" t="s">
        <v>27</v>
      </c>
      <c r="Y4650" s="111" t="s">
        <v>28</v>
      </c>
      <c r="Z4650" s="111" t="s">
        <v>29</v>
      </c>
      <c r="AA4650" s="111" t="s">
        <v>25</v>
      </c>
      <c r="AB4650" s="111" t="s">
        <v>30</v>
      </c>
      <c r="AC4650" s="112" t="s">
        <v>31</v>
      </c>
    </row>
    <row r="4651" spans="1:29" ht="25.5" customHeight="1" x14ac:dyDescent="0.35">
      <c r="A4651" s="205"/>
      <c r="B4651" s="207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289"/>
        <v/>
      </c>
      <c r="G4651" s="106"/>
      <c r="H4651" s="96">
        <f t="shared" si="290"/>
        <v>0</v>
      </c>
      <c r="I4651" s="96" t="str">
        <f t="shared" si="291"/>
        <v/>
      </c>
      <c r="J4651" s="96" t="str">
        <f t="shared" si="292"/>
        <v/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V4651" s="110" t="s">
        <v>25</v>
      </c>
      <c r="W4651" s="110" t="s">
        <v>26</v>
      </c>
      <c r="X4651" s="110" t="s">
        <v>27</v>
      </c>
      <c r="Y4651" s="111" t="s">
        <v>28</v>
      </c>
      <c r="Z4651" s="111" t="s">
        <v>29</v>
      </c>
      <c r="AA4651" s="111" t="s">
        <v>25</v>
      </c>
      <c r="AB4651" s="111" t="s">
        <v>30</v>
      </c>
      <c r="AC4651" s="112" t="s">
        <v>31</v>
      </c>
    </row>
    <row r="4652" spans="1:29" ht="25.5" customHeight="1" x14ac:dyDescent="0.35">
      <c r="A4652" s="205"/>
      <c r="B4652" s="207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289"/>
        <v/>
      </c>
      <c r="G4652" s="106"/>
      <c r="H4652" s="96">
        <f t="shared" si="290"/>
        <v>0</v>
      </c>
      <c r="I4652" s="96" t="str">
        <f t="shared" si="291"/>
        <v/>
      </c>
      <c r="J4652" s="96" t="str">
        <f t="shared" si="292"/>
        <v/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V4652" s="110" t="s">
        <v>25</v>
      </c>
      <c r="W4652" s="110" t="s">
        <v>26</v>
      </c>
      <c r="X4652" s="110" t="s">
        <v>27</v>
      </c>
      <c r="Y4652" s="111" t="s">
        <v>28</v>
      </c>
      <c r="Z4652" s="111" t="s">
        <v>29</v>
      </c>
      <c r="AA4652" s="111" t="s">
        <v>25</v>
      </c>
      <c r="AB4652" s="111" t="s">
        <v>30</v>
      </c>
      <c r="AC4652" s="112" t="s">
        <v>31</v>
      </c>
    </row>
    <row r="4653" spans="1:29" ht="25.5" customHeight="1" x14ac:dyDescent="0.35">
      <c r="A4653" s="205"/>
      <c r="B4653" s="207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289"/>
        <v/>
      </c>
      <c r="G4653" s="106"/>
      <c r="H4653" s="96">
        <f t="shared" si="290"/>
        <v>0</v>
      </c>
      <c r="I4653" s="96" t="str">
        <f t="shared" si="291"/>
        <v/>
      </c>
      <c r="J4653" s="96" t="str">
        <f t="shared" si="292"/>
        <v/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V4653" s="110" t="s">
        <v>25</v>
      </c>
      <c r="W4653" s="110" t="s">
        <v>26</v>
      </c>
      <c r="X4653" s="110" t="s">
        <v>27</v>
      </c>
      <c r="Y4653" s="111" t="s">
        <v>28</v>
      </c>
      <c r="Z4653" s="111" t="s">
        <v>29</v>
      </c>
      <c r="AA4653" s="111" t="s">
        <v>25</v>
      </c>
      <c r="AB4653" s="111" t="s">
        <v>30</v>
      </c>
      <c r="AC4653" s="112" t="s">
        <v>31</v>
      </c>
    </row>
    <row r="4654" spans="1:29" ht="25.5" customHeight="1" x14ac:dyDescent="0.35">
      <c r="A4654" s="205"/>
      <c r="B4654" s="207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289"/>
        <v/>
      </c>
      <c r="G4654" s="106"/>
      <c r="H4654" s="96">
        <f t="shared" si="290"/>
        <v>0</v>
      </c>
      <c r="I4654" s="96" t="str">
        <f t="shared" si="291"/>
        <v/>
      </c>
      <c r="J4654" s="96" t="str">
        <f t="shared" si="292"/>
        <v/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V4654" s="110" t="s">
        <v>25</v>
      </c>
      <c r="W4654" s="110" t="s">
        <v>26</v>
      </c>
      <c r="X4654" s="110" t="s">
        <v>27</v>
      </c>
      <c r="Y4654" s="111" t="s">
        <v>28</v>
      </c>
      <c r="Z4654" s="111" t="s">
        <v>29</v>
      </c>
      <c r="AA4654" s="111" t="s">
        <v>25</v>
      </c>
      <c r="AB4654" s="111" t="s">
        <v>30</v>
      </c>
      <c r="AC4654" s="112" t="s">
        <v>31</v>
      </c>
    </row>
    <row r="4655" spans="1:29" ht="25.5" customHeight="1" x14ac:dyDescent="0.35">
      <c r="A4655" s="205"/>
      <c r="B4655" s="207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289"/>
        <v/>
      </c>
      <c r="G4655" s="106"/>
      <c r="H4655" s="96">
        <f t="shared" si="290"/>
        <v>0</v>
      </c>
      <c r="I4655" s="96" t="str">
        <f t="shared" si="291"/>
        <v/>
      </c>
      <c r="J4655" s="96" t="str">
        <f t="shared" si="292"/>
        <v/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V4655" s="110" t="s">
        <v>25</v>
      </c>
      <c r="W4655" s="110" t="s">
        <v>26</v>
      </c>
      <c r="X4655" s="110" t="s">
        <v>27</v>
      </c>
      <c r="Y4655" s="111" t="s">
        <v>28</v>
      </c>
      <c r="Z4655" s="111" t="s">
        <v>29</v>
      </c>
      <c r="AA4655" s="111" t="s">
        <v>25</v>
      </c>
      <c r="AB4655" s="111" t="s">
        <v>30</v>
      </c>
      <c r="AC4655" s="112" t="s">
        <v>31</v>
      </c>
    </row>
    <row r="4656" spans="1:29" ht="25.5" customHeight="1" x14ac:dyDescent="0.35">
      <c r="A4656" s="205"/>
      <c r="B4656" s="207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289"/>
        <v/>
      </c>
      <c r="G4656" s="106"/>
      <c r="H4656" s="96">
        <f t="shared" si="290"/>
        <v>0</v>
      </c>
      <c r="I4656" s="96" t="str">
        <f t="shared" si="291"/>
        <v/>
      </c>
      <c r="J4656" s="96" t="str">
        <f t="shared" si="292"/>
        <v/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V4656" s="110" t="s">
        <v>25</v>
      </c>
      <c r="W4656" s="110" t="s">
        <v>26</v>
      </c>
      <c r="X4656" s="110" t="s">
        <v>27</v>
      </c>
      <c r="Y4656" s="111" t="s">
        <v>28</v>
      </c>
      <c r="Z4656" s="111" t="s">
        <v>29</v>
      </c>
      <c r="AA4656" s="111" t="s">
        <v>25</v>
      </c>
      <c r="AB4656" s="111" t="s">
        <v>30</v>
      </c>
      <c r="AC4656" s="112" t="s">
        <v>31</v>
      </c>
    </row>
    <row r="4657" spans="1:29" ht="25.5" customHeight="1" x14ac:dyDescent="0.35">
      <c r="A4657" s="205"/>
      <c r="B4657" s="207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289"/>
        <v/>
      </c>
      <c r="G4657" s="106"/>
      <c r="H4657" s="96">
        <f t="shared" si="290"/>
        <v>0</v>
      </c>
      <c r="I4657" s="96" t="str">
        <f t="shared" si="291"/>
        <v/>
      </c>
      <c r="J4657" s="96" t="str">
        <f t="shared" si="292"/>
        <v/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V4657" s="110" t="s">
        <v>25</v>
      </c>
      <c r="W4657" s="110" t="s">
        <v>26</v>
      </c>
      <c r="X4657" s="110" t="s">
        <v>27</v>
      </c>
      <c r="Y4657" s="111" t="s">
        <v>28</v>
      </c>
      <c r="Z4657" s="111" t="s">
        <v>29</v>
      </c>
      <c r="AA4657" s="111" t="s">
        <v>25</v>
      </c>
      <c r="AB4657" s="111" t="s">
        <v>30</v>
      </c>
      <c r="AC4657" s="112" t="s">
        <v>31</v>
      </c>
    </row>
    <row r="4658" spans="1:29" ht="25.5" customHeight="1" x14ac:dyDescent="0.35">
      <c r="A4658" s="205"/>
      <c r="B4658" s="207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289"/>
        <v/>
      </c>
      <c r="G4658" s="106"/>
      <c r="H4658" s="96">
        <f t="shared" si="290"/>
        <v>0</v>
      </c>
      <c r="I4658" s="96" t="str">
        <f t="shared" si="291"/>
        <v/>
      </c>
      <c r="J4658" s="96" t="str">
        <f t="shared" si="292"/>
        <v/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V4658" s="110" t="s">
        <v>25</v>
      </c>
      <c r="W4658" s="110" t="s">
        <v>26</v>
      </c>
      <c r="X4658" s="110" t="s">
        <v>27</v>
      </c>
      <c r="Y4658" s="111" t="s">
        <v>28</v>
      </c>
      <c r="Z4658" s="111" t="s">
        <v>29</v>
      </c>
      <c r="AA4658" s="111" t="s">
        <v>25</v>
      </c>
      <c r="AB4658" s="111" t="s">
        <v>30</v>
      </c>
      <c r="AC4658" s="112" t="s">
        <v>31</v>
      </c>
    </row>
    <row r="4659" spans="1:29" ht="25.5" customHeight="1" x14ac:dyDescent="0.35">
      <c r="A4659" s="205"/>
      <c r="B4659" s="207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289"/>
        <v/>
      </c>
      <c r="G4659" s="106"/>
      <c r="H4659" s="96">
        <f t="shared" si="290"/>
        <v>0</v>
      </c>
      <c r="I4659" s="96" t="str">
        <f t="shared" si="291"/>
        <v/>
      </c>
      <c r="J4659" s="96" t="str">
        <f t="shared" si="292"/>
        <v/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V4659" s="110" t="s">
        <v>25</v>
      </c>
      <c r="W4659" s="110" t="s">
        <v>26</v>
      </c>
      <c r="X4659" s="110" t="s">
        <v>27</v>
      </c>
      <c r="Y4659" s="111" t="s">
        <v>28</v>
      </c>
      <c r="Z4659" s="111" t="s">
        <v>29</v>
      </c>
      <c r="AA4659" s="111" t="s">
        <v>25</v>
      </c>
      <c r="AB4659" s="111" t="s">
        <v>30</v>
      </c>
      <c r="AC4659" s="112" t="s">
        <v>31</v>
      </c>
    </row>
    <row r="4660" spans="1:29" ht="25.5" customHeight="1" x14ac:dyDescent="0.35">
      <c r="A4660" s="205"/>
      <c r="B4660" s="207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289"/>
        <v/>
      </c>
      <c r="G4660" s="106"/>
      <c r="H4660" s="96">
        <f t="shared" si="290"/>
        <v>0</v>
      </c>
      <c r="I4660" s="96" t="str">
        <f t="shared" si="291"/>
        <v/>
      </c>
      <c r="J4660" s="96" t="str">
        <f t="shared" si="292"/>
        <v/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V4660" s="110" t="s">
        <v>25</v>
      </c>
      <c r="W4660" s="110" t="s">
        <v>26</v>
      </c>
      <c r="X4660" s="110" t="s">
        <v>27</v>
      </c>
      <c r="Y4660" s="111" t="s">
        <v>28</v>
      </c>
      <c r="Z4660" s="111" t="s">
        <v>29</v>
      </c>
      <c r="AA4660" s="111" t="s">
        <v>25</v>
      </c>
      <c r="AB4660" s="111" t="s">
        <v>30</v>
      </c>
      <c r="AC4660" s="112" t="s">
        <v>31</v>
      </c>
    </row>
    <row r="4661" spans="1:29" ht="25.5" customHeight="1" x14ac:dyDescent="0.35">
      <c r="A4661" s="205"/>
      <c r="B4661" s="207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289"/>
        <v/>
      </c>
      <c r="G4661" s="106"/>
      <c r="H4661" s="96">
        <f t="shared" si="290"/>
        <v>0</v>
      </c>
      <c r="I4661" s="96" t="str">
        <f t="shared" si="291"/>
        <v/>
      </c>
      <c r="J4661" s="96" t="str">
        <f t="shared" si="292"/>
        <v/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V4661" s="110" t="s">
        <v>25</v>
      </c>
      <c r="W4661" s="110" t="s">
        <v>26</v>
      </c>
      <c r="X4661" s="110" t="s">
        <v>27</v>
      </c>
      <c r="Y4661" s="111" t="s">
        <v>28</v>
      </c>
      <c r="Z4661" s="111" t="s">
        <v>29</v>
      </c>
      <c r="AA4661" s="111" t="s">
        <v>25</v>
      </c>
      <c r="AB4661" s="111" t="s">
        <v>30</v>
      </c>
      <c r="AC4661" s="112" t="s">
        <v>31</v>
      </c>
    </row>
    <row r="4662" spans="1:29" ht="25.5" customHeight="1" x14ac:dyDescent="0.35">
      <c r="A4662" s="205"/>
      <c r="B4662" s="207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289"/>
        <v/>
      </c>
      <c r="G4662" s="106"/>
      <c r="H4662" s="96">
        <f t="shared" si="290"/>
        <v>0</v>
      </c>
      <c r="I4662" s="96" t="str">
        <f t="shared" si="291"/>
        <v/>
      </c>
      <c r="J4662" s="96" t="str">
        <f t="shared" si="292"/>
        <v/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V4662" s="110" t="s">
        <v>25</v>
      </c>
      <c r="W4662" s="110" t="s">
        <v>26</v>
      </c>
      <c r="X4662" s="110" t="s">
        <v>27</v>
      </c>
      <c r="Y4662" s="111" t="s">
        <v>28</v>
      </c>
      <c r="Z4662" s="111" t="s">
        <v>29</v>
      </c>
      <c r="AA4662" s="111" t="s">
        <v>25</v>
      </c>
      <c r="AB4662" s="111" t="s">
        <v>30</v>
      </c>
      <c r="AC4662" s="112" t="s">
        <v>31</v>
      </c>
    </row>
    <row r="4663" spans="1:29" ht="25.5" customHeight="1" x14ac:dyDescent="0.35">
      <c r="A4663" s="205"/>
      <c r="B4663" s="207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289"/>
        <v/>
      </c>
      <c r="G4663" s="106"/>
      <c r="H4663" s="96">
        <f t="shared" si="290"/>
        <v>0</v>
      </c>
      <c r="I4663" s="96" t="str">
        <f t="shared" si="291"/>
        <v/>
      </c>
      <c r="J4663" s="96" t="str">
        <f t="shared" si="292"/>
        <v/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V4663" s="110" t="s">
        <v>25</v>
      </c>
      <c r="W4663" s="110" t="s">
        <v>26</v>
      </c>
      <c r="X4663" s="110" t="s">
        <v>27</v>
      </c>
      <c r="Y4663" s="111" t="s">
        <v>28</v>
      </c>
      <c r="Z4663" s="111" t="s">
        <v>29</v>
      </c>
      <c r="AA4663" s="111" t="s">
        <v>25</v>
      </c>
      <c r="AB4663" s="111" t="s">
        <v>30</v>
      </c>
      <c r="AC4663" s="112" t="s">
        <v>31</v>
      </c>
    </row>
    <row r="4664" spans="1:29" ht="25.5" customHeight="1" x14ac:dyDescent="0.35">
      <c r="A4664" s="205"/>
      <c r="B4664" s="207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289"/>
        <v/>
      </c>
      <c r="G4664" s="106"/>
      <c r="H4664" s="96">
        <f t="shared" si="290"/>
        <v>0</v>
      </c>
      <c r="I4664" s="96" t="str">
        <f t="shared" si="291"/>
        <v/>
      </c>
      <c r="J4664" s="96" t="str">
        <f t="shared" si="292"/>
        <v/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V4664" s="110" t="s">
        <v>25</v>
      </c>
      <c r="W4664" s="110" t="s">
        <v>26</v>
      </c>
      <c r="X4664" s="110" t="s">
        <v>27</v>
      </c>
      <c r="Y4664" s="111" t="s">
        <v>28</v>
      </c>
      <c r="Z4664" s="111" t="s">
        <v>29</v>
      </c>
      <c r="AA4664" s="111" t="s">
        <v>25</v>
      </c>
      <c r="AB4664" s="111" t="s">
        <v>30</v>
      </c>
      <c r="AC4664" s="112" t="s">
        <v>31</v>
      </c>
    </row>
    <row r="4665" spans="1:29" ht="25.5" customHeight="1" x14ac:dyDescent="0.35">
      <c r="A4665" s="205"/>
      <c r="B4665" s="207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289"/>
        <v/>
      </c>
      <c r="G4665" s="106"/>
      <c r="H4665" s="96">
        <f t="shared" si="290"/>
        <v>0</v>
      </c>
      <c r="I4665" s="96" t="str">
        <f t="shared" si="291"/>
        <v/>
      </c>
      <c r="J4665" s="96" t="str">
        <f t="shared" si="292"/>
        <v/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V4665" s="110" t="s">
        <v>25</v>
      </c>
      <c r="W4665" s="110" t="s">
        <v>26</v>
      </c>
      <c r="X4665" s="110" t="s">
        <v>27</v>
      </c>
      <c r="Y4665" s="111" t="s">
        <v>28</v>
      </c>
      <c r="Z4665" s="111" t="s">
        <v>29</v>
      </c>
      <c r="AA4665" s="111" t="s">
        <v>25</v>
      </c>
      <c r="AB4665" s="111" t="s">
        <v>30</v>
      </c>
      <c r="AC4665" s="112" t="s">
        <v>31</v>
      </c>
    </row>
    <row r="4666" spans="1:29" ht="25.5" customHeight="1" x14ac:dyDescent="0.35">
      <c r="A4666" s="205"/>
      <c r="B4666" s="207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289"/>
        <v/>
      </c>
      <c r="G4666" s="106"/>
      <c r="H4666" s="96">
        <f t="shared" si="290"/>
        <v>0</v>
      </c>
      <c r="I4666" s="96" t="str">
        <f t="shared" si="291"/>
        <v/>
      </c>
      <c r="J4666" s="96" t="str">
        <f t="shared" si="292"/>
        <v/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V4666" s="110" t="s">
        <v>25</v>
      </c>
      <c r="W4666" s="110" t="s">
        <v>26</v>
      </c>
      <c r="X4666" s="110" t="s">
        <v>27</v>
      </c>
      <c r="Y4666" s="111" t="s">
        <v>28</v>
      </c>
      <c r="Z4666" s="111" t="s">
        <v>29</v>
      </c>
      <c r="AA4666" s="111" t="s">
        <v>25</v>
      </c>
      <c r="AB4666" s="111" t="s">
        <v>30</v>
      </c>
      <c r="AC4666" s="112" t="s">
        <v>31</v>
      </c>
    </row>
    <row r="4667" spans="1:29" ht="25.5" customHeight="1" x14ac:dyDescent="0.35">
      <c r="A4667" s="205"/>
      <c r="B4667" s="207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289"/>
        <v/>
      </c>
      <c r="G4667" s="106"/>
      <c r="H4667" s="96">
        <f t="shared" si="290"/>
        <v>0</v>
      </c>
      <c r="I4667" s="96" t="str">
        <f t="shared" si="291"/>
        <v/>
      </c>
      <c r="J4667" s="96" t="str">
        <f t="shared" si="292"/>
        <v/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V4667" s="110" t="s">
        <v>25</v>
      </c>
      <c r="W4667" s="110" t="s">
        <v>26</v>
      </c>
      <c r="X4667" s="110" t="s">
        <v>27</v>
      </c>
      <c r="Y4667" s="111" t="s">
        <v>28</v>
      </c>
      <c r="Z4667" s="111" t="s">
        <v>29</v>
      </c>
      <c r="AA4667" s="111" t="s">
        <v>25</v>
      </c>
      <c r="AB4667" s="111" t="s">
        <v>30</v>
      </c>
      <c r="AC4667" s="112" t="s">
        <v>31</v>
      </c>
    </row>
    <row r="4668" spans="1:29" ht="25.5" customHeight="1" x14ac:dyDescent="0.35">
      <c r="A4668" s="205"/>
      <c r="B4668" s="207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289"/>
        <v/>
      </c>
      <c r="G4668" s="106"/>
      <c r="H4668" s="96">
        <f t="shared" si="290"/>
        <v>0</v>
      </c>
      <c r="I4668" s="96" t="str">
        <f t="shared" si="291"/>
        <v/>
      </c>
      <c r="J4668" s="96" t="str">
        <f t="shared" si="292"/>
        <v/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V4668" s="110" t="s">
        <v>25</v>
      </c>
      <c r="W4668" s="110" t="s">
        <v>26</v>
      </c>
      <c r="X4668" s="110" t="s">
        <v>27</v>
      </c>
      <c r="Y4668" s="111" t="s">
        <v>28</v>
      </c>
      <c r="Z4668" s="111" t="s">
        <v>29</v>
      </c>
      <c r="AA4668" s="111" t="s">
        <v>25</v>
      </c>
      <c r="AB4668" s="111" t="s">
        <v>30</v>
      </c>
      <c r="AC4668" s="112" t="s">
        <v>31</v>
      </c>
    </row>
    <row r="4669" spans="1:29" ht="25.5" customHeight="1" x14ac:dyDescent="0.35">
      <c r="A4669" s="205"/>
      <c r="B4669" s="207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289"/>
        <v/>
      </c>
      <c r="G4669" s="106"/>
      <c r="H4669" s="96">
        <f t="shared" si="290"/>
        <v>0</v>
      </c>
      <c r="I4669" s="96" t="str">
        <f t="shared" si="291"/>
        <v/>
      </c>
      <c r="J4669" s="96" t="str">
        <f t="shared" si="292"/>
        <v/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V4669" s="110" t="s">
        <v>25</v>
      </c>
      <c r="W4669" s="110" t="s">
        <v>26</v>
      </c>
      <c r="X4669" s="110" t="s">
        <v>27</v>
      </c>
      <c r="Y4669" s="111" t="s">
        <v>28</v>
      </c>
      <c r="Z4669" s="111" t="s">
        <v>29</v>
      </c>
      <c r="AA4669" s="111" t="s">
        <v>25</v>
      </c>
      <c r="AB4669" s="111" t="s">
        <v>30</v>
      </c>
      <c r="AC4669" s="112" t="s">
        <v>31</v>
      </c>
    </row>
    <row r="4670" spans="1:29" ht="25.5" customHeight="1" x14ac:dyDescent="0.35">
      <c r="A4670" s="205"/>
      <c r="B4670" s="207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289"/>
        <v/>
      </c>
      <c r="G4670" s="106"/>
      <c r="H4670" s="96">
        <f t="shared" si="290"/>
        <v>0</v>
      </c>
      <c r="I4670" s="96" t="str">
        <f t="shared" si="291"/>
        <v/>
      </c>
      <c r="J4670" s="96" t="str">
        <f t="shared" si="292"/>
        <v/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V4670" s="110" t="s">
        <v>25</v>
      </c>
      <c r="W4670" s="110" t="s">
        <v>26</v>
      </c>
      <c r="X4670" s="110" t="s">
        <v>27</v>
      </c>
      <c r="Y4670" s="111" t="s">
        <v>28</v>
      </c>
      <c r="Z4670" s="111" t="s">
        <v>29</v>
      </c>
      <c r="AA4670" s="111" t="s">
        <v>25</v>
      </c>
      <c r="AB4670" s="111" t="s">
        <v>30</v>
      </c>
      <c r="AC4670" s="112" t="s">
        <v>31</v>
      </c>
    </row>
    <row r="4671" spans="1:29" ht="25.5" customHeight="1" x14ac:dyDescent="0.35">
      <c r="A4671" s="205"/>
      <c r="B4671" s="207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289"/>
        <v/>
      </c>
      <c r="G4671" s="106"/>
      <c r="H4671" s="96">
        <f t="shared" si="290"/>
        <v>0</v>
      </c>
      <c r="I4671" s="96" t="str">
        <f t="shared" si="291"/>
        <v/>
      </c>
      <c r="J4671" s="96" t="str">
        <f t="shared" si="292"/>
        <v/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V4671" s="110" t="s">
        <v>25</v>
      </c>
      <c r="W4671" s="110" t="s">
        <v>26</v>
      </c>
      <c r="X4671" s="110" t="s">
        <v>27</v>
      </c>
      <c r="Y4671" s="111" t="s">
        <v>28</v>
      </c>
      <c r="Z4671" s="111" t="s">
        <v>29</v>
      </c>
      <c r="AA4671" s="111" t="s">
        <v>25</v>
      </c>
      <c r="AB4671" s="111" t="s">
        <v>30</v>
      </c>
      <c r="AC4671" s="112" t="s">
        <v>31</v>
      </c>
    </row>
    <row r="4672" spans="1:29" ht="25.5" customHeight="1" x14ac:dyDescent="0.35">
      <c r="A4672" s="205"/>
      <c r="B4672" s="207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289"/>
        <v/>
      </c>
      <c r="G4672" s="106"/>
      <c r="H4672" s="96">
        <f t="shared" si="290"/>
        <v>0</v>
      </c>
      <c r="I4672" s="96" t="str">
        <f t="shared" si="291"/>
        <v/>
      </c>
      <c r="J4672" s="96" t="str">
        <f t="shared" si="292"/>
        <v/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V4672" s="110" t="s">
        <v>25</v>
      </c>
      <c r="W4672" s="110" t="s">
        <v>26</v>
      </c>
      <c r="X4672" s="110" t="s">
        <v>27</v>
      </c>
      <c r="Y4672" s="111" t="s">
        <v>28</v>
      </c>
      <c r="Z4672" s="111" t="s">
        <v>29</v>
      </c>
      <c r="AA4672" s="111" t="s">
        <v>25</v>
      </c>
      <c r="AB4672" s="111" t="s">
        <v>30</v>
      </c>
      <c r="AC4672" s="112" t="s">
        <v>31</v>
      </c>
    </row>
    <row r="4673" spans="1:29" ht="25.5" customHeight="1" x14ac:dyDescent="0.35">
      <c r="A4673" s="205"/>
      <c r="B4673" s="207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289"/>
        <v/>
      </c>
      <c r="G4673" s="106"/>
      <c r="H4673" s="96">
        <f t="shared" si="290"/>
        <v>0</v>
      </c>
      <c r="I4673" s="96" t="str">
        <f t="shared" si="291"/>
        <v/>
      </c>
      <c r="J4673" s="96" t="str">
        <f t="shared" si="292"/>
        <v/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V4673" s="110" t="s">
        <v>25</v>
      </c>
      <c r="W4673" s="110" t="s">
        <v>26</v>
      </c>
      <c r="X4673" s="110" t="s">
        <v>27</v>
      </c>
      <c r="Y4673" s="111" t="s">
        <v>28</v>
      </c>
      <c r="Z4673" s="111" t="s">
        <v>29</v>
      </c>
      <c r="AA4673" s="111" t="s">
        <v>25</v>
      </c>
      <c r="AB4673" s="111" t="s">
        <v>30</v>
      </c>
      <c r="AC4673" s="112" t="s">
        <v>31</v>
      </c>
    </row>
    <row r="4674" spans="1:29" ht="25.5" customHeight="1" x14ac:dyDescent="0.35">
      <c r="A4674" s="205"/>
      <c r="B4674" s="207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293">IF(OR(D4674="",E4674=""),"",ROUND(D4674*E4674,2))</f>
        <v/>
      </c>
      <c r="G4674" s="106"/>
      <c r="H4674" s="96">
        <f t="shared" ref="H4674:H4737" si="294">IF(G4674="Sim",IF(OR(F4674="",D4674="",L4674=""),"",IF(L4674="Sim",ROUND(F4674-D4674,2),0)),0)</f>
        <v>0</v>
      </c>
      <c r="I4674" s="96" t="str">
        <f t="shared" ref="I4674:I4737" si="295">IF(G4674="Sim",0,IF(OR(F4674="",L4674=""),"",F4674))</f>
        <v/>
      </c>
      <c r="J4674" s="96" t="str">
        <f t="shared" ref="J4674:J4737" si="296">IF(G4674="Sim",0,IF(OR(F4674="",D4674="",L4674=""),"",IF(L4674="Sim",ROUND(F4674-D4674,2),0)))</f>
        <v/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V4674" s="110" t="s">
        <v>25</v>
      </c>
      <c r="W4674" s="110" t="s">
        <v>26</v>
      </c>
      <c r="X4674" s="110" t="s">
        <v>27</v>
      </c>
      <c r="Y4674" s="111" t="s">
        <v>28</v>
      </c>
      <c r="Z4674" s="111" t="s">
        <v>29</v>
      </c>
      <c r="AA4674" s="111" t="s">
        <v>25</v>
      </c>
      <c r="AB4674" s="111" t="s">
        <v>30</v>
      </c>
      <c r="AC4674" s="112" t="s">
        <v>31</v>
      </c>
    </row>
    <row r="4675" spans="1:29" ht="25.5" customHeight="1" x14ac:dyDescent="0.35">
      <c r="A4675" s="205"/>
      <c r="B4675" s="207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293"/>
        <v/>
      </c>
      <c r="G4675" s="106"/>
      <c r="H4675" s="96">
        <f t="shared" si="294"/>
        <v>0</v>
      </c>
      <c r="I4675" s="96" t="str">
        <f t="shared" si="295"/>
        <v/>
      </c>
      <c r="J4675" s="96" t="str">
        <f t="shared" si="296"/>
        <v/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V4675" s="110" t="s">
        <v>25</v>
      </c>
      <c r="W4675" s="110" t="s">
        <v>26</v>
      </c>
      <c r="X4675" s="110" t="s">
        <v>27</v>
      </c>
      <c r="Y4675" s="111" t="s">
        <v>28</v>
      </c>
      <c r="Z4675" s="111" t="s">
        <v>29</v>
      </c>
      <c r="AA4675" s="111" t="s">
        <v>25</v>
      </c>
      <c r="AB4675" s="111" t="s">
        <v>30</v>
      </c>
      <c r="AC4675" s="112" t="s">
        <v>31</v>
      </c>
    </row>
    <row r="4676" spans="1:29" ht="25.5" customHeight="1" x14ac:dyDescent="0.35">
      <c r="A4676" s="205"/>
      <c r="B4676" s="207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293"/>
        <v/>
      </c>
      <c r="G4676" s="106"/>
      <c r="H4676" s="96">
        <f t="shared" si="294"/>
        <v>0</v>
      </c>
      <c r="I4676" s="96" t="str">
        <f t="shared" si="295"/>
        <v/>
      </c>
      <c r="J4676" s="96" t="str">
        <f t="shared" si="296"/>
        <v/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V4676" s="110" t="s">
        <v>25</v>
      </c>
      <c r="W4676" s="110" t="s">
        <v>26</v>
      </c>
      <c r="X4676" s="110" t="s">
        <v>27</v>
      </c>
      <c r="Y4676" s="111" t="s">
        <v>28</v>
      </c>
      <c r="Z4676" s="111" t="s">
        <v>29</v>
      </c>
      <c r="AA4676" s="111" t="s">
        <v>25</v>
      </c>
      <c r="AB4676" s="111" t="s">
        <v>30</v>
      </c>
      <c r="AC4676" s="112" t="s">
        <v>31</v>
      </c>
    </row>
    <row r="4677" spans="1:29" ht="25.5" customHeight="1" x14ac:dyDescent="0.35">
      <c r="A4677" s="205"/>
      <c r="B4677" s="207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293"/>
        <v/>
      </c>
      <c r="G4677" s="106"/>
      <c r="H4677" s="96">
        <f t="shared" si="294"/>
        <v>0</v>
      </c>
      <c r="I4677" s="96" t="str">
        <f t="shared" si="295"/>
        <v/>
      </c>
      <c r="J4677" s="96" t="str">
        <f t="shared" si="296"/>
        <v/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V4677" s="110" t="s">
        <v>25</v>
      </c>
      <c r="W4677" s="110" t="s">
        <v>26</v>
      </c>
      <c r="X4677" s="110" t="s">
        <v>27</v>
      </c>
      <c r="Y4677" s="111" t="s">
        <v>28</v>
      </c>
      <c r="Z4677" s="111" t="s">
        <v>29</v>
      </c>
      <c r="AA4677" s="111" t="s">
        <v>25</v>
      </c>
      <c r="AB4677" s="111" t="s">
        <v>30</v>
      </c>
      <c r="AC4677" s="112" t="s">
        <v>31</v>
      </c>
    </row>
    <row r="4678" spans="1:29" ht="25.5" customHeight="1" x14ac:dyDescent="0.35">
      <c r="A4678" s="205"/>
      <c r="B4678" s="207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293"/>
        <v/>
      </c>
      <c r="G4678" s="106"/>
      <c r="H4678" s="96">
        <f t="shared" si="294"/>
        <v>0</v>
      </c>
      <c r="I4678" s="96" t="str">
        <f t="shared" si="295"/>
        <v/>
      </c>
      <c r="J4678" s="96" t="str">
        <f t="shared" si="296"/>
        <v/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V4678" s="110" t="s">
        <v>25</v>
      </c>
      <c r="W4678" s="110" t="s">
        <v>26</v>
      </c>
      <c r="X4678" s="110" t="s">
        <v>27</v>
      </c>
      <c r="Y4678" s="111" t="s">
        <v>28</v>
      </c>
      <c r="Z4678" s="111" t="s">
        <v>29</v>
      </c>
      <c r="AA4678" s="111" t="s">
        <v>25</v>
      </c>
      <c r="AB4678" s="111" t="s">
        <v>30</v>
      </c>
      <c r="AC4678" s="112" t="s">
        <v>31</v>
      </c>
    </row>
    <row r="4679" spans="1:29" ht="25.5" customHeight="1" x14ac:dyDescent="0.35">
      <c r="A4679" s="205"/>
      <c r="B4679" s="207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293"/>
        <v/>
      </c>
      <c r="G4679" s="106"/>
      <c r="H4679" s="96">
        <f t="shared" si="294"/>
        <v>0</v>
      </c>
      <c r="I4679" s="96" t="str">
        <f t="shared" si="295"/>
        <v/>
      </c>
      <c r="J4679" s="96" t="str">
        <f t="shared" si="296"/>
        <v/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V4679" s="110" t="s">
        <v>25</v>
      </c>
      <c r="W4679" s="110" t="s">
        <v>26</v>
      </c>
      <c r="X4679" s="110" t="s">
        <v>27</v>
      </c>
      <c r="Y4679" s="111" t="s">
        <v>28</v>
      </c>
      <c r="Z4679" s="111" t="s">
        <v>29</v>
      </c>
      <c r="AA4679" s="111" t="s">
        <v>25</v>
      </c>
      <c r="AB4679" s="111" t="s">
        <v>30</v>
      </c>
      <c r="AC4679" s="112" t="s">
        <v>31</v>
      </c>
    </row>
    <row r="4680" spans="1:29" ht="25.5" customHeight="1" x14ac:dyDescent="0.35">
      <c r="A4680" s="205"/>
      <c r="B4680" s="207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293"/>
        <v/>
      </c>
      <c r="G4680" s="106"/>
      <c r="H4680" s="96">
        <f t="shared" si="294"/>
        <v>0</v>
      </c>
      <c r="I4680" s="96" t="str">
        <f t="shared" si="295"/>
        <v/>
      </c>
      <c r="J4680" s="96" t="str">
        <f t="shared" si="296"/>
        <v/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V4680" s="110" t="s">
        <v>25</v>
      </c>
      <c r="W4680" s="110" t="s">
        <v>26</v>
      </c>
      <c r="X4680" s="110" t="s">
        <v>27</v>
      </c>
      <c r="Y4680" s="111" t="s">
        <v>28</v>
      </c>
      <c r="Z4680" s="111" t="s">
        <v>29</v>
      </c>
      <c r="AA4680" s="111" t="s">
        <v>25</v>
      </c>
      <c r="AB4680" s="111" t="s">
        <v>30</v>
      </c>
      <c r="AC4680" s="112" t="s">
        <v>31</v>
      </c>
    </row>
    <row r="4681" spans="1:29" ht="25.5" customHeight="1" x14ac:dyDescent="0.35">
      <c r="A4681" s="205"/>
      <c r="B4681" s="207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293"/>
        <v/>
      </c>
      <c r="G4681" s="106"/>
      <c r="H4681" s="96">
        <f t="shared" si="294"/>
        <v>0</v>
      </c>
      <c r="I4681" s="96" t="str">
        <f t="shared" si="295"/>
        <v/>
      </c>
      <c r="J4681" s="96" t="str">
        <f t="shared" si="296"/>
        <v/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V4681" s="110" t="s">
        <v>25</v>
      </c>
      <c r="W4681" s="110" t="s">
        <v>26</v>
      </c>
      <c r="X4681" s="110" t="s">
        <v>27</v>
      </c>
      <c r="Y4681" s="111" t="s">
        <v>28</v>
      </c>
      <c r="Z4681" s="111" t="s">
        <v>29</v>
      </c>
      <c r="AA4681" s="111" t="s">
        <v>25</v>
      </c>
      <c r="AB4681" s="111" t="s">
        <v>30</v>
      </c>
      <c r="AC4681" s="112" t="s">
        <v>31</v>
      </c>
    </row>
    <row r="4682" spans="1:29" ht="25.5" customHeight="1" x14ac:dyDescent="0.35">
      <c r="A4682" s="205"/>
      <c r="B4682" s="207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293"/>
        <v/>
      </c>
      <c r="G4682" s="106"/>
      <c r="H4682" s="96">
        <f t="shared" si="294"/>
        <v>0</v>
      </c>
      <c r="I4682" s="96" t="str">
        <f t="shared" si="295"/>
        <v/>
      </c>
      <c r="J4682" s="96" t="str">
        <f t="shared" si="296"/>
        <v/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V4682" s="110" t="s">
        <v>25</v>
      </c>
      <c r="W4682" s="110" t="s">
        <v>26</v>
      </c>
      <c r="X4682" s="110" t="s">
        <v>27</v>
      </c>
      <c r="Y4682" s="111" t="s">
        <v>28</v>
      </c>
      <c r="Z4682" s="111" t="s">
        <v>29</v>
      </c>
      <c r="AA4682" s="111" t="s">
        <v>25</v>
      </c>
      <c r="AB4682" s="111" t="s">
        <v>30</v>
      </c>
      <c r="AC4682" s="112" t="s">
        <v>31</v>
      </c>
    </row>
    <row r="4683" spans="1:29" ht="25.5" customHeight="1" x14ac:dyDescent="0.35">
      <c r="A4683" s="205"/>
      <c r="B4683" s="207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293"/>
        <v/>
      </c>
      <c r="G4683" s="106"/>
      <c r="H4683" s="96">
        <f t="shared" si="294"/>
        <v>0</v>
      </c>
      <c r="I4683" s="96" t="str">
        <f t="shared" si="295"/>
        <v/>
      </c>
      <c r="J4683" s="96" t="str">
        <f t="shared" si="296"/>
        <v/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V4683" s="110" t="s">
        <v>25</v>
      </c>
      <c r="W4683" s="110" t="s">
        <v>26</v>
      </c>
      <c r="X4683" s="110" t="s">
        <v>27</v>
      </c>
      <c r="Y4683" s="111" t="s">
        <v>28</v>
      </c>
      <c r="Z4683" s="111" t="s">
        <v>29</v>
      </c>
      <c r="AA4683" s="111" t="s">
        <v>25</v>
      </c>
      <c r="AB4683" s="111" t="s">
        <v>30</v>
      </c>
      <c r="AC4683" s="112" t="s">
        <v>31</v>
      </c>
    </row>
    <row r="4684" spans="1:29" ht="25.5" customHeight="1" x14ac:dyDescent="0.35">
      <c r="A4684" s="205"/>
      <c r="B4684" s="207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293"/>
        <v/>
      </c>
      <c r="G4684" s="106"/>
      <c r="H4684" s="96">
        <f t="shared" si="294"/>
        <v>0</v>
      </c>
      <c r="I4684" s="96" t="str">
        <f t="shared" si="295"/>
        <v/>
      </c>
      <c r="J4684" s="96" t="str">
        <f t="shared" si="296"/>
        <v/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V4684" s="110" t="s">
        <v>25</v>
      </c>
      <c r="W4684" s="110" t="s">
        <v>26</v>
      </c>
      <c r="X4684" s="110" t="s">
        <v>27</v>
      </c>
      <c r="Y4684" s="111" t="s">
        <v>28</v>
      </c>
      <c r="Z4684" s="111" t="s">
        <v>29</v>
      </c>
      <c r="AA4684" s="111" t="s">
        <v>25</v>
      </c>
      <c r="AB4684" s="111" t="s">
        <v>30</v>
      </c>
      <c r="AC4684" s="112" t="s">
        <v>31</v>
      </c>
    </row>
    <row r="4685" spans="1:29" ht="25.5" customHeight="1" x14ac:dyDescent="0.35">
      <c r="A4685" s="205"/>
      <c r="B4685" s="207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293"/>
        <v/>
      </c>
      <c r="G4685" s="106"/>
      <c r="H4685" s="96">
        <f t="shared" si="294"/>
        <v>0</v>
      </c>
      <c r="I4685" s="96" t="str">
        <f t="shared" si="295"/>
        <v/>
      </c>
      <c r="J4685" s="96" t="str">
        <f t="shared" si="296"/>
        <v/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V4685" s="110" t="s">
        <v>25</v>
      </c>
      <c r="W4685" s="110" t="s">
        <v>26</v>
      </c>
      <c r="X4685" s="110" t="s">
        <v>27</v>
      </c>
      <c r="Y4685" s="111" t="s">
        <v>28</v>
      </c>
      <c r="Z4685" s="111" t="s">
        <v>29</v>
      </c>
      <c r="AA4685" s="111" t="s">
        <v>25</v>
      </c>
      <c r="AB4685" s="111" t="s">
        <v>30</v>
      </c>
      <c r="AC4685" s="112" t="s">
        <v>31</v>
      </c>
    </row>
    <row r="4686" spans="1:29" ht="25.5" customHeight="1" x14ac:dyDescent="0.35">
      <c r="A4686" s="205"/>
      <c r="B4686" s="207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293"/>
        <v/>
      </c>
      <c r="G4686" s="106"/>
      <c r="H4686" s="96">
        <f t="shared" si="294"/>
        <v>0</v>
      </c>
      <c r="I4686" s="96" t="str">
        <f t="shared" si="295"/>
        <v/>
      </c>
      <c r="J4686" s="96" t="str">
        <f t="shared" si="296"/>
        <v/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V4686" s="110" t="s">
        <v>25</v>
      </c>
      <c r="W4686" s="110" t="s">
        <v>26</v>
      </c>
      <c r="X4686" s="110" t="s">
        <v>27</v>
      </c>
      <c r="Y4686" s="111" t="s">
        <v>28</v>
      </c>
      <c r="Z4686" s="111" t="s">
        <v>29</v>
      </c>
      <c r="AA4686" s="111" t="s">
        <v>25</v>
      </c>
      <c r="AB4686" s="111" t="s">
        <v>30</v>
      </c>
      <c r="AC4686" s="112" t="s">
        <v>31</v>
      </c>
    </row>
    <row r="4687" spans="1:29" ht="25.5" customHeight="1" x14ac:dyDescent="0.35">
      <c r="A4687" s="205"/>
      <c r="B4687" s="207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293"/>
        <v/>
      </c>
      <c r="G4687" s="106"/>
      <c r="H4687" s="96">
        <f t="shared" si="294"/>
        <v>0</v>
      </c>
      <c r="I4687" s="96" t="str">
        <f t="shared" si="295"/>
        <v/>
      </c>
      <c r="J4687" s="96" t="str">
        <f t="shared" si="296"/>
        <v/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V4687" s="110" t="s">
        <v>25</v>
      </c>
      <c r="W4687" s="110" t="s">
        <v>26</v>
      </c>
      <c r="X4687" s="110" t="s">
        <v>27</v>
      </c>
      <c r="Y4687" s="111" t="s">
        <v>28</v>
      </c>
      <c r="Z4687" s="111" t="s">
        <v>29</v>
      </c>
      <c r="AA4687" s="111" t="s">
        <v>25</v>
      </c>
      <c r="AB4687" s="111" t="s">
        <v>30</v>
      </c>
      <c r="AC4687" s="112" t="s">
        <v>31</v>
      </c>
    </row>
    <row r="4688" spans="1:29" ht="25.5" customHeight="1" x14ac:dyDescent="0.35">
      <c r="A4688" s="205"/>
      <c r="B4688" s="207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293"/>
        <v/>
      </c>
      <c r="G4688" s="106"/>
      <c r="H4688" s="96">
        <f t="shared" si="294"/>
        <v>0</v>
      </c>
      <c r="I4688" s="96" t="str">
        <f t="shared" si="295"/>
        <v/>
      </c>
      <c r="J4688" s="96" t="str">
        <f t="shared" si="296"/>
        <v/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V4688" s="110" t="s">
        <v>25</v>
      </c>
      <c r="W4688" s="110" t="s">
        <v>26</v>
      </c>
      <c r="X4688" s="110" t="s">
        <v>27</v>
      </c>
      <c r="Y4688" s="111" t="s">
        <v>28</v>
      </c>
      <c r="Z4688" s="111" t="s">
        <v>29</v>
      </c>
      <c r="AA4688" s="111" t="s">
        <v>25</v>
      </c>
      <c r="AB4688" s="111" t="s">
        <v>30</v>
      </c>
      <c r="AC4688" s="112" t="s">
        <v>31</v>
      </c>
    </row>
    <row r="4689" spans="1:29" ht="25.5" customHeight="1" x14ac:dyDescent="0.35">
      <c r="A4689" s="205"/>
      <c r="B4689" s="207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293"/>
        <v/>
      </c>
      <c r="G4689" s="106"/>
      <c r="H4689" s="96">
        <f t="shared" si="294"/>
        <v>0</v>
      </c>
      <c r="I4689" s="96" t="str">
        <f t="shared" si="295"/>
        <v/>
      </c>
      <c r="J4689" s="96" t="str">
        <f t="shared" si="296"/>
        <v/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V4689" s="110" t="s">
        <v>25</v>
      </c>
      <c r="W4689" s="110" t="s">
        <v>26</v>
      </c>
      <c r="X4689" s="110" t="s">
        <v>27</v>
      </c>
      <c r="Y4689" s="111" t="s">
        <v>28</v>
      </c>
      <c r="Z4689" s="111" t="s">
        <v>29</v>
      </c>
      <c r="AA4689" s="111" t="s">
        <v>25</v>
      </c>
      <c r="AB4689" s="111" t="s">
        <v>30</v>
      </c>
      <c r="AC4689" s="112" t="s">
        <v>31</v>
      </c>
    </row>
    <row r="4690" spans="1:29" ht="25.5" customHeight="1" x14ac:dyDescent="0.35">
      <c r="A4690" s="205"/>
      <c r="B4690" s="207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293"/>
        <v/>
      </c>
      <c r="G4690" s="106"/>
      <c r="H4690" s="96">
        <f t="shared" si="294"/>
        <v>0</v>
      </c>
      <c r="I4690" s="96" t="str">
        <f t="shared" si="295"/>
        <v/>
      </c>
      <c r="J4690" s="96" t="str">
        <f t="shared" si="296"/>
        <v/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V4690" s="110" t="s">
        <v>25</v>
      </c>
      <c r="W4690" s="110" t="s">
        <v>26</v>
      </c>
      <c r="X4690" s="110" t="s">
        <v>27</v>
      </c>
      <c r="Y4690" s="111" t="s">
        <v>28</v>
      </c>
      <c r="Z4690" s="111" t="s">
        <v>29</v>
      </c>
      <c r="AA4690" s="111" t="s">
        <v>25</v>
      </c>
      <c r="AB4690" s="111" t="s">
        <v>30</v>
      </c>
      <c r="AC4690" s="112" t="s">
        <v>31</v>
      </c>
    </row>
    <row r="4691" spans="1:29" ht="25.5" customHeight="1" x14ac:dyDescent="0.35">
      <c r="A4691" s="205"/>
      <c r="B4691" s="207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293"/>
        <v/>
      </c>
      <c r="G4691" s="106"/>
      <c r="H4691" s="96">
        <f t="shared" si="294"/>
        <v>0</v>
      </c>
      <c r="I4691" s="96" t="str">
        <f t="shared" si="295"/>
        <v/>
      </c>
      <c r="J4691" s="96" t="str">
        <f t="shared" si="296"/>
        <v/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V4691" s="110" t="s">
        <v>25</v>
      </c>
      <c r="W4691" s="110" t="s">
        <v>26</v>
      </c>
      <c r="X4691" s="110" t="s">
        <v>27</v>
      </c>
      <c r="Y4691" s="111" t="s">
        <v>28</v>
      </c>
      <c r="Z4691" s="111" t="s">
        <v>29</v>
      </c>
      <c r="AA4691" s="111" t="s">
        <v>25</v>
      </c>
      <c r="AB4691" s="111" t="s">
        <v>30</v>
      </c>
      <c r="AC4691" s="112" t="s">
        <v>31</v>
      </c>
    </row>
    <row r="4692" spans="1:29" ht="25.5" customHeight="1" x14ac:dyDescent="0.35">
      <c r="A4692" s="205"/>
      <c r="B4692" s="207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293"/>
        <v/>
      </c>
      <c r="G4692" s="106"/>
      <c r="H4692" s="96">
        <f t="shared" si="294"/>
        <v>0</v>
      </c>
      <c r="I4692" s="96" t="str">
        <f t="shared" si="295"/>
        <v/>
      </c>
      <c r="J4692" s="96" t="str">
        <f t="shared" si="296"/>
        <v/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V4692" s="110" t="s">
        <v>25</v>
      </c>
      <c r="W4692" s="110" t="s">
        <v>26</v>
      </c>
      <c r="X4692" s="110" t="s">
        <v>27</v>
      </c>
      <c r="Y4692" s="111" t="s">
        <v>28</v>
      </c>
      <c r="Z4692" s="111" t="s">
        <v>29</v>
      </c>
      <c r="AA4692" s="111" t="s">
        <v>25</v>
      </c>
      <c r="AB4692" s="111" t="s">
        <v>30</v>
      </c>
      <c r="AC4692" s="112" t="s">
        <v>31</v>
      </c>
    </row>
    <row r="4693" spans="1:29" ht="25.5" customHeight="1" x14ac:dyDescent="0.35">
      <c r="A4693" s="205"/>
      <c r="B4693" s="207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293"/>
        <v/>
      </c>
      <c r="G4693" s="106"/>
      <c r="H4693" s="96">
        <f t="shared" si="294"/>
        <v>0</v>
      </c>
      <c r="I4693" s="96" t="str">
        <f t="shared" si="295"/>
        <v/>
      </c>
      <c r="J4693" s="96" t="str">
        <f t="shared" si="296"/>
        <v/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V4693" s="110" t="s">
        <v>25</v>
      </c>
      <c r="W4693" s="110" t="s">
        <v>26</v>
      </c>
      <c r="X4693" s="110" t="s">
        <v>27</v>
      </c>
      <c r="Y4693" s="111" t="s">
        <v>28</v>
      </c>
      <c r="Z4693" s="111" t="s">
        <v>29</v>
      </c>
      <c r="AA4693" s="111" t="s">
        <v>25</v>
      </c>
      <c r="AB4693" s="111" t="s">
        <v>30</v>
      </c>
      <c r="AC4693" s="112" t="s">
        <v>31</v>
      </c>
    </row>
    <row r="4694" spans="1:29" ht="25.5" customHeight="1" x14ac:dyDescent="0.35">
      <c r="A4694" s="205"/>
      <c r="B4694" s="207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293"/>
        <v/>
      </c>
      <c r="G4694" s="106"/>
      <c r="H4694" s="96">
        <f t="shared" si="294"/>
        <v>0</v>
      </c>
      <c r="I4694" s="96" t="str">
        <f t="shared" si="295"/>
        <v/>
      </c>
      <c r="J4694" s="96" t="str">
        <f t="shared" si="296"/>
        <v/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V4694" s="110" t="s">
        <v>25</v>
      </c>
      <c r="W4694" s="110" t="s">
        <v>26</v>
      </c>
      <c r="X4694" s="110" t="s">
        <v>27</v>
      </c>
      <c r="Y4694" s="111" t="s">
        <v>28</v>
      </c>
      <c r="Z4694" s="111" t="s">
        <v>29</v>
      </c>
      <c r="AA4694" s="111" t="s">
        <v>25</v>
      </c>
      <c r="AB4694" s="111" t="s">
        <v>30</v>
      </c>
      <c r="AC4694" s="112" t="s">
        <v>31</v>
      </c>
    </row>
    <row r="4695" spans="1:29" ht="25.5" customHeight="1" x14ac:dyDescent="0.35">
      <c r="A4695" s="205"/>
      <c r="B4695" s="207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293"/>
        <v/>
      </c>
      <c r="G4695" s="106"/>
      <c r="H4695" s="96">
        <f t="shared" si="294"/>
        <v>0</v>
      </c>
      <c r="I4695" s="96" t="str">
        <f t="shared" si="295"/>
        <v/>
      </c>
      <c r="J4695" s="96" t="str">
        <f t="shared" si="296"/>
        <v/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V4695" s="110" t="s">
        <v>25</v>
      </c>
      <c r="W4695" s="110" t="s">
        <v>26</v>
      </c>
      <c r="X4695" s="110" t="s">
        <v>27</v>
      </c>
      <c r="Y4695" s="111" t="s">
        <v>28</v>
      </c>
      <c r="Z4695" s="111" t="s">
        <v>29</v>
      </c>
      <c r="AA4695" s="111" t="s">
        <v>25</v>
      </c>
      <c r="AB4695" s="111" t="s">
        <v>30</v>
      </c>
      <c r="AC4695" s="112" t="s">
        <v>31</v>
      </c>
    </row>
    <row r="4696" spans="1:29" ht="25.5" customHeight="1" x14ac:dyDescent="0.35">
      <c r="A4696" s="205"/>
      <c r="B4696" s="207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293"/>
        <v/>
      </c>
      <c r="G4696" s="106"/>
      <c r="H4696" s="96">
        <f t="shared" si="294"/>
        <v>0</v>
      </c>
      <c r="I4696" s="96" t="str">
        <f t="shared" si="295"/>
        <v/>
      </c>
      <c r="J4696" s="96" t="str">
        <f t="shared" si="296"/>
        <v/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V4696" s="110" t="s">
        <v>25</v>
      </c>
      <c r="W4696" s="110" t="s">
        <v>26</v>
      </c>
      <c r="X4696" s="110" t="s">
        <v>27</v>
      </c>
      <c r="Y4696" s="111" t="s">
        <v>28</v>
      </c>
      <c r="Z4696" s="111" t="s">
        <v>29</v>
      </c>
      <c r="AA4696" s="111" t="s">
        <v>25</v>
      </c>
      <c r="AB4696" s="111" t="s">
        <v>30</v>
      </c>
      <c r="AC4696" s="112" t="s">
        <v>31</v>
      </c>
    </row>
    <row r="4697" spans="1:29" ht="25.5" customHeight="1" x14ac:dyDescent="0.35">
      <c r="A4697" s="205"/>
      <c r="B4697" s="207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293"/>
        <v/>
      </c>
      <c r="G4697" s="106"/>
      <c r="H4697" s="96">
        <f t="shared" si="294"/>
        <v>0</v>
      </c>
      <c r="I4697" s="96" t="str">
        <f t="shared" si="295"/>
        <v/>
      </c>
      <c r="J4697" s="96" t="str">
        <f t="shared" si="296"/>
        <v/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V4697" s="110" t="s">
        <v>25</v>
      </c>
      <c r="W4697" s="110" t="s">
        <v>26</v>
      </c>
      <c r="X4697" s="110" t="s">
        <v>27</v>
      </c>
      <c r="Y4697" s="111" t="s">
        <v>28</v>
      </c>
      <c r="Z4697" s="111" t="s">
        <v>29</v>
      </c>
      <c r="AA4697" s="111" t="s">
        <v>25</v>
      </c>
      <c r="AB4697" s="111" t="s">
        <v>30</v>
      </c>
      <c r="AC4697" s="112" t="s">
        <v>31</v>
      </c>
    </row>
    <row r="4698" spans="1:29" ht="25.5" customHeight="1" x14ac:dyDescent="0.35">
      <c r="A4698" s="205"/>
      <c r="B4698" s="207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293"/>
        <v/>
      </c>
      <c r="G4698" s="106"/>
      <c r="H4698" s="96">
        <f t="shared" si="294"/>
        <v>0</v>
      </c>
      <c r="I4698" s="96" t="str">
        <f t="shared" si="295"/>
        <v/>
      </c>
      <c r="J4698" s="96" t="str">
        <f t="shared" si="296"/>
        <v/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V4698" s="110" t="s">
        <v>25</v>
      </c>
      <c r="W4698" s="110" t="s">
        <v>26</v>
      </c>
      <c r="X4698" s="110" t="s">
        <v>27</v>
      </c>
      <c r="Y4698" s="111" t="s">
        <v>28</v>
      </c>
      <c r="Z4698" s="111" t="s">
        <v>29</v>
      </c>
      <c r="AA4698" s="111" t="s">
        <v>25</v>
      </c>
      <c r="AB4698" s="111" t="s">
        <v>30</v>
      </c>
      <c r="AC4698" s="112" t="s">
        <v>31</v>
      </c>
    </row>
    <row r="4699" spans="1:29" ht="25.5" customHeight="1" x14ac:dyDescent="0.35">
      <c r="A4699" s="205"/>
      <c r="B4699" s="207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293"/>
        <v/>
      </c>
      <c r="G4699" s="106"/>
      <c r="H4699" s="96">
        <f t="shared" si="294"/>
        <v>0</v>
      </c>
      <c r="I4699" s="96" t="str">
        <f t="shared" si="295"/>
        <v/>
      </c>
      <c r="J4699" s="96" t="str">
        <f t="shared" si="296"/>
        <v/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V4699" s="110" t="s">
        <v>25</v>
      </c>
      <c r="W4699" s="110" t="s">
        <v>26</v>
      </c>
      <c r="X4699" s="110" t="s">
        <v>27</v>
      </c>
      <c r="Y4699" s="111" t="s">
        <v>28</v>
      </c>
      <c r="Z4699" s="111" t="s">
        <v>29</v>
      </c>
      <c r="AA4699" s="111" t="s">
        <v>25</v>
      </c>
      <c r="AB4699" s="111" t="s">
        <v>30</v>
      </c>
      <c r="AC4699" s="112" t="s">
        <v>31</v>
      </c>
    </row>
    <row r="4700" spans="1:29" ht="25.5" customHeight="1" x14ac:dyDescent="0.35">
      <c r="A4700" s="205"/>
      <c r="B4700" s="207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293"/>
        <v/>
      </c>
      <c r="G4700" s="106"/>
      <c r="H4700" s="96">
        <f t="shared" si="294"/>
        <v>0</v>
      </c>
      <c r="I4700" s="96" t="str">
        <f t="shared" si="295"/>
        <v/>
      </c>
      <c r="J4700" s="96" t="str">
        <f t="shared" si="296"/>
        <v/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V4700" s="110" t="s">
        <v>25</v>
      </c>
      <c r="W4700" s="110" t="s">
        <v>26</v>
      </c>
      <c r="X4700" s="110" t="s">
        <v>27</v>
      </c>
      <c r="Y4700" s="111" t="s">
        <v>28</v>
      </c>
      <c r="Z4700" s="111" t="s">
        <v>29</v>
      </c>
      <c r="AA4700" s="111" t="s">
        <v>25</v>
      </c>
      <c r="AB4700" s="111" t="s">
        <v>30</v>
      </c>
      <c r="AC4700" s="112" t="s">
        <v>31</v>
      </c>
    </row>
    <row r="4701" spans="1:29" ht="25.5" customHeight="1" x14ac:dyDescent="0.35">
      <c r="A4701" s="205"/>
      <c r="B4701" s="207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293"/>
        <v/>
      </c>
      <c r="G4701" s="106"/>
      <c r="H4701" s="96">
        <f t="shared" si="294"/>
        <v>0</v>
      </c>
      <c r="I4701" s="96" t="str">
        <f t="shared" si="295"/>
        <v/>
      </c>
      <c r="J4701" s="96" t="str">
        <f t="shared" si="296"/>
        <v/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V4701" s="110" t="s">
        <v>25</v>
      </c>
      <c r="W4701" s="110" t="s">
        <v>26</v>
      </c>
      <c r="X4701" s="110" t="s">
        <v>27</v>
      </c>
      <c r="Y4701" s="111" t="s">
        <v>28</v>
      </c>
      <c r="Z4701" s="111" t="s">
        <v>29</v>
      </c>
      <c r="AA4701" s="111" t="s">
        <v>25</v>
      </c>
      <c r="AB4701" s="111" t="s">
        <v>30</v>
      </c>
      <c r="AC4701" s="112" t="s">
        <v>31</v>
      </c>
    </row>
    <row r="4702" spans="1:29" ht="25.5" customHeight="1" x14ac:dyDescent="0.35">
      <c r="A4702" s="205"/>
      <c r="B4702" s="207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293"/>
        <v/>
      </c>
      <c r="G4702" s="106"/>
      <c r="H4702" s="96">
        <f t="shared" si="294"/>
        <v>0</v>
      </c>
      <c r="I4702" s="96" t="str">
        <f t="shared" si="295"/>
        <v/>
      </c>
      <c r="J4702" s="96" t="str">
        <f t="shared" si="296"/>
        <v/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V4702" s="110" t="s">
        <v>25</v>
      </c>
      <c r="W4702" s="110" t="s">
        <v>26</v>
      </c>
      <c r="X4702" s="110" t="s">
        <v>27</v>
      </c>
      <c r="Y4702" s="111" t="s">
        <v>28</v>
      </c>
      <c r="Z4702" s="111" t="s">
        <v>29</v>
      </c>
      <c r="AA4702" s="111" t="s">
        <v>25</v>
      </c>
      <c r="AB4702" s="111" t="s">
        <v>30</v>
      </c>
      <c r="AC4702" s="112" t="s">
        <v>31</v>
      </c>
    </row>
    <row r="4703" spans="1:29" ht="25.5" customHeight="1" x14ac:dyDescent="0.35">
      <c r="A4703" s="205"/>
      <c r="B4703" s="207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293"/>
        <v/>
      </c>
      <c r="G4703" s="106"/>
      <c r="H4703" s="96">
        <f t="shared" si="294"/>
        <v>0</v>
      </c>
      <c r="I4703" s="96" t="str">
        <f t="shared" si="295"/>
        <v/>
      </c>
      <c r="J4703" s="96" t="str">
        <f t="shared" si="296"/>
        <v/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V4703" s="110" t="s">
        <v>25</v>
      </c>
      <c r="W4703" s="110" t="s">
        <v>26</v>
      </c>
      <c r="X4703" s="110" t="s">
        <v>27</v>
      </c>
      <c r="Y4703" s="111" t="s">
        <v>28</v>
      </c>
      <c r="Z4703" s="111" t="s">
        <v>29</v>
      </c>
      <c r="AA4703" s="111" t="s">
        <v>25</v>
      </c>
      <c r="AB4703" s="111" t="s">
        <v>30</v>
      </c>
      <c r="AC4703" s="112" t="s">
        <v>31</v>
      </c>
    </row>
    <row r="4704" spans="1:29" ht="25.5" customHeight="1" x14ac:dyDescent="0.35">
      <c r="A4704" s="205"/>
      <c r="B4704" s="207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293"/>
        <v/>
      </c>
      <c r="G4704" s="106"/>
      <c r="H4704" s="96">
        <f t="shared" si="294"/>
        <v>0</v>
      </c>
      <c r="I4704" s="96" t="str">
        <f t="shared" si="295"/>
        <v/>
      </c>
      <c r="J4704" s="96" t="str">
        <f t="shared" si="296"/>
        <v/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V4704" s="110" t="s">
        <v>25</v>
      </c>
      <c r="W4704" s="110" t="s">
        <v>26</v>
      </c>
      <c r="X4704" s="110" t="s">
        <v>27</v>
      </c>
      <c r="Y4704" s="111" t="s">
        <v>28</v>
      </c>
      <c r="Z4704" s="111" t="s">
        <v>29</v>
      </c>
      <c r="AA4704" s="111" t="s">
        <v>25</v>
      </c>
      <c r="AB4704" s="111" t="s">
        <v>30</v>
      </c>
      <c r="AC4704" s="112" t="s">
        <v>31</v>
      </c>
    </row>
    <row r="4705" spans="1:29" ht="25.5" customHeight="1" x14ac:dyDescent="0.35">
      <c r="A4705" s="205"/>
      <c r="B4705" s="207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293"/>
        <v/>
      </c>
      <c r="G4705" s="106"/>
      <c r="H4705" s="96">
        <f t="shared" si="294"/>
        <v>0</v>
      </c>
      <c r="I4705" s="96" t="str">
        <f t="shared" si="295"/>
        <v/>
      </c>
      <c r="J4705" s="96" t="str">
        <f t="shared" si="296"/>
        <v/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V4705" s="110" t="s">
        <v>25</v>
      </c>
      <c r="W4705" s="110" t="s">
        <v>26</v>
      </c>
      <c r="X4705" s="110" t="s">
        <v>27</v>
      </c>
      <c r="Y4705" s="111" t="s">
        <v>28</v>
      </c>
      <c r="Z4705" s="111" t="s">
        <v>29</v>
      </c>
      <c r="AA4705" s="111" t="s">
        <v>25</v>
      </c>
      <c r="AB4705" s="111" t="s">
        <v>30</v>
      </c>
      <c r="AC4705" s="112" t="s">
        <v>31</v>
      </c>
    </row>
    <row r="4706" spans="1:29" ht="25.5" customHeight="1" x14ac:dyDescent="0.35">
      <c r="A4706" s="205"/>
      <c r="B4706" s="207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293"/>
        <v/>
      </c>
      <c r="G4706" s="106"/>
      <c r="H4706" s="96">
        <f t="shared" si="294"/>
        <v>0</v>
      </c>
      <c r="I4706" s="96" t="str">
        <f t="shared" si="295"/>
        <v/>
      </c>
      <c r="J4706" s="96" t="str">
        <f t="shared" si="296"/>
        <v/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V4706" s="110" t="s">
        <v>25</v>
      </c>
      <c r="W4706" s="110" t="s">
        <v>26</v>
      </c>
      <c r="X4706" s="110" t="s">
        <v>27</v>
      </c>
      <c r="Y4706" s="111" t="s">
        <v>28</v>
      </c>
      <c r="Z4706" s="111" t="s">
        <v>29</v>
      </c>
      <c r="AA4706" s="111" t="s">
        <v>25</v>
      </c>
      <c r="AB4706" s="111" t="s">
        <v>30</v>
      </c>
      <c r="AC4706" s="112" t="s">
        <v>31</v>
      </c>
    </row>
    <row r="4707" spans="1:29" ht="25.5" customHeight="1" x14ac:dyDescent="0.35">
      <c r="A4707" s="205"/>
      <c r="B4707" s="207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293"/>
        <v/>
      </c>
      <c r="G4707" s="106"/>
      <c r="H4707" s="96">
        <f t="shared" si="294"/>
        <v>0</v>
      </c>
      <c r="I4707" s="96" t="str">
        <f t="shared" si="295"/>
        <v/>
      </c>
      <c r="J4707" s="96" t="str">
        <f t="shared" si="296"/>
        <v/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V4707" s="110" t="s">
        <v>25</v>
      </c>
      <c r="W4707" s="110" t="s">
        <v>26</v>
      </c>
      <c r="X4707" s="110" t="s">
        <v>27</v>
      </c>
      <c r="Y4707" s="111" t="s">
        <v>28</v>
      </c>
      <c r="Z4707" s="111" t="s">
        <v>29</v>
      </c>
      <c r="AA4707" s="111" t="s">
        <v>25</v>
      </c>
      <c r="AB4707" s="111" t="s">
        <v>30</v>
      </c>
      <c r="AC4707" s="112" t="s">
        <v>31</v>
      </c>
    </row>
    <row r="4708" spans="1:29" ht="25.5" customHeight="1" x14ac:dyDescent="0.35">
      <c r="A4708" s="205"/>
      <c r="B4708" s="207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293"/>
        <v/>
      </c>
      <c r="G4708" s="106"/>
      <c r="H4708" s="96">
        <f t="shared" si="294"/>
        <v>0</v>
      </c>
      <c r="I4708" s="96" t="str">
        <f t="shared" si="295"/>
        <v/>
      </c>
      <c r="J4708" s="96" t="str">
        <f t="shared" si="296"/>
        <v/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V4708" s="110" t="s">
        <v>25</v>
      </c>
      <c r="W4708" s="110" t="s">
        <v>26</v>
      </c>
      <c r="X4708" s="110" t="s">
        <v>27</v>
      </c>
      <c r="Y4708" s="111" t="s">
        <v>28</v>
      </c>
      <c r="Z4708" s="111" t="s">
        <v>29</v>
      </c>
      <c r="AA4708" s="111" t="s">
        <v>25</v>
      </c>
      <c r="AB4708" s="111" t="s">
        <v>30</v>
      </c>
      <c r="AC4708" s="112" t="s">
        <v>31</v>
      </c>
    </row>
    <row r="4709" spans="1:29" ht="25.5" customHeight="1" x14ac:dyDescent="0.35">
      <c r="A4709" s="205"/>
      <c r="B4709" s="207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293"/>
        <v/>
      </c>
      <c r="G4709" s="106"/>
      <c r="H4709" s="96">
        <f t="shared" si="294"/>
        <v>0</v>
      </c>
      <c r="I4709" s="96" t="str">
        <f t="shared" si="295"/>
        <v/>
      </c>
      <c r="J4709" s="96" t="str">
        <f t="shared" si="296"/>
        <v/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V4709" s="110" t="s">
        <v>25</v>
      </c>
      <c r="W4709" s="110" t="s">
        <v>26</v>
      </c>
      <c r="X4709" s="110" t="s">
        <v>27</v>
      </c>
      <c r="Y4709" s="111" t="s">
        <v>28</v>
      </c>
      <c r="Z4709" s="111" t="s">
        <v>29</v>
      </c>
      <c r="AA4709" s="111" t="s">
        <v>25</v>
      </c>
      <c r="AB4709" s="111" t="s">
        <v>30</v>
      </c>
      <c r="AC4709" s="112" t="s">
        <v>31</v>
      </c>
    </row>
    <row r="4710" spans="1:29" ht="25.5" customHeight="1" x14ac:dyDescent="0.35">
      <c r="A4710" s="205"/>
      <c r="B4710" s="207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293"/>
        <v/>
      </c>
      <c r="G4710" s="106"/>
      <c r="H4710" s="96">
        <f t="shared" si="294"/>
        <v>0</v>
      </c>
      <c r="I4710" s="96" t="str">
        <f t="shared" si="295"/>
        <v/>
      </c>
      <c r="J4710" s="96" t="str">
        <f t="shared" si="296"/>
        <v/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V4710" s="110" t="s">
        <v>25</v>
      </c>
      <c r="W4710" s="110" t="s">
        <v>26</v>
      </c>
      <c r="X4710" s="110" t="s">
        <v>27</v>
      </c>
      <c r="Y4710" s="111" t="s">
        <v>28</v>
      </c>
      <c r="Z4710" s="111" t="s">
        <v>29</v>
      </c>
      <c r="AA4710" s="111" t="s">
        <v>25</v>
      </c>
      <c r="AB4710" s="111" t="s">
        <v>30</v>
      </c>
      <c r="AC4710" s="112" t="s">
        <v>31</v>
      </c>
    </row>
    <row r="4711" spans="1:29" ht="25.5" customHeight="1" x14ac:dyDescent="0.35">
      <c r="A4711" s="205"/>
      <c r="B4711" s="207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293"/>
        <v/>
      </c>
      <c r="G4711" s="106"/>
      <c r="H4711" s="96">
        <f t="shared" si="294"/>
        <v>0</v>
      </c>
      <c r="I4711" s="96" t="str">
        <f t="shared" si="295"/>
        <v/>
      </c>
      <c r="J4711" s="96" t="str">
        <f t="shared" si="296"/>
        <v/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V4711" s="110" t="s">
        <v>25</v>
      </c>
      <c r="W4711" s="110" t="s">
        <v>26</v>
      </c>
      <c r="X4711" s="110" t="s">
        <v>27</v>
      </c>
      <c r="Y4711" s="111" t="s">
        <v>28</v>
      </c>
      <c r="Z4711" s="111" t="s">
        <v>29</v>
      </c>
      <c r="AA4711" s="111" t="s">
        <v>25</v>
      </c>
      <c r="AB4711" s="111" t="s">
        <v>30</v>
      </c>
      <c r="AC4711" s="112" t="s">
        <v>31</v>
      </c>
    </row>
    <row r="4712" spans="1:29" ht="25.5" customHeight="1" x14ac:dyDescent="0.35">
      <c r="A4712" s="205"/>
      <c r="B4712" s="207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293"/>
        <v/>
      </c>
      <c r="G4712" s="106"/>
      <c r="H4712" s="96">
        <f t="shared" si="294"/>
        <v>0</v>
      </c>
      <c r="I4712" s="96" t="str">
        <f t="shared" si="295"/>
        <v/>
      </c>
      <c r="J4712" s="96" t="str">
        <f t="shared" si="296"/>
        <v/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V4712" s="110" t="s">
        <v>25</v>
      </c>
      <c r="W4712" s="110" t="s">
        <v>26</v>
      </c>
      <c r="X4712" s="110" t="s">
        <v>27</v>
      </c>
      <c r="Y4712" s="111" t="s">
        <v>28</v>
      </c>
      <c r="Z4712" s="111" t="s">
        <v>29</v>
      </c>
      <c r="AA4712" s="111" t="s">
        <v>25</v>
      </c>
      <c r="AB4712" s="111" t="s">
        <v>30</v>
      </c>
      <c r="AC4712" s="112" t="s">
        <v>31</v>
      </c>
    </row>
    <row r="4713" spans="1:29" ht="25.5" customHeight="1" x14ac:dyDescent="0.35">
      <c r="A4713" s="205"/>
      <c r="B4713" s="207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293"/>
        <v/>
      </c>
      <c r="G4713" s="106"/>
      <c r="H4713" s="96">
        <f t="shared" si="294"/>
        <v>0</v>
      </c>
      <c r="I4713" s="96" t="str">
        <f t="shared" si="295"/>
        <v/>
      </c>
      <c r="J4713" s="96" t="str">
        <f t="shared" si="296"/>
        <v/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V4713" s="110" t="s">
        <v>25</v>
      </c>
      <c r="W4713" s="110" t="s">
        <v>26</v>
      </c>
      <c r="X4713" s="110" t="s">
        <v>27</v>
      </c>
      <c r="Y4713" s="111" t="s">
        <v>28</v>
      </c>
      <c r="Z4713" s="111" t="s">
        <v>29</v>
      </c>
      <c r="AA4713" s="111" t="s">
        <v>25</v>
      </c>
      <c r="AB4713" s="111" t="s">
        <v>30</v>
      </c>
      <c r="AC4713" s="112" t="s">
        <v>31</v>
      </c>
    </row>
    <row r="4714" spans="1:29" ht="25.5" customHeight="1" x14ac:dyDescent="0.35">
      <c r="A4714" s="205"/>
      <c r="B4714" s="207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293"/>
        <v/>
      </c>
      <c r="G4714" s="106"/>
      <c r="H4714" s="96">
        <f t="shared" si="294"/>
        <v>0</v>
      </c>
      <c r="I4714" s="96" t="str">
        <f t="shared" si="295"/>
        <v/>
      </c>
      <c r="J4714" s="96" t="str">
        <f t="shared" si="296"/>
        <v/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V4714" s="110" t="s">
        <v>25</v>
      </c>
      <c r="W4714" s="110" t="s">
        <v>26</v>
      </c>
      <c r="X4714" s="110" t="s">
        <v>27</v>
      </c>
      <c r="Y4714" s="111" t="s">
        <v>28</v>
      </c>
      <c r="Z4714" s="111" t="s">
        <v>29</v>
      </c>
      <c r="AA4714" s="111" t="s">
        <v>25</v>
      </c>
      <c r="AB4714" s="111" t="s">
        <v>30</v>
      </c>
      <c r="AC4714" s="112" t="s">
        <v>31</v>
      </c>
    </row>
    <row r="4715" spans="1:29" ht="25.5" customHeight="1" x14ac:dyDescent="0.35">
      <c r="A4715" s="205"/>
      <c r="B4715" s="207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293"/>
        <v/>
      </c>
      <c r="G4715" s="106"/>
      <c r="H4715" s="96">
        <f t="shared" si="294"/>
        <v>0</v>
      </c>
      <c r="I4715" s="96" t="str">
        <f t="shared" si="295"/>
        <v/>
      </c>
      <c r="J4715" s="96" t="str">
        <f t="shared" si="296"/>
        <v/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V4715" s="110" t="s">
        <v>25</v>
      </c>
      <c r="W4715" s="110" t="s">
        <v>26</v>
      </c>
      <c r="X4715" s="110" t="s">
        <v>27</v>
      </c>
      <c r="Y4715" s="111" t="s">
        <v>28</v>
      </c>
      <c r="Z4715" s="111" t="s">
        <v>29</v>
      </c>
      <c r="AA4715" s="111" t="s">
        <v>25</v>
      </c>
      <c r="AB4715" s="111" t="s">
        <v>30</v>
      </c>
      <c r="AC4715" s="112" t="s">
        <v>31</v>
      </c>
    </row>
    <row r="4716" spans="1:29" ht="25.5" customHeight="1" x14ac:dyDescent="0.35">
      <c r="A4716" s="205"/>
      <c r="B4716" s="207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293"/>
        <v/>
      </c>
      <c r="G4716" s="106"/>
      <c r="H4716" s="96">
        <f t="shared" si="294"/>
        <v>0</v>
      </c>
      <c r="I4716" s="96" t="str">
        <f t="shared" si="295"/>
        <v/>
      </c>
      <c r="J4716" s="96" t="str">
        <f t="shared" si="296"/>
        <v/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V4716" s="110" t="s">
        <v>25</v>
      </c>
      <c r="W4716" s="110" t="s">
        <v>26</v>
      </c>
      <c r="X4716" s="110" t="s">
        <v>27</v>
      </c>
      <c r="Y4716" s="111" t="s">
        <v>28</v>
      </c>
      <c r="Z4716" s="111" t="s">
        <v>29</v>
      </c>
      <c r="AA4716" s="111" t="s">
        <v>25</v>
      </c>
      <c r="AB4716" s="111" t="s">
        <v>30</v>
      </c>
      <c r="AC4716" s="112" t="s">
        <v>31</v>
      </c>
    </row>
    <row r="4717" spans="1:29" ht="25.5" customHeight="1" x14ac:dyDescent="0.35">
      <c r="A4717" s="205"/>
      <c r="B4717" s="207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293"/>
        <v/>
      </c>
      <c r="G4717" s="106"/>
      <c r="H4717" s="96">
        <f t="shared" si="294"/>
        <v>0</v>
      </c>
      <c r="I4717" s="96" t="str">
        <f t="shared" si="295"/>
        <v/>
      </c>
      <c r="J4717" s="96" t="str">
        <f t="shared" si="296"/>
        <v/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V4717" s="110" t="s">
        <v>25</v>
      </c>
      <c r="W4717" s="110" t="s">
        <v>26</v>
      </c>
      <c r="X4717" s="110" t="s">
        <v>27</v>
      </c>
      <c r="Y4717" s="111" t="s">
        <v>28</v>
      </c>
      <c r="Z4717" s="111" t="s">
        <v>29</v>
      </c>
      <c r="AA4717" s="111" t="s">
        <v>25</v>
      </c>
      <c r="AB4717" s="111" t="s">
        <v>30</v>
      </c>
      <c r="AC4717" s="112" t="s">
        <v>31</v>
      </c>
    </row>
    <row r="4718" spans="1:29" ht="25.5" customHeight="1" x14ac:dyDescent="0.35">
      <c r="A4718" s="205"/>
      <c r="B4718" s="207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293"/>
        <v/>
      </c>
      <c r="G4718" s="106"/>
      <c r="H4718" s="96">
        <f t="shared" si="294"/>
        <v>0</v>
      </c>
      <c r="I4718" s="96" t="str">
        <f t="shared" si="295"/>
        <v/>
      </c>
      <c r="J4718" s="96" t="str">
        <f t="shared" si="296"/>
        <v/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V4718" s="110" t="s">
        <v>25</v>
      </c>
      <c r="W4718" s="110" t="s">
        <v>26</v>
      </c>
      <c r="X4718" s="110" t="s">
        <v>27</v>
      </c>
      <c r="Y4718" s="111" t="s">
        <v>28</v>
      </c>
      <c r="Z4718" s="111" t="s">
        <v>29</v>
      </c>
      <c r="AA4718" s="111" t="s">
        <v>25</v>
      </c>
      <c r="AB4718" s="111" t="s">
        <v>30</v>
      </c>
      <c r="AC4718" s="112" t="s">
        <v>31</v>
      </c>
    </row>
    <row r="4719" spans="1:29" ht="25.5" customHeight="1" x14ac:dyDescent="0.35">
      <c r="A4719" s="205"/>
      <c r="B4719" s="207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293"/>
        <v/>
      </c>
      <c r="G4719" s="106"/>
      <c r="H4719" s="96">
        <f t="shared" si="294"/>
        <v>0</v>
      </c>
      <c r="I4719" s="96" t="str">
        <f t="shared" si="295"/>
        <v/>
      </c>
      <c r="J4719" s="96" t="str">
        <f t="shared" si="296"/>
        <v/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V4719" s="110" t="s">
        <v>25</v>
      </c>
      <c r="W4719" s="110" t="s">
        <v>26</v>
      </c>
      <c r="X4719" s="110" t="s">
        <v>27</v>
      </c>
      <c r="Y4719" s="111" t="s">
        <v>28</v>
      </c>
      <c r="Z4719" s="111" t="s">
        <v>29</v>
      </c>
      <c r="AA4719" s="111" t="s">
        <v>25</v>
      </c>
      <c r="AB4719" s="111" t="s">
        <v>30</v>
      </c>
      <c r="AC4719" s="112" t="s">
        <v>31</v>
      </c>
    </row>
    <row r="4720" spans="1:29" ht="25.5" customHeight="1" x14ac:dyDescent="0.35">
      <c r="A4720" s="205"/>
      <c r="B4720" s="207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293"/>
        <v/>
      </c>
      <c r="G4720" s="106"/>
      <c r="H4720" s="96">
        <f t="shared" si="294"/>
        <v>0</v>
      </c>
      <c r="I4720" s="96" t="str">
        <f t="shared" si="295"/>
        <v/>
      </c>
      <c r="J4720" s="96" t="str">
        <f t="shared" si="296"/>
        <v/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V4720" s="110" t="s">
        <v>25</v>
      </c>
      <c r="W4720" s="110" t="s">
        <v>26</v>
      </c>
      <c r="X4720" s="110" t="s">
        <v>27</v>
      </c>
      <c r="Y4720" s="111" t="s">
        <v>28</v>
      </c>
      <c r="Z4720" s="111" t="s">
        <v>29</v>
      </c>
      <c r="AA4720" s="111" t="s">
        <v>25</v>
      </c>
      <c r="AB4720" s="111" t="s">
        <v>30</v>
      </c>
      <c r="AC4720" s="112" t="s">
        <v>31</v>
      </c>
    </row>
    <row r="4721" spans="1:29" ht="25.5" customHeight="1" x14ac:dyDescent="0.35">
      <c r="A4721" s="205"/>
      <c r="B4721" s="207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293"/>
        <v/>
      </c>
      <c r="G4721" s="106"/>
      <c r="H4721" s="96">
        <f t="shared" si="294"/>
        <v>0</v>
      </c>
      <c r="I4721" s="96" t="str">
        <f t="shared" si="295"/>
        <v/>
      </c>
      <c r="J4721" s="96" t="str">
        <f t="shared" si="296"/>
        <v/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V4721" s="110" t="s">
        <v>25</v>
      </c>
      <c r="W4721" s="110" t="s">
        <v>26</v>
      </c>
      <c r="X4721" s="110" t="s">
        <v>27</v>
      </c>
      <c r="Y4721" s="111" t="s">
        <v>28</v>
      </c>
      <c r="Z4721" s="111" t="s">
        <v>29</v>
      </c>
      <c r="AA4721" s="111" t="s">
        <v>25</v>
      </c>
      <c r="AB4721" s="111" t="s">
        <v>30</v>
      </c>
      <c r="AC4721" s="112" t="s">
        <v>31</v>
      </c>
    </row>
    <row r="4722" spans="1:29" ht="25.5" customHeight="1" x14ac:dyDescent="0.35">
      <c r="A4722" s="205"/>
      <c r="B4722" s="207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293"/>
        <v/>
      </c>
      <c r="G4722" s="106"/>
      <c r="H4722" s="96">
        <f t="shared" si="294"/>
        <v>0</v>
      </c>
      <c r="I4722" s="96" t="str">
        <f t="shared" si="295"/>
        <v/>
      </c>
      <c r="J4722" s="96" t="str">
        <f t="shared" si="296"/>
        <v/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V4722" s="110" t="s">
        <v>25</v>
      </c>
      <c r="W4722" s="110" t="s">
        <v>26</v>
      </c>
      <c r="X4722" s="110" t="s">
        <v>27</v>
      </c>
      <c r="Y4722" s="111" t="s">
        <v>28</v>
      </c>
      <c r="Z4722" s="111" t="s">
        <v>29</v>
      </c>
      <c r="AA4722" s="111" t="s">
        <v>25</v>
      </c>
      <c r="AB4722" s="111" t="s">
        <v>30</v>
      </c>
      <c r="AC4722" s="112" t="s">
        <v>31</v>
      </c>
    </row>
    <row r="4723" spans="1:29" ht="25.5" customHeight="1" x14ac:dyDescent="0.35">
      <c r="A4723" s="205"/>
      <c r="B4723" s="207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293"/>
        <v/>
      </c>
      <c r="G4723" s="106"/>
      <c r="H4723" s="96">
        <f t="shared" si="294"/>
        <v>0</v>
      </c>
      <c r="I4723" s="96" t="str">
        <f t="shared" si="295"/>
        <v/>
      </c>
      <c r="J4723" s="96" t="str">
        <f t="shared" si="296"/>
        <v/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V4723" s="110" t="s">
        <v>25</v>
      </c>
      <c r="W4723" s="110" t="s">
        <v>26</v>
      </c>
      <c r="X4723" s="110" t="s">
        <v>27</v>
      </c>
      <c r="Y4723" s="111" t="s">
        <v>28</v>
      </c>
      <c r="Z4723" s="111" t="s">
        <v>29</v>
      </c>
      <c r="AA4723" s="111" t="s">
        <v>25</v>
      </c>
      <c r="AB4723" s="111" t="s">
        <v>30</v>
      </c>
      <c r="AC4723" s="112" t="s">
        <v>31</v>
      </c>
    </row>
    <row r="4724" spans="1:29" ht="25.5" customHeight="1" x14ac:dyDescent="0.35">
      <c r="A4724" s="205"/>
      <c r="B4724" s="207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293"/>
        <v/>
      </c>
      <c r="G4724" s="106"/>
      <c r="H4724" s="96">
        <f t="shared" si="294"/>
        <v>0</v>
      </c>
      <c r="I4724" s="96" t="str">
        <f t="shared" si="295"/>
        <v/>
      </c>
      <c r="J4724" s="96" t="str">
        <f t="shared" si="296"/>
        <v/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V4724" s="110" t="s">
        <v>25</v>
      </c>
      <c r="W4724" s="110" t="s">
        <v>26</v>
      </c>
      <c r="X4724" s="110" t="s">
        <v>27</v>
      </c>
      <c r="Y4724" s="111" t="s">
        <v>28</v>
      </c>
      <c r="Z4724" s="111" t="s">
        <v>29</v>
      </c>
      <c r="AA4724" s="111" t="s">
        <v>25</v>
      </c>
      <c r="AB4724" s="111" t="s">
        <v>30</v>
      </c>
      <c r="AC4724" s="112" t="s">
        <v>31</v>
      </c>
    </row>
    <row r="4725" spans="1:29" ht="25.5" customHeight="1" x14ac:dyDescent="0.35">
      <c r="A4725" s="205"/>
      <c r="B4725" s="207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293"/>
        <v/>
      </c>
      <c r="G4725" s="106"/>
      <c r="H4725" s="96">
        <f t="shared" si="294"/>
        <v>0</v>
      </c>
      <c r="I4725" s="96" t="str">
        <f t="shared" si="295"/>
        <v/>
      </c>
      <c r="J4725" s="96" t="str">
        <f t="shared" si="296"/>
        <v/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V4725" s="110" t="s">
        <v>25</v>
      </c>
      <c r="W4725" s="110" t="s">
        <v>26</v>
      </c>
      <c r="X4725" s="110" t="s">
        <v>27</v>
      </c>
      <c r="Y4725" s="111" t="s">
        <v>28</v>
      </c>
      <c r="Z4725" s="111" t="s">
        <v>29</v>
      </c>
      <c r="AA4725" s="111" t="s">
        <v>25</v>
      </c>
      <c r="AB4725" s="111" t="s">
        <v>30</v>
      </c>
      <c r="AC4725" s="112" t="s">
        <v>31</v>
      </c>
    </row>
    <row r="4726" spans="1:29" ht="25.5" customHeight="1" x14ac:dyDescent="0.35">
      <c r="A4726" s="205"/>
      <c r="B4726" s="207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293"/>
        <v/>
      </c>
      <c r="G4726" s="106"/>
      <c r="H4726" s="96">
        <f t="shared" si="294"/>
        <v>0</v>
      </c>
      <c r="I4726" s="96" t="str">
        <f t="shared" si="295"/>
        <v/>
      </c>
      <c r="J4726" s="96" t="str">
        <f t="shared" si="296"/>
        <v/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V4726" s="110" t="s">
        <v>25</v>
      </c>
      <c r="W4726" s="110" t="s">
        <v>26</v>
      </c>
      <c r="X4726" s="110" t="s">
        <v>27</v>
      </c>
      <c r="Y4726" s="111" t="s">
        <v>28</v>
      </c>
      <c r="Z4726" s="111" t="s">
        <v>29</v>
      </c>
      <c r="AA4726" s="111" t="s">
        <v>25</v>
      </c>
      <c r="AB4726" s="111" t="s">
        <v>30</v>
      </c>
      <c r="AC4726" s="112" t="s">
        <v>31</v>
      </c>
    </row>
    <row r="4727" spans="1:29" ht="25.5" customHeight="1" x14ac:dyDescent="0.35">
      <c r="A4727" s="205"/>
      <c r="B4727" s="207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293"/>
        <v/>
      </c>
      <c r="G4727" s="106"/>
      <c r="H4727" s="96">
        <f t="shared" si="294"/>
        <v>0</v>
      </c>
      <c r="I4727" s="96" t="str">
        <f t="shared" si="295"/>
        <v/>
      </c>
      <c r="J4727" s="96" t="str">
        <f t="shared" si="296"/>
        <v/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V4727" s="110" t="s">
        <v>25</v>
      </c>
      <c r="W4727" s="110" t="s">
        <v>26</v>
      </c>
      <c r="X4727" s="110" t="s">
        <v>27</v>
      </c>
      <c r="Y4727" s="111" t="s">
        <v>28</v>
      </c>
      <c r="Z4727" s="111" t="s">
        <v>29</v>
      </c>
      <c r="AA4727" s="111" t="s">
        <v>25</v>
      </c>
      <c r="AB4727" s="111" t="s">
        <v>30</v>
      </c>
      <c r="AC4727" s="112" t="s">
        <v>31</v>
      </c>
    </row>
    <row r="4728" spans="1:29" ht="25.5" customHeight="1" x14ac:dyDescent="0.35">
      <c r="A4728" s="205"/>
      <c r="B4728" s="207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293"/>
        <v/>
      </c>
      <c r="G4728" s="106"/>
      <c r="H4728" s="96">
        <f t="shared" si="294"/>
        <v>0</v>
      </c>
      <c r="I4728" s="96" t="str">
        <f t="shared" si="295"/>
        <v/>
      </c>
      <c r="J4728" s="96" t="str">
        <f t="shared" si="296"/>
        <v/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V4728" s="110" t="s">
        <v>25</v>
      </c>
      <c r="W4728" s="110" t="s">
        <v>26</v>
      </c>
      <c r="X4728" s="110" t="s">
        <v>27</v>
      </c>
      <c r="Y4728" s="111" t="s">
        <v>28</v>
      </c>
      <c r="Z4728" s="111" t="s">
        <v>29</v>
      </c>
      <c r="AA4728" s="111" t="s">
        <v>25</v>
      </c>
      <c r="AB4728" s="111" t="s">
        <v>30</v>
      </c>
      <c r="AC4728" s="112" t="s">
        <v>31</v>
      </c>
    </row>
    <row r="4729" spans="1:29" ht="25.5" customHeight="1" x14ac:dyDescent="0.35">
      <c r="A4729" s="205"/>
      <c r="B4729" s="207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293"/>
        <v/>
      </c>
      <c r="G4729" s="106"/>
      <c r="H4729" s="96">
        <f t="shared" si="294"/>
        <v>0</v>
      </c>
      <c r="I4729" s="96" t="str">
        <f t="shared" si="295"/>
        <v/>
      </c>
      <c r="J4729" s="96" t="str">
        <f t="shared" si="296"/>
        <v/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V4729" s="110" t="s">
        <v>25</v>
      </c>
      <c r="W4729" s="110" t="s">
        <v>26</v>
      </c>
      <c r="X4729" s="110" t="s">
        <v>27</v>
      </c>
      <c r="Y4729" s="111" t="s">
        <v>28</v>
      </c>
      <c r="Z4729" s="111" t="s">
        <v>29</v>
      </c>
      <c r="AA4729" s="111" t="s">
        <v>25</v>
      </c>
      <c r="AB4729" s="111" t="s">
        <v>30</v>
      </c>
      <c r="AC4729" s="112" t="s">
        <v>31</v>
      </c>
    </row>
    <row r="4730" spans="1:29" ht="25.5" customHeight="1" x14ac:dyDescent="0.35">
      <c r="A4730" s="205"/>
      <c r="B4730" s="207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293"/>
        <v/>
      </c>
      <c r="G4730" s="106"/>
      <c r="H4730" s="96">
        <f t="shared" si="294"/>
        <v>0</v>
      </c>
      <c r="I4730" s="96" t="str">
        <f t="shared" si="295"/>
        <v/>
      </c>
      <c r="J4730" s="96" t="str">
        <f t="shared" si="296"/>
        <v/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V4730" s="110" t="s">
        <v>25</v>
      </c>
      <c r="W4730" s="110" t="s">
        <v>26</v>
      </c>
      <c r="X4730" s="110" t="s">
        <v>27</v>
      </c>
      <c r="Y4730" s="111" t="s">
        <v>28</v>
      </c>
      <c r="Z4730" s="111" t="s">
        <v>29</v>
      </c>
      <c r="AA4730" s="111" t="s">
        <v>25</v>
      </c>
      <c r="AB4730" s="111" t="s">
        <v>30</v>
      </c>
      <c r="AC4730" s="112" t="s">
        <v>31</v>
      </c>
    </row>
    <row r="4731" spans="1:29" ht="25.5" customHeight="1" x14ac:dyDescent="0.35">
      <c r="A4731" s="205"/>
      <c r="B4731" s="207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293"/>
        <v/>
      </c>
      <c r="G4731" s="106"/>
      <c r="H4731" s="96">
        <f t="shared" si="294"/>
        <v>0</v>
      </c>
      <c r="I4731" s="96" t="str">
        <f t="shared" si="295"/>
        <v/>
      </c>
      <c r="J4731" s="96" t="str">
        <f t="shared" si="296"/>
        <v/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V4731" s="110" t="s">
        <v>25</v>
      </c>
      <c r="W4731" s="110" t="s">
        <v>26</v>
      </c>
      <c r="X4731" s="110" t="s">
        <v>27</v>
      </c>
      <c r="Y4731" s="111" t="s">
        <v>28</v>
      </c>
      <c r="Z4731" s="111" t="s">
        <v>29</v>
      </c>
      <c r="AA4731" s="111" t="s">
        <v>25</v>
      </c>
      <c r="AB4731" s="111" t="s">
        <v>30</v>
      </c>
      <c r="AC4731" s="112" t="s">
        <v>31</v>
      </c>
    </row>
    <row r="4732" spans="1:29" ht="25.5" customHeight="1" x14ac:dyDescent="0.35">
      <c r="A4732" s="205"/>
      <c r="B4732" s="207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293"/>
        <v/>
      </c>
      <c r="G4732" s="106"/>
      <c r="H4732" s="96">
        <f t="shared" si="294"/>
        <v>0</v>
      </c>
      <c r="I4732" s="96" t="str">
        <f t="shared" si="295"/>
        <v/>
      </c>
      <c r="J4732" s="96" t="str">
        <f t="shared" si="296"/>
        <v/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V4732" s="110" t="s">
        <v>25</v>
      </c>
      <c r="W4732" s="110" t="s">
        <v>26</v>
      </c>
      <c r="X4732" s="110" t="s">
        <v>27</v>
      </c>
      <c r="Y4732" s="111" t="s">
        <v>28</v>
      </c>
      <c r="Z4732" s="111" t="s">
        <v>29</v>
      </c>
      <c r="AA4732" s="111" t="s">
        <v>25</v>
      </c>
      <c r="AB4732" s="111" t="s">
        <v>30</v>
      </c>
      <c r="AC4732" s="112" t="s">
        <v>31</v>
      </c>
    </row>
    <row r="4733" spans="1:29" ht="25.5" customHeight="1" x14ac:dyDescent="0.35">
      <c r="A4733" s="205"/>
      <c r="B4733" s="207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293"/>
        <v/>
      </c>
      <c r="G4733" s="106"/>
      <c r="H4733" s="96">
        <f t="shared" si="294"/>
        <v>0</v>
      </c>
      <c r="I4733" s="96" t="str">
        <f t="shared" si="295"/>
        <v/>
      </c>
      <c r="J4733" s="96" t="str">
        <f t="shared" si="296"/>
        <v/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V4733" s="110" t="s">
        <v>25</v>
      </c>
      <c r="W4733" s="110" t="s">
        <v>26</v>
      </c>
      <c r="X4733" s="110" t="s">
        <v>27</v>
      </c>
      <c r="Y4733" s="111" t="s">
        <v>28</v>
      </c>
      <c r="Z4733" s="111" t="s">
        <v>29</v>
      </c>
      <c r="AA4733" s="111" t="s">
        <v>25</v>
      </c>
      <c r="AB4733" s="111" t="s">
        <v>30</v>
      </c>
      <c r="AC4733" s="112" t="s">
        <v>31</v>
      </c>
    </row>
    <row r="4734" spans="1:29" ht="25.5" customHeight="1" x14ac:dyDescent="0.35">
      <c r="A4734" s="205"/>
      <c r="B4734" s="207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293"/>
        <v/>
      </c>
      <c r="G4734" s="106"/>
      <c r="H4734" s="96">
        <f t="shared" si="294"/>
        <v>0</v>
      </c>
      <c r="I4734" s="96" t="str">
        <f t="shared" si="295"/>
        <v/>
      </c>
      <c r="J4734" s="96" t="str">
        <f t="shared" si="296"/>
        <v/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V4734" s="110" t="s">
        <v>25</v>
      </c>
      <c r="W4734" s="110" t="s">
        <v>26</v>
      </c>
      <c r="X4734" s="110" t="s">
        <v>27</v>
      </c>
      <c r="Y4734" s="111" t="s">
        <v>28</v>
      </c>
      <c r="Z4734" s="111" t="s">
        <v>29</v>
      </c>
      <c r="AA4734" s="111" t="s">
        <v>25</v>
      </c>
      <c r="AB4734" s="111" t="s">
        <v>30</v>
      </c>
      <c r="AC4734" s="112" t="s">
        <v>31</v>
      </c>
    </row>
    <row r="4735" spans="1:29" ht="25.5" customHeight="1" x14ac:dyDescent="0.35">
      <c r="A4735" s="205"/>
      <c r="B4735" s="207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293"/>
        <v/>
      </c>
      <c r="G4735" s="106"/>
      <c r="H4735" s="96">
        <f t="shared" si="294"/>
        <v>0</v>
      </c>
      <c r="I4735" s="96" t="str">
        <f t="shared" si="295"/>
        <v/>
      </c>
      <c r="J4735" s="96" t="str">
        <f t="shared" si="296"/>
        <v/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V4735" s="110" t="s">
        <v>25</v>
      </c>
      <c r="W4735" s="110" t="s">
        <v>26</v>
      </c>
      <c r="X4735" s="110" t="s">
        <v>27</v>
      </c>
      <c r="Y4735" s="111" t="s">
        <v>28</v>
      </c>
      <c r="Z4735" s="111" t="s">
        <v>29</v>
      </c>
      <c r="AA4735" s="111" t="s">
        <v>25</v>
      </c>
      <c r="AB4735" s="111" t="s">
        <v>30</v>
      </c>
      <c r="AC4735" s="112" t="s">
        <v>31</v>
      </c>
    </row>
    <row r="4736" spans="1:29" ht="25.5" customHeight="1" x14ac:dyDescent="0.35">
      <c r="A4736" s="205"/>
      <c r="B4736" s="207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293"/>
        <v/>
      </c>
      <c r="G4736" s="106"/>
      <c r="H4736" s="96">
        <f t="shared" si="294"/>
        <v>0</v>
      </c>
      <c r="I4736" s="96" t="str">
        <f t="shared" si="295"/>
        <v/>
      </c>
      <c r="J4736" s="96" t="str">
        <f t="shared" si="296"/>
        <v/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V4736" s="110" t="s">
        <v>25</v>
      </c>
      <c r="W4736" s="110" t="s">
        <v>26</v>
      </c>
      <c r="X4736" s="110" t="s">
        <v>27</v>
      </c>
      <c r="Y4736" s="111" t="s">
        <v>28</v>
      </c>
      <c r="Z4736" s="111" t="s">
        <v>29</v>
      </c>
      <c r="AA4736" s="111" t="s">
        <v>25</v>
      </c>
      <c r="AB4736" s="111" t="s">
        <v>30</v>
      </c>
      <c r="AC4736" s="112" t="s">
        <v>31</v>
      </c>
    </row>
    <row r="4737" spans="1:29" ht="25.5" customHeight="1" x14ac:dyDescent="0.35">
      <c r="A4737" s="205"/>
      <c r="B4737" s="207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293"/>
        <v/>
      </c>
      <c r="G4737" s="106"/>
      <c r="H4737" s="96">
        <f t="shared" si="294"/>
        <v>0</v>
      </c>
      <c r="I4737" s="96" t="str">
        <f t="shared" si="295"/>
        <v/>
      </c>
      <c r="J4737" s="96" t="str">
        <f t="shared" si="296"/>
        <v/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V4737" s="110" t="s">
        <v>25</v>
      </c>
      <c r="W4737" s="110" t="s">
        <v>26</v>
      </c>
      <c r="X4737" s="110" t="s">
        <v>27</v>
      </c>
      <c r="Y4737" s="111" t="s">
        <v>28</v>
      </c>
      <c r="Z4737" s="111" t="s">
        <v>29</v>
      </c>
      <c r="AA4737" s="111" t="s">
        <v>25</v>
      </c>
      <c r="AB4737" s="111" t="s">
        <v>30</v>
      </c>
      <c r="AC4737" s="112" t="s">
        <v>31</v>
      </c>
    </row>
    <row r="4738" spans="1:29" ht="25.5" customHeight="1" x14ac:dyDescent="0.35">
      <c r="A4738" s="205"/>
      <c r="B4738" s="207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297">IF(OR(D4738="",E4738=""),"",ROUND(D4738*E4738,2))</f>
        <v/>
      </c>
      <c r="G4738" s="106"/>
      <c r="H4738" s="96">
        <f t="shared" ref="H4738:H4801" si="298">IF(G4738="Sim",IF(OR(F4738="",D4738="",L4738=""),"",IF(L4738="Sim",ROUND(F4738-D4738,2),0)),0)</f>
        <v>0</v>
      </c>
      <c r="I4738" s="96" t="str">
        <f t="shared" ref="I4738:I4801" si="299">IF(G4738="Sim",0,IF(OR(F4738="",L4738=""),"",F4738))</f>
        <v/>
      </c>
      <c r="J4738" s="96" t="str">
        <f t="shared" ref="J4738:J4801" si="300">IF(G4738="Sim",0,IF(OR(F4738="",D4738="",L4738=""),"",IF(L4738="Sim",ROUND(F4738-D4738,2),0)))</f>
        <v/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V4738" s="110" t="s">
        <v>25</v>
      </c>
      <c r="W4738" s="110" t="s">
        <v>26</v>
      </c>
      <c r="X4738" s="110" t="s">
        <v>27</v>
      </c>
      <c r="Y4738" s="111" t="s">
        <v>28</v>
      </c>
      <c r="Z4738" s="111" t="s">
        <v>29</v>
      </c>
      <c r="AA4738" s="111" t="s">
        <v>25</v>
      </c>
      <c r="AB4738" s="111" t="s">
        <v>30</v>
      </c>
      <c r="AC4738" s="112" t="s">
        <v>31</v>
      </c>
    </row>
    <row r="4739" spans="1:29" ht="25.5" customHeight="1" x14ac:dyDescent="0.35">
      <c r="A4739" s="205"/>
      <c r="B4739" s="207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297"/>
        <v/>
      </c>
      <c r="G4739" s="106"/>
      <c r="H4739" s="96">
        <f t="shared" si="298"/>
        <v>0</v>
      </c>
      <c r="I4739" s="96" t="str">
        <f t="shared" si="299"/>
        <v/>
      </c>
      <c r="J4739" s="96" t="str">
        <f t="shared" si="300"/>
        <v/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V4739" s="110" t="s">
        <v>25</v>
      </c>
      <c r="W4739" s="110" t="s">
        <v>26</v>
      </c>
      <c r="X4739" s="110" t="s">
        <v>27</v>
      </c>
      <c r="Y4739" s="111" t="s">
        <v>28</v>
      </c>
      <c r="Z4739" s="111" t="s">
        <v>29</v>
      </c>
      <c r="AA4739" s="111" t="s">
        <v>25</v>
      </c>
      <c r="AB4739" s="111" t="s">
        <v>30</v>
      </c>
      <c r="AC4739" s="112" t="s">
        <v>31</v>
      </c>
    </row>
    <row r="4740" spans="1:29" ht="25.5" customHeight="1" x14ac:dyDescent="0.35">
      <c r="A4740" s="205"/>
      <c r="B4740" s="207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297"/>
        <v/>
      </c>
      <c r="G4740" s="106"/>
      <c r="H4740" s="96">
        <f t="shared" si="298"/>
        <v>0</v>
      </c>
      <c r="I4740" s="96" t="str">
        <f t="shared" si="299"/>
        <v/>
      </c>
      <c r="J4740" s="96" t="str">
        <f t="shared" si="300"/>
        <v/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V4740" s="110" t="s">
        <v>25</v>
      </c>
      <c r="W4740" s="110" t="s">
        <v>26</v>
      </c>
      <c r="X4740" s="110" t="s">
        <v>27</v>
      </c>
      <c r="Y4740" s="111" t="s">
        <v>28</v>
      </c>
      <c r="Z4740" s="111" t="s">
        <v>29</v>
      </c>
      <c r="AA4740" s="111" t="s">
        <v>25</v>
      </c>
      <c r="AB4740" s="111" t="s">
        <v>30</v>
      </c>
      <c r="AC4740" s="112" t="s">
        <v>31</v>
      </c>
    </row>
    <row r="4741" spans="1:29" ht="25.5" customHeight="1" x14ac:dyDescent="0.35">
      <c r="A4741" s="205"/>
      <c r="B4741" s="207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297"/>
        <v/>
      </c>
      <c r="G4741" s="106"/>
      <c r="H4741" s="96">
        <f t="shared" si="298"/>
        <v>0</v>
      </c>
      <c r="I4741" s="96" t="str">
        <f t="shared" si="299"/>
        <v/>
      </c>
      <c r="J4741" s="96" t="str">
        <f t="shared" si="300"/>
        <v/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V4741" s="110" t="s">
        <v>25</v>
      </c>
      <c r="W4741" s="110" t="s">
        <v>26</v>
      </c>
      <c r="X4741" s="110" t="s">
        <v>27</v>
      </c>
      <c r="Y4741" s="111" t="s">
        <v>28</v>
      </c>
      <c r="Z4741" s="111" t="s">
        <v>29</v>
      </c>
      <c r="AA4741" s="111" t="s">
        <v>25</v>
      </c>
      <c r="AB4741" s="111" t="s">
        <v>30</v>
      </c>
      <c r="AC4741" s="112" t="s">
        <v>31</v>
      </c>
    </row>
    <row r="4742" spans="1:29" ht="25.5" customHeight="1" x14ac:dyDescent="0.35">
      <c r="A4742" s="205"/>
      <c r="B4742" s="207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297"/>
        <v/>
      </c>
      <c r="G4742" s="106"/>
      <c r="H4742" s="96">
        <f t="shared" si="298"/>
        <v>0</v>
      </c>
      <c r="I4742" s="96" t="str">
        <f t="shared" si="299"/>
        <v/>
      </c>
      <c r="J4742" s="96" t="str">
        <f t="shared" si="300"/>
        <v/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V4742" s="110" t="s">
        <v>25</v>
      </c>
      <c r="W4742" s="110" t="s">
        <v>26</v>
      </c>
      <c r="X4742" s="110" t="s">
        <v>27</v>
      </c>
      <c r="Y4742" s="111" t="s">
        <v>28</v>
      </c>
      <c r="Z4742" s="111" t="s">
        <v>29</v>
      </c>
      <c r="AA4742" s="111" t="s">
        <v>25</v>
      </c>
      <c r="AB4742" s="111" t="s">
        <v>30</v>
      </c>
      <c r="AC4742" s="112" t="s">
        <v>31</v>
      </c>
    </row>
    <row r="4743" spans="1:29" ht="25.5" customHeight="1" x14ac:dyDescent="0.35">
      <c r="A4743" s="205"/>
      <c r="B4743" s="207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297"/>
        <v/>
      </c>
      <c r="G4743" s="106"/>
      <c r="H4743" s="96">
        <f t="shared" si="298"/>
        <v>0</v>
      </c>
      <c r="I4743" s="96" t="str">
        <f t="shared" si="299"/>
        <v/>
      </c>
      <c r="J4743" s="96" t="str">
        <f t="shared" si="300"/>
        <v/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V4743" s="110" t="s">
        <v>25</v>
      </c>
      <c r="W4743" s="110" t="s">
        <v>26</v>
      </c>
      <c r="X4743" s="110" t="s">
        <v>27</v>
      </c>
      <c r="Y4743" s="111" t="s">
        <v>28</v>
      </c>
      <c r="Z4743" s="111" t="s">
        <v>29</v>
      </c>
      <c r="AA4743" s="111" t="s">
        <v>25</v>
      </c>
      <c r="AB4743" s="111" t="s">
        <v>30</v>
      </c>
      <c r="AC4743" s="112" t="s">
        <v>31</v>
      </c>
    </row>
    <row r="4744" spans="1:29" ht="25.5" customHeight="1" x14ac:dyDescent="0.35">
      <c r="A4744" s="205"/>
      <c r="B4744" s="207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297"/>
        <v/>
      </c>
      <c r="G4744" s="106"/>
      <c r="H4744" s="96">
        <f t="shared" si="298"/>
        <v>0</v>
      </c>
      <c r="I4744" s="96" t="str">
        <f t="shared" si="299"/>
        <v/>
      </c>
      <c r="J4744" s="96" t="str">
        <f t="shared" si="300"/>
        <v/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V4744" s="110" t="s">
        <v>25</v>
      </c>
      <c r="W4744" s="110" t="s">
        <v>26</v>
      </c>
      <c r="X4744" s="110" t="s">
        <v>27</v>
      </c>
      <c r="Y4744" s="111" t="s">
        <v>28</v>
      </c>
      <c r="Z4744" s="111" t="s">
        <v>29</v>
      </c>
      <c r="AA4744" s="111" t="s">
        <v>25</v>
      </c>
      <c r="AB4744" s="111" t="s">
        <v>30</v>
      </c>
      <c r="AC4744" s="112" t="s">
        <v>31</v>
      </c>
    </row>
    <row r="4745" spans="1:29" ht="25.5" customHeight="1" x14ac:dyDescent="0.35">
      <c r="A4745" s="205"/>
      <c r="B4745" s="207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297"/>
        <v/>
      </c>
      <c r="G4745" s="106"/>
      <c r="H4745" s="96">
        <f t="shared" si="298"/>
        <v>0</v>
      </c>
      <c r="I4745" s="96" t="str">
        <f t="shared" si="299"/>
        <v/>
      </c>
      <c r="J4745" s="96" t="str">
        <f t="shared" si="300"/>
        <v/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V4745" s="110" t="s">
        <v>25</v>
      </c>
      <c r="W4745" s="110" t="s">
        <v>26</v>
      </c>
      <c r="X4745" s="110" t="s">
        <v>27</v>
      </c>
      <c r="Y4745" s="111" t="s">
        <v>28</v>
      </c>
      <c r="Z4745" s="111" t="s">
        <v>29</v>
      </c>
      <c r="AA4745" s="111" t="s">
        <v>25</v>
      </c>
      <c r="AB4745" s="111" t="s">
        <v>30</v>
      </c>
      <c r="AC4745" s="112" t="s">
        <v>31</v>
      </c>
    </row>
    <row r="4746" spans="1:29" ht="25.5" customHeight="1" x14ac:dyDescent="0.35">
      <c r="A4746" s="205"/>
      <c r="B4746" s="207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297"/>
        <v/>
      </c>
      <c r="G4746" s="106"/>
      <c r="H4746" s="96">
        <f t="shared" si="298"/>
        <v>0</v>
      </c>
      <c r="I4746" s="96" t="str">
        <f t="shared" si="299"/>
        <v/>
      </c>
      <c r="J4746" s="96" t="str">
        <f t="shared" si="300"/>
        <v/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V4746" s="110" t="s">
        <v>25</v>
      </c>
      <c r="W4746" s="110" t="s">
        <v>26</v>
      </c>
      <c r="X4746" s="110" t="s">
        <v>27</v>
      </c>
      <c r="Y4746" s="111" t="s">
        <v>28</v>
      </c>
      <c r="Z4746" s="111" t="s">
        <v>29</v>
      </c>
      <c r="AA4746" s="111" t="s">
        <v>25</v>
      </c>
      <c r="AB4746" s="111" t="s">
        <v>30</v>
      </c>
      <c r="AC4746" s="112" t="s">
        <v>31</v>
      </c>
    </row>
    <row r="4747" spans="1:29" ht="25.5" customHeight="1" x14ac:dyDescent="0.35">
      <c r="A4747" s="205"/>
      <c r="B4747" s="207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297"/>
        <v/>
      </c>
      <c r="G4747" s="106"/>
      <c r="H4747" s="96">
        <f t="shared" si="298"/>
        <v>0</v>
      </c>
      <c r="I4747" s="96" t="str">
        <f t="shared" si="299"/>
        <v/>
      </c>
      <c r="J4747" s="96" t="str">
        <f t="shared" si="300"/>
        <v/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V4747" s="110" t="s">
        <v>25</v>
      </c>
      <c r="W4747" s="110" t="s">
        <v>26</v>
      </c>
      <c r="X4747" s="110" t="s">
        <v>27</v>
      </c>
      <c r="Y4747" s="111" t="s">
        <v>28</v>
      </c>
      <c r="Z4747" s="111" t="s">
        <v>29</v>
      </c>
      <c r="AA4747" s="111" t="s">
        <v>25</v>
      </c>
      <c r="AB4747" s="111" t="s">
        <v>30</v>
      </c>
      <c r="AC4747" s="112" t="s">
        <v>31</v>
      </c>
    </row>
    <row r="4748" spans="1:29" ht="25.5" customHeight="1" x14ac:dyDescent="0.35">
      <c r="A4748" s="205"/>
      <c r="B4748" s="207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297"/>
        <v/>
      </c>
      <c r="G4748" s="106"/>
      <c r="H4748" s="96">
        <f t="shared" si="298"/>
        <v>0</v>
      </c>
      <c r="I4748" s="96" t="str">
        <f t="shared" si="299"/>
        <v/>
      </c>
      <c r="J4748" s="96" t="str">
        <f t="shared" si="300"/>
        <v/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V4748" s="110" t="s">
        <v>25</v>
      </c>
      <c r="W4748" s="110" t="s">
        <v>26</v>
      </c>
      <c r="X4748" s="110" t="s">
        <v>27</v>
      </c>
      <c r="Y4748" s="111" t="s">
        <v>28</v>
      </c>
      <c r="Z4748" s="111" t="s">
        <v>29</v>
      </c>
      <c r="AA4748" s="111" t="s">
        <v>25</v>
      </c>
      <c r="AB4748" s="111" t="s">
        <v>30</v>
      </c>
      <c r="AC4748" s="112" t="s">
        <v>31</v>
      </c>
    </row>
    <row r="4749" spans="1:29" ht="25.5" customHeight="1" x14ac:dyDescent="0.35">
      <c r="A4749" s="205"/>
      <c r="B4749" s="207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297"/>
        <v/>
      </c>
      <c r="G4749" s="106"/>
      <c r="H4749" s="96">
        <f t="shared" si="298"/>
        <v>0</v>
      </c>
      <c r="I4749" s="96" t="str">
        <f t="shared" si="299"/>
        <v/>
      </c>
      <c r="J4749" s="96" t="str">
        <f t="shared" si="300"/>
        <v/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V4749" s="110" t="s">
        <v>25</v>
      </c>
      <c r="W4749" s="110" t="s">
        <v>26</v>
      </c>
      <c r="X4749" s="110" t="s">
        <v>27</v>
      </c>
      <c r="Y4749" s="111" t="s">
        <v>28</v>
      </c>
      <c r="Z4749" s="111" t="s">
        <v>29</v>
      </c>
      <c r="AA4749" s="111" t="s">
        <v>25</v>
      </c>
      <c r="AB4749" s="111" t="s">
        <v>30</v>
      </c>
      <c r="AC4749" s="112" t="s">
        <v>31</v>
      </c>
    </row>
    <row r="4750" spans="1:29" ht="25.5" customHeight="1" x14ac:dyDescent="0.35">
      <c r="A4750" s="205"/>
      <c r="B4750" s="207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297"/>
        <v/>
      </c>
      <c r="G4750" s="106"/>
      <c r="H4750" s="96">
        <f t="shared" si="298"/>
        <v>0</v>
      </c>
      <c r="I4750" s="96" t="str">
        <f t="shared" si="299"/>
        <v/>
      </c>
      <c r="J4750" s="96" t="str">
        <f t="shared" si="300"/>
        <v/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V4750" s="110" t="s">
        <v>25</v>
      </c>
      <c r="W4750" s="110" t="s">
        <v>26</v>
      </c>
      <c r="X4750" s="110" t="s">
        <v>27</v>
      </c>
      <c r="Y4750" s="111" t="s">
        <v>28</v>
      </c>
      <c r="Z4750" s="111" t="s">
        <v>29</v>
      </c>
      <c r="AA4750" s="111" t="s">
        <v>25</v>
      </c>
      <c r="AB4750" s="111" t="s">
        <v>30</v>
      </c>
      <c r="AC4750" s="112" t="s">
        <v>31</v>
      </c>
    </row>
    <row r="4751" spans="1:29" ht="25.5" customHeight="1" x14ac:dyDescent="0.35">
      <c r="A4751" s="205"/>
      <c r="B4751" s="207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297"/>
        <v/>
      </c>
      <c r="G4751" s="106"/>
      <c r="H4751" s="96">
        <f t="shared" si="298"/>
        <v>0</v>
      </c>
      <c r="I4751" s="96" t="str">
        <f t="shared" si="299"/>
        <v/>
      </c>
      <c r="J4751" s="96" t="str">
        <f t="shared" si="300"/>
        <v/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V4751" s="110" t="s">
        <v>25</v>
      </c>
      <c r="W4751" s="110" t="s">
        <v>26</v>
      </c>
      <c r="X4751" s="110" t="s">
        <v>27</v>
      </c>
      <c r="Y4751" s="111" t="s">
        <v>28</v>
      </c>
      <c r="Z4751" s="111" t="s">
        <v>29</v>
      </c>
      <c r="AA4751" s="111" t="s">
        <v>25</v>
      </c>
      <c r="AB4751" s="111" t="s">
        <v>30</v>
      </c>
      <c r="AC4751" s="112" t="s">
        <v>31</v>
      </c>
    </row>
    <row r="4752" spans="1:29" ht="25.5" customHeight="1" x14ac:dyDescent="0.35">
      <c r="A4752" s="205"/>
      <c r="B4752" s="207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297"/>
        <v/>
      </c>
      <c r="G4752" s="106"/>
      <c r="H4752" s="96">
        <f t="shared" si="298"/>
        <v>0</v>
      </c>
      <c r="I4752" s="96" t="str">
        <f t="shared" si="299"/>
        <v/>
      </c>
      <c r="J4752" s="96" t="str">
        <f t="shared" si="300"/>
        <v/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V4752" s="110" t="s">
        <v>25</v>
      </c>
      <c r="W4752" s="110" t="s">
        <v>26</v>
      </c>
      <c r="X4752" s="110" t="s">
        <v>27</v>
      </c>
      <c r="Y4752" s="111" t="s">
        <v>28</v>
      </c>
      <c r="Z4752" s="111" t="s">
        <v>29</v>
      </c>
      <c r="AA4752" s="111" t="s">
        <v>25</v>
      </c>
      <c r="AB4752" s="111" t="s">
        <v>30</v>
      </c>
      <c r="AC4752" s="112" t="s">
        <v>31</v>
      </c>
    </row>
    <row r="4753" spans="1:29" ht="25.5" customHeight="1" x14ac:dyDescent="0.35">
      <c r="A4753" s="205"/>
      <c r="B4753" s="207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297"/>
        <v/>
      </c>
      <c r="G4753" s="106"/>
      <c r="H4753" s="96">
        <f t="shared" si="298"/>
        <v>0</v>
      </c>
      <c r="I4753" s="96" t="str">
        <f t="shared" si="299"/>
        <v/>
      </c>
      <c r="J4753" s="96" t="str">
        <f t="shared" si="300"/>
        <v/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V4753" s="110" t="s">
        <v>25</v>
      </c>
      <c r="W4753" s="110" t="s">
        <v>26</v>
      </c>
      <c r="X4753" s="110" t="s">
        <v>27</v>
      </c>
      <c r="Y4753" s="111" t="s">
        <v>28</v>
      </c>
      <c r="Z4753" s="111" t="s">
        <v>29</v>
      </c>
      <c r="AA4753" s="111" t="s">
        <v>25</v>
      </c>
      <c r="AB4753" s="111" t="s">
        <v>30</v>
      </c>
      <c r="AC4753" s="112" t="s">
        <v>31</v>
      </c>
    </row>
    <row r="4754" spans="1:29" ht="25.5" customHeight="1" x14ac:dyDescent="0.35">
      <c r="A4754" s="205"/>
      <c r="B4754" s="207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297"/>
        <v/>
      </c>
      <c r="G4754" s="106"/>
      <c r="H4754" s="96">
        <f t="shared" si="298"/>
        <v>0</v>
      </c>
      <c r="I4754" s="96" t="str">
        <f t="shared" si="299"/>
        <v/>
      </c>
      <c r="J4754" s="96" t="str">
        <f t="shared" si="300"/>
        <v/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V4754" s="110" t="s">
        <v>25</v>
      </c>
      <c r="W4754" s="110" t="s">
        <v>26</v>
      </c>
      <c r="X4754" s="110" t="s">
        <v>27</v>
      </c>
      <c r="Y4754" s="111" t="s">
        <v>28</v>
      </c>
      <c r="Z4754" s="111" t="s">
        <v>29</v>
      </c>
      <c r="AA4754" s="111" t="s">
        <v>25</v>
      </c>
      <c r="AB4754" s="111" t="s">
        <v>30</v>
      </c>
      <c r="AC4754" s="112" t="s">
        <v>31</v>
      </c>
    </row>
    <row r="4755" spans="1:29" ht="25.5" customHeight="1" x14ac:dyDescent="0.35">
      <c r="A4755" s="205"/>
      <c r="B4755" s="207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297"/>
        <v/>
      </c>
      <c r="G4755" s="106"/>
      <c r="H4755" s="96">
        <f t="shared" si="298"/>
        <v>0</v>
      </c>
      <c r="I4755" s="96" t="str">
        <f t="shared" si="299"/>
        <v/>
      </c>
      <c r="J4755" s="96" t="str">
        <f t="shared" si="300"/>
        <v/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V4755" s="110" t="s">
        <v>25</v>
      </c>
      <c r="W4755" s="110" t="s">
        <v>26</v>
      </c>
      <c r="X4755" s="110" t="s">
        <v>27</v>
      </c>
      <c r="Y4755" s="111" t="s">
        <v>28</v>
      </c>
      <c r="Z4755" s="111" t="s">
        <v>29</v>
      </c>
      <c r="AA4755" s="111" t="s">
        <v>25</v>
      </c>
      <c r="AB4755" s="111" t="s">
        <v>30</v>
      </c>
      <c r="AC4755" s="112" t="s">
        <v>31</v>
      </c>
    </row>
    <row r="4756" spans="1:29" ht="25.5" customHeight="1" x14ac:dyDescent="0.35">
      <c r="A4756" s="205"/>
      <c r="B4756" s="207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297"/>
        <v/>
      </c>
      <c r="G4756" s="106"/>
      <c r="H4756" s="96">
        <f t="shared" si="298"/>
        <v>0</v>
      </c>
      <c r="I4756" s="96" t="str">
        <f t="shared" si="299"/>
        <v/>
      </c>
      <c r="J4756" s="96" t="str">
        <f t="shared" si="300"/>
        <v/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V4756" s="110" t="s">
        <v>25</v>
      </c>
      <c r="W4756" s="110" t="s">
        <v>26</v>
      </c>
      <c r="X4756" s="110" t="s">
        <v>27</v>
      </c>
      <c r="Y4756" s="111" t="s">
        <v>28</v>
      </c>
      <c r="Z4756" s="111" t="s">
        <v>29</v>
      </c>
      <c r="AA4756" s="111" t="s">
        <v>25</v>
      </c>
      <c r="AB4756" s="111" t="s">
        <v>30</v>
      </c>
      <c r="AC4756" s="112" t="s">
        <v>31</v>
      </c>
    </row>
    <row r="4757" spans="1:29" ht="25.5" customHeight="1" x14ac:dyDescent="0.35">
      <c r="A4757" s="205"/>
      <c r="B4757" s="207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297"/>
        <v/>
      </c>
      <c r="G4757" s="106"/>
      <c r="H4757" s="96">
        <f t="shared" si="298"/>
        <v>0</v>
      </c>
      <c r="I4757" s="96" t="str">
        <f t="shared" si="299"/>
        <v/>
      </c>
      <c r="J4757" s="96" t="str">
        <f t="shared" si="300"/>
        <v/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V4757" s="110" t="s">
        <v>25</v>
      </c>
      <c r="W4757" s="110" t="s">
        <v>26</v>
      </c>
      <c r="X4757" s="110" t="s">
        <v>27</v>
      </c>
      <c r="Y4757" s="111" t="s">
        <v>28</v>
      </c>
      <c r="Z4757" s="111" t="s">
        <v>29</v>
      </c>
      <c r="AA4757" s="111" t="s">
        <v>25</v>
      </c>
      <c r="AB4757" s="111" t="s">
        <v>30</v>
      </c>
      <c r="AC4757" s="112" t="s">
        <v>31</v>
      </c>
    </row>
    <row r="4758" spans="1:29" ht="25.5" customHeight="1" x14ac:dyDescent="0.35">
      <c r="A4758" s="205"/>
      <c r="B4758" s="207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297"/>
        <v/>
      </c>
      <c r="G4758" s="106"/>
      <c r="H4758" s="96">
        <f t="shared" si="298"/>
        <v>0</v>
      </c>
      <c r="I4758" s="96" t="str">
        <f t="shared" si="299"/>
        <v/>
      </c>
      <c r="J4758" s="96" t="str">
        <f t="shared" si="300"/>
        <v/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V4758" s="110" t="s">
        <v>25</v>
      </c>
      <c r="W4758" s="110" t="s">
        <v>26</v>
      </c>
      <c r="X4758" s="110" t="s">
        <v>27</v>
      </c>
      <c r="Y4758" s="111" t="s">
        <v>28</v>
      </c>
      <c r="Z4758" s="111" t="s">
        <v>29</v>
      </c>
      <c r="AA4758" s="111" t="s">
        <v>25</v>
      </c>
      <c r="AB4758" s="111" t="s">
        <v>30</v>
      </c>
      <c r="AC4758" s="112" t="s">
        <v>31</v>
      </c>
    </row>
    <row r="4759" spans="1:29" ht="25.5" customHeight="1" x14ac:dyDescent="0.35">
      <c r="A4759" s="205"/>
      <c r="B4759" s="207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297"/>
        <v/>
      </c>
      <c r="G4759" s="106"/>
      <c r="H4759" s="96">
        <f t="shared" si="298"/>
        <v>0</v>
      </c>
      <c r="I4759" s="96" t="str">
        <f t="shared" si="299"/>
        <v/>
      </c>
      <c r="J4759" s="96" t="str">
        <f t="shared" si="300"/>
        <v/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V4759" s="110" t="s">
        <v>25</v>
      </c>
      <c r="W4759" s="110" t="s">
        <v>26</v>
      </c>
      <c r="X4759" s="110" t="s">
        <v>27</v>
      </c>
      <c r="Y4759" s="111" t="s">
        <v>28</v>
      </c>
      <c r="Z4759" s="111" t="s">
        <v>29</v>
      </c>
      <c r="AA4759" s="111" t="s">
        <v>25</v>
      </c>
      <c r="AB4759" s="111" t="s">
        <v>30</v>
      </c>
      <c r="AC4759" s="112" t="s">
        <v>31</v>
      </c>
    </row>
    <row r="4760" spans="1:29" ht="25.5" customHeight="1" x14ac:dyDescent="0.35">
      <c r="A4760" s="205"/>
      <c r="B4760" s="207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297"/>
        <v/>
      </c>
      <c r="G4760" s="106"/>
      <c r="H4760" s="96">
        <f t="shared" si="298"/>
        <v>0</v>
      </c>
      <c r="I4760" s="96" t="str">
        <f t="shared" si="299"/>
        <v/>
      </c>
      <c r="J4760" s="96" t="str">
        <f t="shared" si="300"/>
        <v/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V4760" s="110" t="s">
        <v>25</v>
      </c>
      <c r="W4760" s="110" t="s">
        <v>26</v>
      </c>
      <c r="X4760" s="110" t="s">
        <v>27</v>
      </c>
      <c r="Y4760" s="111" t="s">
        <v>28</v>
      </c>
      <c r="Z4760" s="111" t="s">
        <v>29</v>
      </c>
      <c r="AA4760" s="111" t="s">
        <v>25</v>
      </c>
      <c r="AB4760" s="111" t="s">
        <v>30</v>
      </c>
      <c r="AC4760" s="112" t="s">
        <v>31</v>
      </c>
    </row>
    <row r="4761" spans="1:29" ht="25.5" customHeight="1" x14ac:dyDescent="0.35">
      <c r="A4761" s="205"/>
      <c r="B4761" s="207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297"/>
        <v/>
      </c>
      <c r="G4761" s="106"/>
      <c r="H4761" s="96">
        <f t="shared" si="298"/>
        <v>0</v>
      </c>
      <c r="I4761" s="96" t="str">
        <f t="shared" si="299"/>
        <v/>
      </c>
      <c r="J4761" s="96" t="str">
        <f t="shared" si="300"/>
        <v/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V4761" s="110" t="s">
        <v>25</v>
      </c>
      <c r="W4761" s="110" t="s">
        <v>26</v>
      </c>
      <c r="X4761" s="110" t="s">
        <v>27</v>
      </c>
      <c r="Y4761" s="111" t="s">
        <v>28</v>
      </c>
      <c r="Z4761" s="111" t="s">
        <v>29</v>
      </c>
      <c r="AA4761" s="111" t="s">
        <v>25</v>
      </c>
      <c r="AB4761" s="111" t="s">
        <v>30</v>
      </c>
      <c r="AC4761" s="112" t="s">
        <v>31</v>
      </c>
    </row>
    <row r="4762" spans="1:29" ht="25.5" customHeight="1" x14ac:dyDescent="0.35">
      <c r="A4762" s="205"/>
      <c r="B4762" s="207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297"/>
        <v/>
      </c>
      <c r="G4762" s="106"/>
      <c r="H4762" s="96">
        <f t="shared" si="298"/>
        <v>0</v>
      </c>
      <c r="I4762" s="96" t="str">
        <f t="shared" si="299"/>
        <v/>
      </c>
      <c r="J4762" s="96" t="str">
        <f t="shared" si="300"/>
        <v/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V4762" s="110" t="s">
        <v>25</v>
      </c>
      <c r="W4762" s="110" t="s">
        <v>26</v>
      </c>
      <c r="X4762" s="110" t="s">
        <v>27</v>
      </c>
      <c r="Y4762" s="111" t="s">
        <v>28</v>
      </c>
      <c r="Z4762" s="111" t="s">
        <v>29</v>
      </c>
      <c r="AA4762" s="111" t="s">
        <v>25</v>
      </c>
      <c r="AB4762" s="111" t="s">
        <v>30</v>
      </c>
      <c r="AC4762" s="112" t="s">
        <v>31</v>
      </c>
    </row>
    <row r="4763" spans="1:29" ht="25.5" customHeight="1" x14ac:dyDescent="0.35">
      <c r="A4763" s="205"/>
      <c r="B4763" s="207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297"/>
        <v/>
      </c>
      <c r="G4763" s="106"/>
      <c r="H4763" s="96">
        <f t="shared" si="298"/>
        <v>0</v>
      </c>
      <c r="I4763" s="96" t="str">
        <f t="shared" si="299"/>
        <v/>
      </c>
      <c r="J4763" s="96" t="str">
        <f t="shared" si="300"/>
        <v/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V4763" s="110" t="s">
        <v>25</v>
      </c>
      <c r="W4763" s="110" t="s">
        <v>26</v>
      </c>
      <c r="X4763" s="110" t="s">
        <v>27</v>
      </c>
      <c r="Y4763" s="111" t="s">
        <v>28</v>
      </c>
      <c r="Z4763" s="111" t="s">
        <v>29</v>
      </c>
      <c r="AA4763" s="111" t="s">
        <v>25</v>
      </c>
      <c r="AB4763" s="111" t="s">
        <v>30</v>
      </c>
      <c r="AC4763" s="112" t="s">
        <v>31</v>
      </c>
    </row>
    <row r="4764" spans="1:29" ht="25.5" customHeight="1" x14ac:dyDescent="0.35">
      <c r="A4764" s="205"/>
      <c r="B4764" s="207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297"/>
        <v/>
      </c>
      <c r="G4764" s="106"/>
      <c r="H4764" s="96">
        <f t="shared" si="298"/>
        <v>0</v>
      </c>
      <c r="I4764" s="96" t="str">
        <f t="shared" si="299"/>
        <v/>
      </c>
      <c r="J4764" s="96" t="str">
        <f t="shared" si="300"/>
        <v/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V4764" s="110" t="s">
        <v>25</v>
      </c>
      <c r="W4764" s="110" t="s">
        <v>26</v>
      </c>
      <c r="X4764" s="110" t="s">
        <v>27</v>
      </c>
      <c r="Y4764" s="111" t="s">
        <v>28</v>
      </c>
      <c r="Z4764" s="111" t="s">
        <v>29</v>
      </c>
      <c r="AA4764" s="111" t="s">
        <v>25</v>
      </c>
      <c r="AB4764" s="111" t="s">
        <v>30</v>
      </c>
      <c r="AC4764" s="112" t="s">
        <v>31</v>
      </c>
    </row>
    <row r="4765" spans="1:29" ht="25.5" customHeight="1" x14ac:dyDescent="0.35">
      <c r="A4765" s="205"/>
      <c r="B4765" s="207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297"/>
        <v/>
      </c>
      <c r="G4765" s="106"/>
      <c r="H4765" s="96">
        <f t="shared" si="298"/>
        <v>0</v>
      </c>
      <c r="I4765" s="96" t="str">
        <f t="shared" si="299"/>
        <v/>
      </c>
      <c r="J4765" s="96" t="str">
        <f t="shared" si="300"/>
        <v/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V4765" s="110" t="s">
        <v>25</v>
      </c>
      <c r="W4765" s="110" t="s">
        <v>26</v>
      </c>
      <c r="X4765" s="110" t="s">
        <v>27</v>
      </c>
      <c r="Y4765" s="111" t="s">
        <v>28</v>
      </c>
      <c r="Z4765" s="111" t="s">
        <v>29</v>
      </c>
      <c r="AA4765" s="111" t="s">
        <v>25</v>
      </c>
      <c r="AB4765" s="111" t="s">
        <v>30</v>
      </c>
      <c r="AC4765" s="112" t="s">
        <v>31</v>
      </c>
    </row>
    <row r="4766" spans="1:29" ht="25.5" customHeight="1" x14ac:dyDescent="0.35">
      <c r="A4766" s="205"/>
      <c r="B4766" s="207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297"/>
        <v/>
      </c>
      <c r="G4766" s="106"/>
      <c r="H4766" s="96">
        <f t="shared" si="298"/>
        <v>0</v>
      </c>
      <c r="I4766" s="96" t="str">
        <f t="shared" si="299"/>
        <v/>
      </c>
      <c r="J4766" s="96" t="str">
        <f t="shared" si="300"/>
        <v/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V4766" s="110" t="s">
        <v>25</v>
      </c>
      <c r="W4766" s="110" t="s">
        <v>26</v>
      </c>
      <c r="X4766" s="110" t="s">
        <v>27</v>
      </c>
      <c r="Y4766" s="111" t="s">
        <v>28</v>
      </c>
      <c r="Z4766" s="111" t="s">
        <v>29</v>
      </c>
      <c r="AA4766" s="111" t="s">
        <v>25</v>
      </c>
      <c r="AB4766" s="111" t="s">
        <v>30</v>
      </c>
      <c r="AC4766" s="112" t="s">
        <v>31</v>
      </c>
    </row>
    <row r="4767" spans="1:29" ht="25.5" customHeight="1" x14ac:dyDescent="0.35">
      <c r="A4767" s="205"/>
      <c r="B4767" s="207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297"/>
        <v/>
      </c>
      <c r="G4767" s="106"/>
      <c r="H4767" s="96">
        <f t="shared" si="298"/>
        <v>0</v>
      </c>
      <c r="I4767" s="96" t="str">
        <f t="shared" si="299"/>
        <v/>
      </c>
      <c r="J4767" s="96" t="str">
        <f t="shared" si="300"/>
        <v/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V4767" s="110" t="s">
        <v>25</v>
      </c>
      <c r="W4767" s="110" t="s">
        <v>26</v>
      </c>
      <c r="X4767" s="110" t="s">
        <v>27</v>
      </c>
      <c r="Y4767" s="111" t="s">
        <v>28</v>
      </c>
      <c r="Z4767" s="111" t="s">
        <v>29</v>
      </c>
      <c r="AA4767" s="111" t="s">
        <v>25</v>
      </c>
      <c r="AB4767" s="111" t="s">
        <v>30</v>
      </c>
      <c r="AC4767" s="112" t="s">
        <v>31</v>
      </c>
    </row>
    <row r="4768" spans="1:29" ht="25.5" customHeight="1" x14ac:dyDescent="0.35">
      <c r="A4768" s="205"/>
      <c r="B4768" s="207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297"/>
        <v/>
      </c>
      <c r="G4768" s="106"/>
      <c r="H4768" s="96">
        <f t="shared" si="298"/>
        <v>0</v>
      </c>
      <c r="I4768" s="96" t="str">
        <f t="shared" si="299"/>
        <v/>
      </c>
      <c r="J4768" s="96" t="str">
        <f t="shared" si="300"/>
        <v/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V4768" s="110" t="s">
        <v>25</v>
      </c>
      <c r="W4768" s="110" t="s">
        <v>26</v>
      </c>
      <c r="X4768" s="110" t="s">
        <v>27</v>
      </c>
      <c r="Y4768" s="111" t="s">
        <v>28</v>
      </c>
      <c r="Z4768" s="111" t="s">
        <v>29</v>
      </c>
      <c r="AA4768" s="111" t="s">
        <v>25</v>
      </c>
      <c r="AB4768" s="111" t="s">
        <v>30</v>
      </c>
      <c r="AC4768" s="112" t="s">
        <v>31</v>
      </c>
    </row>
    <row r="4769" spans="1:29" ht="25.5" customHeight="1" x14ac:dyDescent="0.35">
      <c r="A4769" s="205"/>
      <c r="B4769" s="207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297"/>
        <v/>
      </c>
      <c r="G4769" s="106"/>
      <c r="H4769" s="96">
        <f t="shared" si="298"/>
        <v>0</v>
      </c>
      <c r="I4769" s="96" t="str">
        <f t="shared" si="299"/>
        <v/>
      </c>
      <c r="J4769" s="96" t="str">
        <f t="shared" si="300"/>
        <v/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V4769" s="110" t="s">
        <v>25</v>
      </c>
      <c r="W4769" s="110" t="s">
        <v>26</v>
      </c>
      <c r="X4769" s="110" t="s">
        <v>27</v>
      </c>
      <c r="Y4769" s="111" t="s">
        <v>28</v>
      </c>
      <c r="Z4769" s="111" t="s">
        <v>29</v>
      </c>
      <c r="AA4769" s="111" t="s">
        <v>25</v>
      </c>
      <c r="AB4769" s="111" t="s">
        <v>30</v>
      </c>
      <c r="AC4769" s="112" t="s">
        <v>31</v>
      </c>
    </row>
    <row r="4770" spans="1:29" ht="25.5" customHeight="1" x14ac:dyDescent="0.35">
      <c r="A4770" s="205"/>
      <c r="B4770" s="207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297"/>
        <v/>
      </c>
      <c r="G4770" s="106"/>
      <c r="H4770" s="96">
        <f t="shared" si="298"/>
        <v>0</v>
      </c>
      <c r="I4770" s="96" t="str">
        <f t="shared" si="299"/>
        <v/>
      </c>
      <c r="J4770" s="96" t="str">
        <f t="shared" si="300"/>
        <v/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V4770" s="110" t="s">
        <v>25</v>
      </c>
      <c r="W4770" s="110" t="s">
        <v>26</v>
      </c>
      <c r="X4770" s="110" t="s">
        <v>27</v>
      </c>
      <c r="Y4770" s="111" t="s">
        <v>28</v>
      </c>
      <c r="Z4770" s="111" t="s">
        <v>29</v>
      </c>
      <c r="AA4770" s="111" t="s">
        <v>25</v>
      </c>
      <c r="AB4770" s="111" t="s">
        <v>30</v>
      </c>
      <c r="AC4770" s="112" t="s">
        <v>31</v>
      </c>
    </row>
    <row r="4771" spans="1:29" ht="25.5" customHeight="1" x14ac:dyDescent="0.35">
      <c r="A4771" s="205"/>
      <c r="B4771" s="207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297"/>
        <v/>
      </c>
      <c r="G4771" s="106"/>
      <c r="H4771" s="96">
        <f t="shared" si="298"/>
        <v>0</v>
      </c>
      <c r="I4771" s="96" t="str">
        <f t="shared" si="299"/>
        <v/>
      </c>
      <c r="J4771" s="96" t="str">
        <f t="shared" si="300"/>
        <v/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V4771" s="110" t="s">
        <v>25</v>
      </c>
      <c r="W4771" s="110" t="s">
        <v>26</v>
      </c>
      <c r="X4771" s="110" t="s">
        <v>27</v>
      </c>
      <c r="Y4771" s="111" t="s">
        <v>28</v>
      </c>
      <c r="Z4771" s="111" t="s">
        <v>29</v>
      </c>
      <c r="AA4771" s="111" t="s">
        <v>25</v>
      </c>
      <c r="AB4771" s="111" t="s">
        <v>30</v>
      </c>
      <c r="AC4771" s="112" t="s">
        <v>31</v>
      </c>
    </row>
    <row r="4772" spans="1:29" ht="25.5" customHeight="1" x14ac:dyDescent="0.35">
      <c r="A4772" s="205"/>
      <c r="B4772" s="207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297"/>
        <v/>
      </c>
      <c r="G4772" s="106"/>
      <c r="H4772" s="96">
        <f t="shared" si="298"/>
        <v>0</v>
      </c>
      <c r="I4772" s="96" t="str">
        <f t="shared" si="299"/>
        <v/>
      </c>
      <c r="J4772" s="96" t="str">
        <f t="shared" si="300"/>
        <v/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V4772" s="110" t="s">
        <v>25</v>
      </c>
      <c r="W4772" s="110" t="s">
        <v>26</v>
      </c>
      <c r="X4772" s="110" t="s">
        <v>27</v>
      </c>
      <c r="Y4772" s="111" t="s">
        <v>28</v>
      </c>
      <c r="Z4772" s="111" t="s">
        <v>29</v>
      </c>
      <c r="AA4772" s="111" t="s">
        <v>25</v>
      </c>
      <c r="AB4772" s="111" t="s">
        <v>30</v>
      </c>
      <c r="AC4772" s="112" t="s">
        <v>31</v>
      </c>
    </row>
    <row r="4773" spans="1:29" ht="25.5" customHeight="1" x14ac:dyDescent="0.35">
      <c r="A4773" s="205"/>
      <c r="B4773" s="207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297"/>
        <v/>
      </c>
      <c r="G4773" s="106"/>
      <c r="H4773" s="96">
        <f t="shared" si="298"/>
        <v>0</v>
      </c>
      <c r="I4773" s="96" t="str">
        <f t="shared" si="299"/>
        <v/>
      </c>
      <c r="J4773" s="96" t="str">
        <f t="shared" si="300"/>
        <v/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V4773" s="110" t="s">
        <v>25</v>
      </c>
      <c r="W4773" s="110" t="s">
        <v>26</v>
      </c>
      <c r="X4773" s="110" t="s">
        <v>27</v>
      </c>
      <c r="Y4773" s="111" t="s">
        <v>28</v>
      </c>
      <c r="Z4773" s="111" t="s">
        <v>29</v>
      </c>
      <c r="AA4773" s="111" t="s">
        <v>25</v>
      </c>
      <c r="AB4773" s="111" t="s">
        <v>30</v>
      </c>
      <c r="AC4773" s="112" t="s">
        <v>31</v>
      </c>
    </row>
    <row r="4774" spans="1:29" ht="25.5" customHeight="1" x14ac:dyDescent="0.35">
      <c r="A4774" s="205"/>
      <c r="B4774" s="207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297"/>
        <v/>
      </c>
      <c r="G4774" s="106"/>
      <c r="H4774" s="96">
        <f t="shared" si="298"/>
        <v>0</v>
      </c>
      <c r="I4774" s="96" t="str">
        <f t="shared" si="299"/>
        <v/>
      </c>
      <c r="J4774" s="96" t="str">
        <f t="shared" si="300"/>
        <v/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V4774" s="110" t="s">
        <v>25</v>
      </c>
      <c r="W4774" s="110" t="s">
        <v>26</v>
      </c>
      <c r="X4774" s="110" t="s">
        <v>27</v>
      </c>
      <c r="Y4774" s="111" t="s">
        <v>28</v>
      </c>
      <c r="Z4774" s="111" t="s">
        <v>29</v>
      </c>
      <c r="AA4774" s="111" t="s">
        <v>25</v>
      </c>
      <c r="AB4774" s="111" t="s">
        <v>30</v>
      </c>
      <c r="AC4774" s="112" t="s">
        <v>31</v>
      </c>
    </row>
    <row r="4775" spans="1:29" ht="25.5" customHeight="1" x14ac:dyDescent="0.35">
      <c r="A4775" s="205"/>
      <c r="B4775" s="207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297"/>
        <v/>
      </c>
      <c r="G4775" s="106"/>
      <c r="H4775" s="96">
        <f t="shared" si="298"/>
        <v>0</v>
      </c>
      <c r="I4775" s="96" t="str">
        <f t="shared" si="299"/>
        <v/>
      </c>
      <c r="J4775" s="96" t="str">
        <f t="shared" si="300"/>
        <v/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V4775" s="110" t="s">
        <v>25</v>
      </c>
      <c r="W4775" s="110" t="s">
        <v>26</v>
      </c>
      <c r="X4775" s="110" t="s">
        <v>27</v>
      </c>
      <c r="Y4775" s="111" t="s">
        <v>28</v>
      </c>
      <c r="Z4775" s="111" t="s">
        <v>29</v>
      </c>
      <c r="AA4775" s="111" t="s">
        <v>25</v>
      </c>
      <c r="AB4775" s="111" t="s">
        <v>30</v>
      </c>
      <c r="AC4775" s="112" t="s">
        <v>31</v>
      </c>
    </row>
    <row r="4776" spans="1:29" ht="25.5" customHeight="1" x14ac:dyDescent="0.35">
      <c r="A4776" s="205"/>
      <c r="B4776" s="207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297"/>
        <v/>
      </c>
      <c r="G4776" s="106"/>
      <c r="H4776" s="96">
        <f t="shared" si="298"/>
        <v>0</v>
      </c>
      <c r="I4776" s="96" t="str">
        <f t="shared" si="299"/>
        <v/>
      </c>
      <c r="J4776" s="96" t="str">
        <f t="shared" si="300"/>
        <v/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V4776" s="110" t="s">
        <v>25</v>
      </c>
      <c r="W4776" s="110" t="s">
        <v>26</v>
      </c>
      <c r="X4776" s="110" t="s">
        <v>27</v>
      </c>
      <c r="Y4776" s="111" t="s">
        <v>28</v>
      </c>
      <c r="Z4776" s="111" t="s">
        <v>29</v>
      </c>
      <c r="AA4776" s="111" t="s">
        <v>25</v>
      </c>
      <c r="AB4776" s="111" t="s">
        <v>30</v>
      </c>
      <c r="AC4776" s="112" t="s">
        <v>31</v>
      </c>
    </row>
    <row r="4777" spans="1:29" ht="25.5" customHeight="1" x14ac:dyDescent="0.35">
      <c r="A4777" s="205"/>
      <c r="B4777" s="207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297"/>
        <v/>
      </c>
      <c r="G4777" s="106"/>
      <c r="H4777" s="96">
        <f t="shared" si="298"/>
        <v>0</v>
      </c>
      <c r="I4777" s="96" t="str">
        <f t="shared" si="299"/>
        <v/>
      </c>
      <c r="J4777" s="96" t="str">
        <f t="shared" si="300"/>
        <v/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V4777" s="110" t="s">
        <v>25</v>
      </c>
      <c r="W4777" s="110" t="s">
        <v>26</v>
      </c>
      <c r="X4777" s="110" t="s">
        <v>27</v>
      </c>
      <c r="Y4777" s="111" t="s">
        <v>28</v>
      </c>
      <c r="Z4777" s="111" t="s">
        <v>29</v>
      </c>
      <c r="AA4777" s="111" t="s">
        <v>25</v>
      </c>
      <c r="AB4777" s="111" t="s">
        <v>30</v>
      </c>
      <c r="AC4777" s="112" t="s">
        <v>31</v>
      </c>
    </row>
    <row r="4778" spans="1:29" ht="25.5" customHeight="1" x14ac:dyDescent="0.35">
      <c r="A4778" s="205"/>
      <c r="B4778" s="207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297"/>
        <v/>
      </c>
      <c r="G4778" s="106"/>
      <c r="H4778" s="96">
        <f t="shared" si="298"/>
        <v>0</v>
      </c>
      <c r="I4778" s="96" t="str">
        <f t="shared" si="299"/>
        <v/>
      </c>
      <c r="J4778" s="96" t="str">
        <f t="shared" si="300"/>
        <v/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V4778" s="110" t="s">
        <v>25</v>
      </c>
      <c r="W4778" s="110" t="s">
        <v>26</v>
      </c>
      <c r="X4778" s="110" t="s">
        <v>27</v>
      </c>
      <c r="Y4778" s="111" t="s">
        <v>28</v>
      </c>
      <c r="Z4778" s="111" t="s">
        <v>29</v>
      </c>
      <c r="AA4778" s="111" t="s">
        <v>25</v>
      </c>
      <c r="AB4778" s="111" t="s">
        <v>30</v>
      </c>
      <c r="AC4778" s="112" t="s">
        <v>31</v>
      </c>
    </row>
    <row r="4779" spans="1:29" ht="25.5" customHeight="1" x14ac:dyDescent="0.35">
      <c r="A4779" s="205"/>
      <c r="B4779" s="207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297"/>
        <v/>
      </c>
      <c r="G4779" s="106"/>
      <c r="H4779" s="96">
        <f t="shared" si="298"/>
        <v>0</v>
      </c>
      <c r="I4779" s="96" t="str">
        <f t="shared" si="299"/>
        <v/>
      </c>
      <c r="J4779" s="96" t="str">
        <f t="shared" si="300"/>
        <v/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V4779" s="110" t="s">
        <v>25</v>
      </c>
      <c r="W4779" s="110" t="s">
        <v>26</v>
      </c>
      <c r="X4779" s="110" t="s">
        <v>27</v>
      </c>
      <c r="Y4779" s="111" t="s">
        <v>28</v>
      </c>
      <c r="Z4779" s="111" t="s">
        <v>29</v>
      </c>
      <c r="AA4779" s="111" t="s">
        <v>25</v>
      </c>
      <c r="AB4779" s="111" t="s">
        <v>30</v>
      </c>
      <c r="AC4779" s="112" t="s">
        <v>31</v>
      </c>
    </row>
    <row r="4780" spans="1:29" ht="25.5" customHeight="1" x14ac:dyDescent="0.35">
      <c r="A4780" s="205"/>
      <c r="B4780" s="207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297"/>
        <v/>
      </c>
      <c r="G4780" s="106"/>
      <c r="H4780" s="96">
        <f t="shared" si="298"/>
        <v>0</v>
      </c>
      <c r="I4780" s="96" t="str">
        <f t="shared" si="299"/>
        <v/>
      </c>
      <c r="J4780" s="96" t="str">
        <f t="shared" si="300"/>
        <v/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V4780" s="110" t="s">
        <v>25</v>
      </c>
      <c r="W4780" s="110" t="s">
        <v>26</v>
      </c>
      <c r="X4780" s="110" t="s">
        <v>27</v>
      </c>
      <c r="Y4780" s="111" t="s">
        <v>28</v>
      </c>
      <c r="Z4780" s="111" t="s">
        <v>29</v>
      </c>
      <c r="AA4780" s="111" t="s">
        <v>25</v>
      </c>
      <c r="AB4780" s="111" t="s">
        <v>30</v>
      </c>
      <c r="AC4780" s="112" t="s">
        <v>31</v>
      </c>
    </row>
    <row r="4781" spans="1:29" ht="25.5" customHeight="1" x14ac:dyDescent="0.35">
      <c r="A4781" s="205"/>
      <c r="B4781" s="207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297"/>
        <v/>
      </c>
      <c r="G4781" s="106"/>
      <c r="H4781" s="96">
        <f t="shared" si="298"/>
        <v>0</v>
      </c>
      <c r="I4781" s="96" t="str">
        <f t="shared" si="299"/>
        <v/>
      </c>
      <c r="J4781" s="96" t="str">
        <f t="shared" si="300"/>
        <v/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V4781" s="110" t="s">
        <v>25</v>
      </c>
      <c r="W4781" s="110" t="s">
        <v>26</v>
      </c>
      <c r="X4781" s="110" t="s">
        <v>27</v>
      </c>
      <c r="Y4781" s="111" t="s">
        <v>28</v>
      </c>
      <c r="Z4781" s="111" t="s">
        <v>29</v>
      </c>
      <c r="AA4781" s="111" t="s">
        <v>25</v>
      </c>
      <c r="AB4781" s="111" t="s">
        <v>30</v>
      </c>
      <c r="AC4781" s="112" t="s">
        <v>31</v>
      </c>
    </row>
    <row r="4782" spans="1:29" ht="25.5" customHeight="1" x14ac:dyDescent="0.35">
      <c r="A4782" s="205"/>
      <c r="B4782" s="207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297"/>
        <v/>
      </c>
      <c r="G4782" s="106"/>
      <c r="H4782" s="96">
        <f t="shared" si="298"/>
        <v>0</v>
      </c>
      <c r="I4782" s="96" t="str">
        <f t="shared" si="299"/>
        <v/>
      </c>
      <c r="J4782" s="96" t="str">
        <f t="shared" si="300"/>
        <v/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V4782" s="110" t="s">
        <v>25</v>
      </c>
      <c r="W4782" s="110" t="s">
        <v>26</v>
      </c>
      <c r="X4782" s="110" t="s">
        <v>27</v>
      </c>
      <c r="Y4782" s="111" t="s">
        <v>28</v>
      </c>
      <c r="Z4782" s="111" t="s">
        <v>29</v>
      </c>
      <c r="AA4782" s="111" t="s">
        <v>25</v>
      </c>
      <c r="AB4782" s="111" t="s">
        <v>30</v>
      </c>
      <c r="AC4782" s="112" t="s">
        <v>31</v>
      </c>
    </row>
    <row r="4783" spans="1:29" ht="25.5" customHeight="1" x14ac:dyDescent="0.35">
      <c r="A4783" s="205"/>
      <c r="B4783" s="207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297"/>
        <v/>
      </c>
      <c r="G4783" s="106"/>
      <c r="H4783" s="96">
        <f t="shared" si="298"/>
        <v>0</v>
      </c>
      <c r="I4783" s="96" t="str">
        <f t="shared" si="299"/>
        <v/>
      </c>
      <c r="J4783" s="96" t="str">
        <f t="shared" si="300"/>
        <v/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V4783" s="110" t="s">
        <v>25</v>
      </c>
      <c r="W4783" s="110" t="s">
        <v>26</v>
      </c>
      <c r="X4783" s="110" t="s">
        <v>27</v>
      </c>
      <c r="Y4783" s="111" t="s">
        <v>28</v>
      </c>
      <c r="Z4783" s="111" t="s">
        <v>29</v>
      </c>
      <c r="AA4783" s="111" t="s">
        <v>25</v>
      </c>
      <c r="AB4783" s="111" t="s">
        <v>30</v>
      </c>
      <c r="AC4783" s="112" t="s">
        <v>31</v>
      </c>
    </row>
    <row r="4784" spans="1:29" ht="25.5" customHeight="1" x14ac:dyDescent="0.35">
      <c r="A4784" s="205"/>
      <c r="B4784" s="207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297"/>
        <v/>
      </c>
      <c r="G4784" s="106"/>
      <c r="H4784" s="96">
        <f t="shared" si="298"/>
        <v>0</v>
      </c>
      <c r="I4784" s="96" t="str">
        <f t="shared" si="299"/>
        <v/>
      </c>
      <c r="J4784" s="96" t="str">
        <f t="shared" si="300"/>
        <v/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V4784" s="110" t="s">
        <v>25</v>
      </c>
      <c r="W4784" s="110" t="s">
        <v>26</v>
      </c>
      <c r="X4784" s="110" t="s">
        <v>27</v>
      </c>
      <c r="Y4784" s="111" t="s">
        <v>28</v>
      </c>
      <c r="Z4784" s="111" t="s">
        <v>29</v>
      </c>
      <c r="AA4784" s="111" t="s">
        <v>25</v>
      </c>
      <c r="AB4784" s="111" t="s">
        <v>30</v>
      </c>
      <c r="AC4784" s="112" t="s">
        <v>31</v>
      </c>
    </row>
    <row r="4785" spans="1:29" ht="25.5" customHeight="1" x14ac:dyDescent="0.35">
      <c r="A4785" s="205"/>
      <c r="B4785" s="207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297"/>
        <v/>
      </c>
      <c r="G4785" s="106"/>
      <c r="H4785" s="96">
        <f t="shared" si="298"/>
        <v>0</v>
      </c>
      <c r="I4785" s="96" t="str">
        <f t="shared" si="299"/>
        <v/>
      </c>
      <c r="J4785" s="96" t="str">
        <f t="shared" si="300"/>
        <v/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V4785" s="110" t="s">
        <v>25</v>
      </c>
      <c r="W4785" s="110" t="s">
        <v>26</v>
      </c>
      <c r="X4785" s="110" t="s">
        <v>27</v>
      </c>
      <c r="Y4785" s="111" t="s">
        <v>28</v>
      </c>
      <c r="Z4785" s="111" t="s">
        <v>29</v>
      </c>
      <c r="AA4785" s="111" t="s">
        <v>25</v>
      </c>
      <c r="AB4785" s="111" t="s">
        <v>30</v>
      </c>
      <c r="AC4785" s="112" t="s">
        <v>31</v>
      </c>
    </row>
    <row r="4786" spans="1:29" ht="25.5" customHeight="1" x14ac:dyDescent="0.35">
      <c r="A4786" s="205"/>
      <c r="B4786" s="207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297"/>
        <v/>
      </c>
      <c r="G4786" s="106"/>
      <c r="H4786" s="96">
        <f t="shared" si="298"/>
        <v>0</v>
      </c>
      <c r="I4786" s="96" t="str">
        <f t="shared" si="299"/>
        <v/>
      </c>
      <c r="J4786" s="96" t="str">
        <f t="shared" si="300"/>
        <v/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V4786" s="110" t="s">
        <v>25</v>
      </c>
      <c r="W4786" s="110" t="s">
        <v>26</v>
      </c>
      <c r="X4786" s="110" t="s">
        <v>27</v>
      </c>
      <c r="Y4786" s="111" t="s">
        <v>28</v>
      </c>
      <c r="Z4786" s="111" t="s">
        <v>29</v>
      </c>
      <c r="AA4786" s="111" t="s">
        <v>25</v>
      </c>
      <c r="AB4786" s="111" t="s">
        <v>30</v>
      </c>
      <c r="AC4786" s="112" t="s">
        <v>31</v>
      </c>
    </row>
    <row r="4787" spans="1:29" ht="25.5" customHeight="1" x14ac:dyDescent="0.35">
      <c r="A4787" s="205"/>
      <c r="B4787" s="207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297"/>
        <v/>
      </c>
      <c r="G4787" s="106"/>
      <c r="H4787" s="96">
        <f t="shared" si="298"/>
        <v>0</v>
      </c>
      <c r="I4787" s="96" t="str">
        <f t="shared" si="299"/>
        <v/>
      </c>
      <c r="J4787" s="96" t="str">
        <f t="shared" si="300"/>
        <v/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V4787" s="110" t="s">
        <v>25</v>
      </c>
      <c r="W4787" s="110" t="s">
        <v>26</v>
      </c>
      <c r="X4787" s="110" t="s">
        <v>27</v>
      </c>
      <c r="Y4787" s="111" t="s">
        <v>28</v>
      </c>
      <c r="Z4787" s="111" t="s">
        <v>29</v>
      </c>
      <c r="AA4787" s="111" t="s">
        <v>25</v>
      </c>
      <c r="AB4787" s="111" t="s">
        <v>30</v>
      </c>
      <c r="AC4787" s="112" t="s">
        <v>31</v>
      </c>
    </row>
    <row r="4788" spans="1:29" ht="25.5" customHeight="1" x14ac:dyDescent="0.35">
      <c r="A4788" s="205"/>
      <c r="B4788" s="207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297"/>
        <v/>
      </c>
      <c r="G4788" s="106"/>
      <c r="H4788" s="96">
        <f t="shared" si="298"/>
        <v>0</v>
      </c>
      <c r="I4788" s="96" t="str">
        <f t="shared" si="299"/>
        <v/>
      </c>
      <c r="J4788" s="96" t="str">
        <f t="shared" si="300"/>
        <v/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V4788" s="110" t="s">
        <v>25</v>
      </c>
      <c r="W4788" s="110" t="s">
        <v>26</v>
      </c>
      <c r="X4788" s="110" t="s">
        <v>27</v>
      </c>
      <c r="Y4788" s="111" t="s">
        <v>28</v>
      </c>
      <c r="Z4788" s="111" t="s">
        <v>29</v>
      </c>
      <c r="AA4788" s="111" t="s">
        <v>25</v>
      </c>
      <c r="AB4788" s="111" t="s">
        <v>30</v>
      </c>
      <c r="AC4788" s="112" t="s">
        <v>31</v>
      </c>
    </row>
    <row r="4789" spans="1:29" ht="25.5" customHeight="1" x14ac:dyDescent="0.35">
      <c r="A4789" s="205"/>
      <c r="B4789" s="207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297"/>
        <v/>
      </c>
      <c r="G4789" s="106"/>
      <c r="H4789" s="96">
        <f t="shared" si="298"/>
        <v>0</v>
      </c>
      <c r="I4789" s="96" t="str">
        <f t="shared" si="299"/>
        <v/>
      </c>
      <c r="J4789" s="96" t="str">
        <f t="shared" si="300"/>
        <v/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V4789" s="110" t="s">
        <v>25</v>
      </c>
      <c r="W4789" s="110" t="s">
        <v>26</v>
      </c>
      <c r="X4789" s="110" t="s">
        <v>27</v>
      </c>
      <c r="Y4789" s="111" t="s">
        <v>28</v>
      </c>
      <c r="Z4789" s="111" t="s">
        <v>29</v>
      </c>
      <c r="AA4789" s="111" t="s">
        <v>25</v>
      </c>
      <c r="AB4789" s="111" t="s">
        <v>30</v>
      </c>
      <c r="AC4789" s="112" t="s">
        <v>31</v>
      </c>
    </row>
    <row r="4790" spans="1:29" ht="25.5" customHeight="1" x14ac:dyDescent="0.35">
      <c r="A4790" s="205"/>
      <c r="B4790" s="207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297"/>
        <v/>
      </c>
      <c r="G4790" s="106"/>
      <c r="H4790" s="96">
        <f t="shared" si="298"/>
        <v>0</v>
      </c>
      <c r="I4790" s="96" t="str">
        <f t="shared" si="299"/>
        <v/>
      </c>
      <c r="J4790" s="96" t="str">
        <f t="shared" si="300"/>
        <v/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V4790" s="110" t="s">
        <v>25</v>
      </c>
      <c r="W4790" s="110" t="s">
        <v>26</v>
      </c>
      <c r="X4790" s="110" t="s">
        <v>27</v>
      </c>
      <c r="Y4790" s="111" t="s">
        <v>28</v>
      </c>
      <c r="Z4790" s="111" t="s">
        <v>29</v>
      </c>
      <c r="AA4790" s="111" t="s">
        <v>25</v>
      </c>
      <c r="AB4790" s="111" t="s">
        <v>30</v>
      </c>
      <c r="AC4790" s="112" t="s">
        <v>31</v>
      </c>
    </row>
    <row r="4791" spans="1:29" ht="25.5" customHeight="1" x14ac:dyDescent="0.35">
      <c r="A4791" s="205"/>
      <c r="B4791" s="207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297"/>
        <v/>
      </c>
      <c r="G4791" s="106"/>
      <c r="H4791" s="96">
        <f t="shared" si="298"/>
        <v>0</v>
      </c>
      <c r="I4791" s="96" t="str">
        <f t="shared" si="299"/>
        <v/>
      </c>
      <c r="J4791" s="96" t="str">
        <f t="shared" si="300"/>
        <v/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V4791" s="110" t="s">
        <v>25</v>
      </c>
      <c r="W4791" s="110" t="s">
        <v>26</v>
      </c>
      <c r="X4791" s="110" t="s">
        <v>27</v>
      </c>
      <c r="Y4791" s="111" t="s">
        <v>28</v>
      </c>
      <c r="Z4791" s="111" t="s">
        <v>29</v>
      </c>
      <c r="AA4791" s="111" t="s">
        <v>25</v>
      </c>
      <c r="AB4791" s="111" t="s">
        <v>30</v>
      </c>
      <c r="AC4791" s="112" t="s">
        <v>31</v>
      </c>
    </row>
    <row r="4792" spans="1:29" ht="25.5" customHeight="1" x14ac:dyDescent="0.35">
      <c r="A4792" s="205"/>
      <c r="B4792" s="207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297"/>
        <v/>
      </c>
      <c r="G4792" s="106"/>
      <c r="H4792" s="96">
        <f t="shared" si="298"/>
        <v>0</v>
      </c>
      <c r="I4792" s="96" t="str">
        <f t="shared" si="299"/>
        <v/>
      </c>
      <c r="J4792" s="96" t="str">
        <f t="shared" si="300"/>
        <v/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V4792" s="110" t="s">
        <v>25</v>
      </c>
      <c r="W4792" s="110" t="s">
        <v>26</v>
      </c>
      <c r="X4792" s="110" t="s">
        <v>27</v>
      </c>
      <c r="Y4792" s="111" t="s">
        <v>28</v>
      </c>
      <c r="Z4792" s="111" t="s">
        <v>29</v>
      </c>
      <c r="AA4792" s="111" t="s">
        <v>25</v>
      </c>
      <c r="AB4792" s="111" t="s">
        <v>30</v>
      </c>
      <c r="AC4792" s="112" t="s">
        <v>31</v>
      </c>
    </row>
    <row r="4793" spans="1:29" ht="25.5" customHeight="1" x14ac:dyDescent="0.35">
      <c r="A4793" s="205"/>
      <c r="B4793" s="207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297"/>
        <v/>
      </c>
      <c r="G4793" s="106"/>
      <c r="H4793" s="96">
        <f t="shared" si="298"/>
        <v>0</v>
      </c>
      <c r="I4793" s="96" t="str">
        <f t="shared" si="299"/>
        <v/>
      </c>
      <c r="J4793" s="96" t="str">
        <f t="shared" si="300"/>
        <v/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V4793" s="110" t="s">
        <v>25</v>
      </c>
      <c r="W4793" s="110" t="s">
        <v>26</v>
      </c>
      <c r="X4793" s="110" t="s">
        <v>27</v>
      </c>
      <c r="Y4793" s="111" t="s">
        <v>28</v>
      </c>
      <c r="Z4793" s="111" t="s">
        <v>29</v>
      </c>
      <c r="AA4793" s="111" t="s">
        <v>25</v>
      </c>
      <c r="AB4793" s="111" t="s">
        <v>30</v>
      </c>
      <c r="AC4793" s="112" t="s">
        <v>31</v>
      </c>
    </row>
    <row r="4794" spans="1:29" ht="25.5" customHeight="1" x14ac:dyDescent="0.35">
      <c r="A4794" s="205"/>
      <c r="B4794" s="207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297"/>
        <v/>
      </c>
      <c r="G4794" s="106"/>
      <c r="H4794" s="96">
        <f t="shared" si="298"/>
        <v>0</v>
      </c>
      <c r="I4794" s="96" t="str">
        <f t="shared" si="299"/>
        <v/>
      </c>
      <c r="J4794" s="96" t="str">
        <f t="shared" si="300"/>
        <v/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V4794" s="110" t="s">
        <v>25</v>
      </c>
      <c r="W4794" s="110" t="s">
        <v>26</v>
      </c>
      <c r="X4794" s="110" t="s">
        <v>27</v>
      </c>
      <c r="Y4794" s="111" t="s">
        <v>28</v>
      </c>
      <c r="Z4794" s="111" t="s">
        <v>29</v>
      </c>
      <c r="AA4794" s="111" t="s">
        <v>25</v>
      </c>
      <c r="AB4794" s="111" t="s">
        <v>30</v>
      </c>
      <c r="AC4794" s="112" t="s">
        <v>31</v>
      </c>
    </row>
    <row r="4795" spans="1:29" ht="25.5" customHeight="1" x14ac:dyDescent="0.35">
      <c r="A4795" s="205"/>
      <c r="B4795" s="207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297"/>
        <v/>
      </c>
      <c r="G4795" s="106"/>
      <c r="H4795" s="96">
        <f t="shared" si="298"/>
        <v>0</v>
      </c>
      <c r="I4795" s="96" t="str">
        <f t="shared" si="299"/>
        <v/>
      </c>
      <c r="J4795" s="96" t="str">
        <f t="shared" si="300"/>
        <v/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V4795" s="110" t="s">
        <v>25</v>
      </c>
      <c r="W4795" s="110" t="s">
        <v>26</v>
      </c>
      <c r="X4795" s="110" t="s">
        <v>27</v>
      </c>
      <c r="Y4795" s="111" t="s">
        <v>28</v>
      </c>
      <c r="Z4795" s="111" t="s">
        <v>29</v>
      </c>
      <c r="AA4795" s="111" t="s">
        <v>25</v>
      </c>
      <c r="AB4795" s="111" t="s">
        <v>30</v>
      </c>
      <c r="AC4795" s="112" t="s">
        <v>31</v>
      </c>
    </row>
    <row r="4796" spans="1:29" ht="25.5" customHeight="1" x14ac:dyDescent="0.35">
      <c r="A4796" s="205"/>
      <c r="B4796" s="207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297"/>
        <v/>
      </c>
      <c r="G4796" s="106"/>
      <c r="H4796" s="96">
        <f t="shared" si="298"/>
        <v>0</v>
      </c>
      <c r="I4796" s="96" t="str">
        <f t="shared" si="299"/>
        <v/>
      </c>
      <c r="J4796" s="96" t="str">
        <f t="shared" si="300"/>
        <v/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V4796" s="110" t="s">
        <v>25</v>
      </c>
      <c r="W4796" s="110" t="s">
        <v>26</v>
      </c>
      <c r="X4796" s="110" t="s">
        <v>27</v>
      </c>
      <c r="Y4796" s="111" t="s">
        <v>28</v>
      </c>
      <c r="Z4796" s="111" t="s">
        <v>29</v>
      </c>
      <c r="AA4796" s="111" t="s">
        <v>25</v>
      </c>
      <c r="AB4796" s="111" t="s">
        <v>30</v>
      </c>
      <c r="AC4796" s="112" t="s">
        <v>31</v>
      </c>
    </row>
    <row r="4797" spans="1:29" ht="25.5" customHeight="1" x14ac:dyDescent="0.35">
      <c r="A4797" s="205"/>
      <c r="B4797" s="207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297"/>
        <v/>
      </c>
      <c r="G4797" s="106"/>
      <c r="H4797" s="96">
        <f t="shared" si="298"/>
        <v>0</v>
      </c>
      <c r="I4797" s="96" t="str">
        <f t="shared" si="299"/>
        <v/>
      </c>
      <c r="J4797" s="96" t="str">
        <f t="shared" si="300"/>
        <v/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V4797" s="110" t="s">
        <v>25</v>
      </c>
      <c r="W4797" s="110" t="s">
        <v>26</v>
      </c>
      <c r="X4797" s="110" t="s">
        <v>27</v>
      </c>
      <c r="Y4797" s="111" t="s">
        <v>28</v>
      </c>
      <c r="Z4797" s="111" t="s">
        <v>29</v>
      </c>
      <c r="AA4797" s="111" t="s">
        <v>25</v>
      </c>
      <c r="AB4797" s="111" t="s">
        <v>30</v>
      </c>
      <c r="AC4797" s="112" t="s">
        <v>31</v>
      </c>
    </row>
    <row r="4798" spans="1:29" ht="25.5" customHeight="1" x14ac:dyDescent="0.35">
      <c r="A4798" s="205"/>
      <c r="B4798" s="207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297"/>
        <v/>
      </c>
      <c r="G4798" s="106"/>
      <c r="H4798" s="96">
        <f t="shared" si="298"/>
        <v>0</v>
      </c>
      <c r="I4798" s="96" t="str">
        <f t="shared" si="299"/>
        <v/>
      </c>
      <c r="J4798" s="96" t="str">
        <f t="shared" si="300"/>
        <v/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V4798" s="110" t="s">
        <v>25</v>
      </c>
      <c r="W4798" s="110" t="s">
        <v>26</v>
      </c>
      <c r="X4798" s="110" t="s">
        <v>27</v>
      </c>
      <c r="Y4798" s="111" t="s">
        <v>28</v>
      </c>
      <c r="Z4798" s="111" t="s">
        <v>29</v>
      </c>
      <c r="AA4798" s="111" t="s">
        <v>25</v>
      </c>
      <c r="AB4798" s="111" t="s">
        <v>30</v>
      </c>
      <c r="AC4798" s="112" t="s">
        <v>31</v>
      </c>
    </row>
    <row r="4799" spans="1:29" ht="25.5" customHeight="1" x14ac:dyDescent="0.35">
      <c r="A4799" s="205"/>
      <c r="B4799" s="207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297"/>
        <v/>
      </c>
      <c r="G4799" s="106"/>
      <c r="H4799" s="96">
        <f t="shared" si="298"/>
        <v>0</v>
      </c>
      <c r="I4799" s="96" t="str">
        <f t="shared" si="299"/>
        <v/>
      </c>
      <c r="J4799" s="96" t="str">
        <f t="shared" si="300"/>
        <v/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V4799" s="110" t="s">
        <v>25</v>
      </c>
      <c r="W4799" s="110" t="s">
        <v>26</v>
      </c>
      <c r="X4799" s="110" t="s">
        <v>27</v>
      </c>
      <c r="Y4799" s="111" t="s">
        <v>28</v>
      </c>
      <c r="Z4799" s="111" t="s">
        <v>29</v>
      </c>
      <c r="AA4799" s="111" t="s">
        <v>25</v>
      </c>
      <c r="AB4799" s="111" t="s">
        <v>30</v>
      </c>
      <c r="AC4799" s="112" t="s">
        <v>31</v>
      </c>
    </row>
    <row r="4800" spans="1:29" ht="25.5" customHeight="1" x14ac:dyDescent="0.35">
      <c r="A4800" s="205"/>
      <c r="B4800" s="207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297"/>
        <v/>
      </c>
      <c r="G4800" s="106"/>
      <c r="H4800" s="96">
        <f t="shared" si="298"/>
        <v>0</v>
      </c>
      <c r="I4800" s="96" t="str">
        <f t="shared" si="299"/>
        <v/>
      </c>
      <c r="J4800" s="96" t="str">
        <f t="shared" si="300"/>
        <v/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V4800" s="110" t="s">
        <v>25</v>
      </c>
      <c r="W4800" s="110" t="s">
        <v>26</v>
      </c>
      <c r="X4800" s="110" t="s">
        <v>27</v>
      </c>
      <c r="Y4800" s="111" t="s">
        <v>28</v>
      </c>
      <c r="Z4800" s="111" t="s">
        <v>29</v>
      </c>
      <c r="AA4800" s="111" t="s">
        <v>25</v>
      </c>
      <c r="AB4800" s="111" t="s">
        <v>30</v>
      </c>
      <c r="AC4800" s="112" t="s">
        <v>31</v>
      </c>
    </row>
    <row r="4801" spans="1:29" ht="25.5" customHeight="1" x14ac:dyDescent="0.35">
      <c r="A4801" s="205"/>
      <c r="B4801" s="207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297"/>
        <v/>
      </c>
      <c r="G4801" s="106"/>
      <c r="H4801" s="96">
        <f t="shared" si="298"/>
        <v>0</v>
      </c>
      <c r="I4801" s="96" t="str">
        <f t="shared" si="299"/>
        <v/>
      </c>
      <c r="J4801" s="96" t="str">
        <f t="shared" si="300"/>
        <v/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V4801" s="110" t="s">
        <v>25</v>
      </c>
      <c r="W4801" s="110" t="s">
        <v>26</v>
      </c>
      <c r="X4801" s="110" t="s">
        <v>27</v>
      </c>
      <c r="Y4801" s="111" t="s">
        <v>28</v>
      </c>
      <c r="Z4801" s="111" t="s">
        <v>29</v>
      </c>
      <c r="AA4801" s="111" t="s">
        <v>25</v>
      </c>
      <c r="AB4801" s="111" t="s">
        <v>30</v>
      </c>
      <c r="AC4801" s="112" t="s">
        <v>31</v>
      </c>
    </row>
    <row r="4802" spans="1:29" ht="25.5" customHeight="1" x14ac:dyDescent="0.35">
      <c r="A4802" s="205"/>
      <c r="B4802" s="207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01">IF(OR(D4802="",E4802=""),"",ROUND(D4802*E4802,2))</f>
        <v/>
      </c>
      <c r="G4802" s="106"/>
      <c r="H4802" s="96">
        <f t="shared" ref="H4802:H4865" si="302">IF(G4802="Sim",IF(OR(F4802="",D4802="",L4802=""),"",IF(L4802="Sim",ROUND(F4802-D4802,2),0)),0)</f>
        <v>0</v>
      </c>
      <c r="I4802" s="96" t="str">
        <f t="shared" ref="I4802:I4865" si="303">IF(G4802="Sim",0,IF(OR(F4802="",L4802=""),"",F4802))</f>
        <v/>
      </c>
      <c r="J4802" s="96" t="str">
        <f t="shared" ref="J4802:J4865" si="304">IF(G4802="Sim",0,IF(OR(F4802="",D4802="",L4802=""),"",IF(L4802="Sim",ROUND(F4802-D4802,2),0)))</f>
        <v/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V4802" s="110" t="s">
        <v>25</v>
      </c>
      <c r="W4802" s="110" t="s">
        <v>26</v>
      </c>
      <c r="X4802" s="110" t="s">
        <v>27</v>
      </c>
      <c r="Y4802" s="111" t="s">
        <v>28</v>
      </c>
      <c r="Z4802" s="111" t="s">
        <v>29</v>
      </c>
      <c r="AA4802" s="111" t="s">
        <v>25</v>
      </c>
      <c r="AB4802" s="111" t="s">
        <v>30</v>
      </c>
      <c r="AC4802" s="112" t="s">
        <v>31</v>
      </c>
    </row>
    <row r="4803" spans="1:29" ht="25.5" customHeight="1" x14ac:dyDescent="0.35">
      <c r="A4803" s="205"/>
      <c r="B4803" s="207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01"/>
        <v/>
      </c>
      <c r="G4803" s="106"/>
      <c r="H4803" s="96">
        <f t="shared" si="302"/>
        <v>0</v>
      </c>
      <c r="I4803" s="96" t="str">
        <f t="shared" si="303"/>
        <v/>
      </c>
      <c r="J4803" s="96" t="str">
        <f t="shared" si="304"/>
        <v/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V4803" s="110" t="s">
        <v>25</v>
      </c>
      <c r="W4803" s="110" t="s">
        <v>26</v>
      </c>
      <c r="X4803" s="110" t="s">
        <v>27</v>
      </c>
      <c r="Y4803" s="111" t="s">
        <v>28</v>
      </c>
      <c r="Z4803" s="111" t="s">
        <v>29</v>
      </c>
      <c r="AA4803" s="111" t="s">
        <v>25</v>
      </c>
      <c r="AB4803" s="111" t="s">
        <v>30</v>
      </c>
      <c r="AC4803" s="112" t="s">
        <v>31</v>
      </c>
    </row>
    <row r="4804" spans="1:29" ht="25.5" customHeight="1" x14ac:dyDescent="0.35">
      <c r="A4804" s="205"/>
      <c r="B4804" s="207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01"/>
        <v/>
      </c>
      <c r="G4804" s="106"/>
      <c r="H4804" s="96">
        <f t="shared" si="302"/>
        <v>0</v>
      </c>
      <c r="I4804" s="96" t="str">
        <f t="shared" si="303"/>
        <v/>
      </c>
      <c r="J4804" s="96" t="str">
        <f t="shared" si="304"/>
        <v/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V4804" s="110" t="s">
        <v>25</v>
      </c>
      <c r="W4804" s="110" t="s">
        <v>26</v>
      </c>
      <c r="X4804" s="110" t="s">
        <v>27</v>
      </c>
      <c r="Y4804" s="111" t="s">
        <v>28</v>
      </c>
      <c r="Z4804" s="111" t="s">
        <v>29</v>
      </c>
      <c r="AA4804" s="111" t="s">
        <v>25</v>
      </c>
      <c r="AB4804" s="111" t="s">
        <v>30</v>
      </c>
      <c r="AC4804" s="112" t="s">
        <v>31</v>
      </c>
    </row>
    <row r="4805" spans="1:29" ht="25.5" customHeight="1" x14ac:dyDescent="0.35">
      <c r="A4805" s="205"/>
      <c r="B4805" s="207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01"/>
        <v/>
      </c>
      <c r="G4805" s="106"/>
      <c r="H4805" s="96">
        <f t="shared" si="302"/>
        <v>0</v>
      </c>
      <c r="I4805" s="96" t="str">
        <f t="shared" si="303"/>
        <v/>
      </c>
      <c r="J4805" s="96" t="str">
        <f t="shared" si="304"/>
        <v/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V4805" s="110" t="s">
        <v>25</v>
      </c>
      <c r="W4805" s="110" t="s">
        <v>26</v>
      </c>
      <c r="X4805" s="110" t="s">
        <v>27</v>
      </c>
      <c r="Y4805" s="111" t="s">
        <v>28</v>
      </c>
      <c r="Z4805" s="111" t="s">
        <v>29</v>
      </c>
      <c r="AA4805" s="111" t="s">
        <v>25</v>
      </c>
      <c r="AB4805" s="111" t="s">
        <v>30</v>
      </c>
      <c r="AC4805" s="112" t="s">
        <v>31</v>
      </c>
    </row>
    <row r="4806" spans="1:29" ht="25.5" customHeight="1" x14ac:dyDescent="0.35">
      <c r="A4806" s="205"/>
      <c r="B4806" s="207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01"/>
        <v/>
      </c>
      <c r="G4806" s="106"/>
      <c r="H4806" s="96">
        <f t="shared" si="302"/>
        <v>0</v>
      </c>
      <c r="I4806" s="96" t="str">
        <f t="shared" si="303"/>
        <v/>
      </c>
      <c r="J4806" s="96" t="str">
        <f t="shared" si="304"/>
        <v/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V4806" s="110" t="s">
        <v>25</v>
      </c>
      <c r="W4806" s="110" t="s">
        <v>26</v>
      </c>
      <c r="X4806" s="110" t="s">
        <v>27</v>
      </c>
      <c r="Y4806" s="111" t="s">
        <v>28</v>
      </c>
      <c r="Z4806" s="111" t="s">
        <v>29</v>
      </c>
      <c r="AA4806" s="111" t="s">
        <v>25</v>
      </c>
      <c r="AB4806" s="111" t="s">
        <v>30</v>
      </c>
      <c r="AC4806" s="112" t="s">
        <v>31</v>
      </c>
    </row>
    <row r="4807" spans="1:29" ht="25.5" customHeight="1" x14ac:dyDescent="0.35">
      <c r="A4807" s="205"/>
      <c r="B4807" s="207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01"/>
        <v/>
      </c>
      <c r="G4807" s="106"/>
      <c r="H4807" s="96">
        <f t="shared" si="302"/>
        <v>0</v>
      </c>
      <c r="I4807" s="96" t="str">
        <f t="shared" si="303"/>
        <v/>
      </c>
      <c r="J4807" s="96" t="str">
        <f t="shared" si="304"/>
        <v/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V4807" s="110" t="s">
        <v>25</v>
      </c>
      <c r="W4807" s="110" t="s">
        <v>26</v>
      </c>
      <c r="X4807" s="110" t="s">
        <v>27</v>
      </c>
      <c r="Y4807" s="111" t="s">
        <v>28</v>
      </c>
      <c r="Z4807" s="111" t="s">
        <v>29</v>
      </c>
      <c r="AA4807" s="111" t="s">
        <v>25</v>
      </c>
      <c r="AB4807" s="111" t="s">
        <v>30</v>
      </c>
      <c r="AC4807" s="112" t="s">
        <v>31</v>
      </c>
    </row>
    <row r="4808" spans="1:29" ht="25.5" customHeight="1" x14ac:dyDescent="0.35">
      <c r="A4808" s="205"/>
      <c r="B4808" s="207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01"/>
        <v/>
      </c>
      <c r="G4808" s="106"/>
      <c r="H4808" s="96">
        <f t="shared" si="302"/>
        <v>0</v>
      </c>
      <c r="I4808" s="96" t="str">
        <f t="shared" si="303"/>
        <v/>
      </c>
      <c r="J4808" s="96" t="str">
        <f t="shared" si="304"/>
        <v/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V4808" s="110" t="s">
        <v>25</v>
      </c>
      <c r="W4808" s="110" t="s">
        <v>26</v>
      </c>
      <c r="X4808" s="110" t="s">
        <v>27</v>
      </c>
      <c r="Y4808" s="111" t="s">
        <v>28</v>
      </c>
      <c r="Z4808" s="111" t="s">
        <v>29</v>
      </c>
      <c r="AA4808" s="111" t="s">
        <v>25</v>
      </c>
      <c r="AB4808" s="111" t="s">
        <v>30</v>
      </c>
      <c r="AC4808" s="112" t="s">
        <v>31</v>
      </c>
    </row>
    <row r="4809" spans="1:29" ht="25.5" customHeight="1" x14ac:dyDescent="0.35">
      <c r="A4809" s="205"/>
      <c r="B4809" s="207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01"/>
        <v/>
      </c>
      <c r="G4809" s="106"/>
      <c r="H4809" s="96">
        <f t="shared" si="302"/>
        <v>0</v>
      </c>
      <c r="I4809" s="96" t="str">
        <f t="shared" si="303"/>
        <v/>
      </c>
      <c r="J4809" s="96" t="str">
        <f t="shared" si="304"/>
        <v/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V4809" s="110" t="s">
        <v>25</v>
      </c>
      <c r="W4809" s="110" t="s">
        <v>26</v>
      </c>
      <c r="X4809" s="110" t="s">
        <v>27</v>
      </c>
      <c r="Y4809" s="111" t="s">
        <v>28</v>
      </c>
      <c r="Z4809" s="111" t="s">
        <v>29</v>
      </c>
      <c r="AA4809" s="111" t="s">
        <v>25</v>
      </c>
      <c r="AB4809" s="111" t="s">
        <v>30</v>
      </c>
      <c r="AC4809" s="112" t="s">
        <v>31</v>
      </c>
    </row>
    <row r="4810" spans="1:29" ht="25.5" customHeight="1" x14ac:dyDescent="0.35">
      <c r="A4810" s="205"/>
      <c r="B4810" s="207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01"/>
        <v/>
      </c>
      <c r="G4810" s="106"/>
      <c r="H4810" s="96">
        <f t="shared" si="302"/>
        <v>0</v>
      </c>
      <c r="I4810" s="96" t="str">
        <f t="shared" si="303"/>
        <v/>
      </c>
      <c r="J4810" s="96" t="str">
        <f t="shared" si="304"/>
        <v/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V4810" s="110" t="s">
        <v>25</v>
      </c>
      <c r="W4810" s="110" t="s">
        <v>26</v>
      </c>
      <c r="X4810" s="110" t="s">
        <v>27</v>
      </c>
      <c r="Y4810" s="111" t="s">
        <v>28</v>
      </c>
      <c r="Z4810" s="111" t="s">
        <v>29</v>
      </c>
      <c r="AA4810" s="111" t="s">
        <v>25</v>
      </c>
      <c r="AB4810" s="111" t="s">
        <v>30</v>
      </c>
      <c r="AC4810" s="112" t="s">
        <v>31</v>
      </c>
    </row>
    <row r="4811" spans="1:29" ht="25.5" customHeight="1" x14ac:dyDescent="0.35">
      <c r="A4811" s="205"/>
      <c r="B4811" s="207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01"/>
        <v/>
      </c>
      <c r="G4811" s="106"/>
      <c r="H4811" s="96">
        <f t="shared" si="302"/>
        <v>0</v>
      </c>
      <c r="I4811" s="96" t="str">
        <f t="shared" si="303"/>
        <v/>
      </c>
      <c r="J4811" s="96" t="str">
        <f t="shared" si="304"/>
        <v/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V4811" s="110" t="s">
        <v>25</v>
      </c>
      <c r="W4811" s="110" t="s">
        <v>26</v>
      </c>
      <c r="X4811" s="110" t="s">
        <v>27</v>
      </c>
      <c r="Y4811" s="111" t="s">
        <v>28</v>
      </c>
      <c r="Z4811" s="111" t="s">
        <v>29</v>
      </c>
      <c r="AA4811" s="111" t="s">
        <v>25</v>
      </c>
      <c r="AB4811" s="111" t="s">
        <v>30</v>
      </c>
      <c r="AC4811" s="112" t="s">
        <v>31</v>
      </c>
    </row>
    <row r="4812" spans="1:29" ht="25.5" customHeight="1" x14ac:dyDescent="0.35">
      <c r="A4812" s="205"/>
      <c r="B4812" s="207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01"/>
        <v/>
      </c>
      <c r="G4812" s="106"/>
      <c r="H4812" s="96">
        <f t="shared" si="302"/>
        <v>0</v>
      </c>
      <c r="I4812" s="96" t="str">
        <f t="shared" si="303"/>
        <v/>
      </c>
      <c r="J4812" s="96" t="str">
        <f t="shared" si="304"/>
        <v/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V4812" s="110" t="s">
        <v>25</v>
      </c>
      <c r="W4812" s="110" t="s">
        <v>26</v>
      </c>
      <c r="X4812" s="110" t="s">
        <v>27</v>
      </c>
      <c r="Y4812" s="111" t="s">
        <v>28</v>
      </c>
      <c r="Z4812" s="111" t="s">
        <v>29</v>
      </c>
      <c r="AA4812" s="111" t="s">
        <v>25</v>
      </c>
      <c r="AB4812" s="111" t="s">
        <v>30</v>
      </c>
      <c r="AC4812" s="112" t="s">
        <v>31</v>
      </c>
    </row>
    <row r="4813" spans="1:29" ht="25.5" customHeight="1" x14ac:dyDescent="0.35">
      <c r="A4813" s="205"/>
      <c r="B4813" s="207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01"/>
        <v/>
      </c>
      <c r="G4813" s="106"/>
      <c r="H4813" s="96">
        <f t="shared" si="302"/>
        <v>0</v>
      </c>
      <c r="I4813" s="96" t="str">
        <f t="shared" si="303"/>
        <v/>
      </c>
      <c r="J4813" s="96" t="str">
        <f t="shared" si="304"/>
        <v/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V4813" s="110" t="s">
        <v>25</v>
      </c>
      <c r="W4813" s="110" t="s">
        <v>26</v>
      </c>
      <c r="X4813" s="110" t="s">
        <v>27</v>
      </c>
      <c r="Y4813" s="111" t="s">
        <v>28</v>
      </c>
      <c r="Z4813" s="111" t="s">
        <v>29</v>
      </c>
      <c r="AA4813" s="111" t="s">
        <v>25</v>
      </c>
      <c r="AB4813" s="111" t="s">
        <v>30</v>
      </c>
      <c r="AC4813" s="112" t="s">
        <v>31</v>
      </c>
    </row>
    <row r="4814" spans="1:29" ht="25.5" customHeight="1" x14ac:dyDescent="0.35">
      <c r="A4814" s="205"/>
      <c r="B4814" s="207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01"/>
        <v/>
      </c>
      <c r="G4814" s="106"/>
      <c r="H4814" s="96">
        <f t="shared" si="302"/>
        <v>0</v>
      </c>
      <c r="I4814" s="96" t="str">
        <f t="shared" si="303"/>
        <v/>
      </c>
      <c r="J4814" s="96" t="str">
        <f t="shared" si="304"/>
        <v/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V4814" s="110" t="s">
        <v>25</v>
      </c>
      <c r="W4814" s="110" t="s">
        <v>26</v>
      </c>
      <c r="X4814" s="110" t="s">
        <v>27</v>
      </c>
      <c r="Y4814" s="111" t="s">
        <v>28</v>
      </c>
      <c r="Z4814" s="111" t="s">
        <v>29</v>
      </c>
      <c r="AA4814" s="111" t="s">
        <v>25</v>
      </c>
      <c r="AB4814" s="111" t="s">
        <v>30</v>
      </c>
      <c r="AC4814" s="112" t="s">
        <v>31</v>
      </c>
    </row>
    <row r="4815" spans="1:29" ht="25.5" customHeight="1" x14ac:dyDescent="0.35">
      <c r="A4815" s="205"/>
      <c r="B4815" s="207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01"/>
        <v/>
      </c>
      <c r="G4815" s="106"/>
      <c r="H4815" s="96">
        <f t="shared" si="302"/>
        <v>0</v>
      </c>
      <c r="I4815" s="96" t="str">
        <f t="shared" si="303"/>
        <v/>
      </c>
      <c r="J4815" s="96" t="str">
        <f t="shared" si="304"/>
        <v/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V4815" s="110" t="s">
        <v>25</v>
      </c>
      <c r="W4815" s="110" t="s">
        <v>26</v>
      </c>
      <c r="X4815" s="110" t="s">
        <v>27</v>
      </c>
      <c r="Y4815" s="111" t="s">
        <v>28</v>
      </c>
      <c r="Z4815" s="111" t="s">
        <v>29</v>
      </c>
      <c r="AA4815" s="111" t="s">
        <v>25</v>
      </c>
      <c r="AB4815" s="111" t="s">
        <v>30</v>
      </c>
      <c r="AC4815" s="112" t="s">
        <v>31</v>
      </c>
    </row>
    <row r="4816" spans="1:29" ht="25.5" customHeight="1" x14ac:dyDescent="0.35">
      <c r="A4816" s="205"/>
      <c r="B4816" s="207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01"/>
        <v/>
      </c>
      <c r="G4816" s="106"/>
      <c r="H4816" s="96">
        <f t="shared" si="302"/>
        <v>0</v>
      </c>
      <c r="I4816" s="96" t="str">
        <f t="shared" si="303"/>
        <v/>
      </c>
      <c r="J4816" s="96" t="str">
        <f t="shared" si="304"/>
        <v/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V4816" s="110" t="s">
        <v>25</v>
      </c>
      <c r="W4816" s="110" t="s">
        <v>26</v>
      </c>
      <c r="X4816" s="110" t="s">
        <v>27</v>
      </c>
      <c r="Y4816" s="111" t="s">
        <v>28</v>
      </c>
      <c r="Z4816" s="111" t="s">
        <v>29</v>
      </c>
      <c r="AA4816" s="111" t="s">
        <v>25</v>
      </c>
      <c r="AB4816" s="111" t="s">
        <v>30</v>
      </c>
      <c r="AC4816" s="112" t="s">
        <v>31</v>
      </c>
    </row>
    <row r="4817" spans="1:29" ht="25.5" customHeight="1" x14ac:dyDescent="0.35">
      <c r="A4817" s="205"/>
      <c r="B4817" s="207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01"/>
        <v/>
      </c>
      <c r="G4817" s="106"/>
      <c r="H4817" s="96">
        <f t="shared" si="302"/>
        <v>0</v>
      </c>
      <c r="I4817" s="96" t="str">
        <f t="shared" si="303"/>
        <v/>
      </c>
      <c r="J4817" s="96" t="str">
        <f t="shared" si="304"/>
        <v/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V4817" s="110" t="s">
        <v>25</v>
      </c>
      <c r="W4817" s="110" t="s">
        <v>26</v>
      </c>
      <c r="X4817" s="110" t="s">
        <v>27</v>
      </c>
      <c r="Y4817" s="111" t="s">
        <v>28</v>
      </c>
      <c r="Z4817" s="111" t="s">
        <v>29</v>
      </c>
      <c r="AA4817" s="111" t="s">
        <v>25</v>
      </c>
      <c r="AB4817" s="111" t="s">
        <v>30</v>
      </c>
      <c r="AC4817" s="112" t="s">
        <v>31</v>
      </c>
    </row>
    <row r="4818" spans="1:29" ht="25.5" customHeight="1" x14ac:dyDescent="0.35">
      <c r="A4818" s="205"/>
      <c r="B4818" s="207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01"/>
        <v/>
      </c>
      <c r="G4818" s="106"/>
      <c r="H4818" s="96">
        <f t="shared" si="302"/>
        <v>0</v>
      </c>
      <c r="I4818" s="96" t="str">
        <f t="shared" si="303"/>
        <v/>
      </c>
      <c r="J4818" s="96" t="str">
        <f t="shared" si="304"/>
        <v/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V4818" s="110" t="s">
        <v>25</v>
      </c>
      <c r="W4818" s="110" t="s">
        <v>26</v>
      </c>
      <c r="X4818" s="110" t="s">
        <v>27</v>
      </c>
      <c r="Y4818" s="111" t="s">
        <v>28</v>
      </c>
      <c r="Z4818" s="111" t="s">
        <v>29</v>
      </c>
      <c r="AA4818" s="111" t="s">
        <v>25</v>
      </c>
      <c r="AB4818" s="111" t="s">
        <v>30</v>
      </c>
      <c r="AC4818" s="112" t="s">
        <v>31</v>
      </c>
    </row>
    <row r="4819" spans="1:29" ht="25.5" customHeight="1" x14ac:dyDescent="0.35">
      <c r="A4819" s="205"/>
      <c r="B4819" s="207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01"/>
        <v/>
      </c>
      <c r="G4819" s="106"/>
      <c r="H4819" s="96">
        <f t="shared" si="302"/>
        <v>0</v>
      </c>
      <c r="I4819" s="96" t="str">
        <f t="shared" si="303"/>
        <v/>
      </c>
      <c r="J4819" s="96" t="str">
        <f t="shared" si="304"/>
        <v/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V4819" s="110" t="s">
        <v>25</v>
      </c>
      <c r="W4819" s="110" t="s">
        <v>26</v>
      </c>
      <c r="X4819" s="110" t="s">
        <v>27</v>
      </c>
      <c r="Y4819" s="111" t="s">
        <v>28</v>
      </c>
      <c r="Z4819" s="111" t="s">
        <v>29</v>
      </c>
      <c r="AA4819" s="111" t="s">
        <v>25</v>
      </c>
      <c r="AB4819" s="111" t="s">
        <v>30</v>
      </c>
      <c r="AC4819" s="112" t="s">
        <v>31</v>
      </c>
    </row>
    <row r="4820" spans="1:29" ht="25.5" customHeight="1" x14ac:dyDescent="0.35">
      <c r="A4820" s="205"/>
      <c r="B4820" s="207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01"/>
        <v/>
      </c>
      <c r="G4820" s="106"/>
      <c r="H4820" s="96">
        <f t="shared" si="302"/>
        <v>0</v>
      </c>
      <c r="I4820" s="96" t="str">
        <f t="shared" si="303"/>
        <v/>
      </c>
      <c r="J4820" s="96" t="str">
        <f t="shared" si="304"/>
        <v/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V4820" s="110" t="s">
        <v>25</v>
      </c>
      <c r="W4820" s="110" t="s">
        <v>26</v>
      </c>
      <c r="X4820" s="110" t="s">
        <v>27</v>
      </c>
      <c r="Y4820" s="111" t="s">
        <v>28</v>
      </c>
      <c r="Z4820" s="111" t="s">
        <v>29</v>
      </c>
      <c r="AA4820" s="111" t="s">
        <v>25</v>
      </c>
      <c r="AB4820" s="111" t="s">
        <v>30</v>
      </c>
      <c r="AC4820" s="112" t="s">
        <v>31</v>
      </c>
    </row>
    <row r="4821" spans="1:29" ht="25.5" customHeight="1" x14ac:dyDescent="0.35">
      <c r="A4821" s="205"/>
      <c r="B4821" s="207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01"/>
        <v/>
      </c>
      <c r="G4821" s="106"/>
      <c r="H4821" s="96">
        <f t="shared" si="302"/>
        <v>0</v>
      </c>
      <c r="I4821" s="96" t="str">
        <f t="shared" si="303"/>
        <v/>
      </c>
      <c r="J4821" s="96" t="str">
        <f t="shared" si="304"/>
        <v/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V4821" s="110" t="s">
        <v>25</v>
      </c>
      <c r="W4821" s="110" t="s">
        <v>26</v>
      </c>
      <c r="X4821" s="110" t="s">
        <v>27</v>
      </c>
      <c r="Y4821" s="111" t="s">
        <v>28</v>
      </c>
      <c r="Z4821" s="111" t="s">
        <v>29</v>
      </c>
      <c r="AA4821" s="111" t="s">
        <v>25</v>
      </c>
      <c r="AB4821" s="111" t="s">
        <v>30</v>
      </c>
      <c r="AC4821" s="112" t="s">
        <v>31</v>
      </c>
    </row>
    <row r="4822" spans="1:29" ht="25.5" customHeight="1" x14ac:dyDescent="0.35">
      <c r="A4822" s="205"/>
      <c r="B4822" s="207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01"/>
        <v/>
      </c>
      <c r="G4822" s="106"/>
      <c r="H4822" s="96">
        <f t="shared" si="302"/>
        <v>0</v>
      </c>
      <c r="I4822" s="96" t="str">
        <f t="shared" si="303"/>
        <v/>
      </c>
      <c r="J4822" s="96" t="str">
        <f t="shared" si="304"/>
        <v/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V4822" s="110" t="s">
        <v>25</v>
      </c>
      <c r="W4822" s="110" t="s">
        <v>26</v>
      </c>
      <c r="X4822" s="110" t="s">
        <v>27</v>
      </c>
      <c r="Y4822" s="111" t="s">
        <v>28</v>
      </c>
      <c r="Z4822" s="111" t="s">
        <v>29</v>
      </c>
      <c r="AA4822" s="111" t="s">
        <v>25</v>
      </c>
      <c r="AB4822" s="111" t="s">
        <v>30</v>
      </c>
      <c r="AC4822" s="112" t="s">
        <v>31</v>
      </c>
    </row>
    <row r="4823" spans="1:29" ht="25.5" customHeight="1" x14ac:dyDescent="0.35">
      <c r="A4823" s="205"/>
      <c r="B4823" s="207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01"/>
        <v/>
      </c>
      <c r="G4823" s="106"/>
      <c r="H4823" s="96">
        <f t="shared" si="302"/>
        <v>0</v>
      </c>
      <c r="I4823" s="96" t="str">
        <f t="shared" si="303"/>
        <v/>
      </c>
      <c r="J4823" s="96" t="str">
        <f t="shared" si="304"/>
        <v/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V4823" s="110" t="s">
        <v>25</v>
      </c>
      <c r="W4823" s="110" t="s">
        <v>26</v>
      </c>
      <c r="X4823" s="110" t="s">
        <v>27</v>
      </c>
      <c r="Y4823" s="111" t="s">
        <v>28</v>
      </c>
      <c r="Z4823" s="111" t="s">
        <v>29</v>
      </c>
      <c r="AA4823" s="111" t="s">
        <v>25</v>
      </c>
      <c r="AB4823" s="111" t="s">
        <v>30</v>
      </c>
      <c r="AC4823" s="112" t="s">
        <v>31</v>
      </c>
    </row>
    <row r="4824" spans="1:29" ht="25.5" customHeight="1" x14ac:dyDescent="0.35">
      <c r="A4824" s="205"/>
      <c r="B4824" s="207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01"/>
        <v/>
      </c>
      <c r="G4824" s="106"/>
      <c r="H4824" s="96">
        <f t="shared" si="302"/>
        <v>0</v>
      </c>
      <c r="I4824" s="96" t="str">
        <f t="shared" si="303"/>
        <v/>
      </c>
      <c r="J4824" s="96" t="str">
        <f t="shared" si="304"/>
        <v/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V4824" s="110" t="s">
        <v>25</v>
      </c>
      <c r="W4824" s="110" t="s">
        <v>26</v>
      </c>
      <c r="X4824" s="110" t="s">
        <v>27</v>
      </c>
      <c r="Y4824" s="111" t="s">
        <v>28</v>
      </c>
      <c r="Z4824" s="111" t="s">
        <v>29</v>
      </c>
      <c r="AA4824" s="111" t="s">
        <v>25</v>
      </c>
      <c r="AB4824" s="111" t="s">
        <v>30</v>
      </c>
      <c r="AC4824" s="112" t="s">
        <v>31</v>
      </c>
    </row>
    <row r="4825" spans="1:29" ht="25.5" customHeight="1" x14ac:dyDescent="0.35">
      <c r="A4825" s="205"/>
      <c r="B4825" s="207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01"/>
        <v/>
      </c>
      <c r="G4825" s="106"/>
      <c r="H4825" s="96">
        <f t="shared" si="302"/>
        <v>0</v>
      </c>
      <c r="I4825" s="96" t="str">
        <f t="shared" si="303"/>
        <v/>
      </c>
      <c r="J4825" s="96" t="str">
        <f t="shared" si="304"/>
        <v/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V4825" s="110" t="s">
        <v>25</v>
      </c>
      <c r="W4825" s="110" t="s">
        <v>26</v>
      </c>
      <c r="X4825" s="110" t="s">
        <v>27</v>
      </c>
      <c r="Y4825" s="111" t="s">
        <v>28</v>
      </c>
      <c r="Z4825" s="111" t="s">
        <v>29</v>
      </c>
      <c r="AA4825" s="111" t="s">
        <v>25</v>
      </c>
      <c r="AB4825" s="111" t="s">
        <v>30</v>
      </c>
      <c r="AC4825" s="112" t="s">
        <v>31</v>
      </c>
    </row>
    <row r="4826" spans="1:29" ht="25.5" customHeight="1" x14ac:dyDescent="0.35">
      <c r="A4826" s="205"/>
      <c r="B4826" s="207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01"/>
        <v/>
      </c>
      <c r="G4826" s="106"/>
      <c r="H4826" s="96">
        <f t="shared" si="302"/>
        <v>0</v>
      </c>
      <c r="I4826" s="96" t="str">
        <f t="shared" si="303"/>
        <v/>
      </c>
      <c r="J4826" s="96" t="str">
        <f t="shared" si="304"/>
        <v/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V4826" s="110" t="s">
        <v>25</v>
      </c>
      <c r="W4826" s="110" t="s">
        <v>26</v>
      </c>
      <c r="X4826" s="110" t="s">
        <v>27</v>
      </c>
      <c r="Y4826" s="111" t="s">
        <v>28</v>
      </c>
      <c r="Z4826" s="111" t="s">
        <v>29</v>
      </c>
      <c r="AA4826" s="111" t="s">
        <v>25</v>
      </c>
      <c r="AB4826" s="111" t="s">
        <v>30</v>
      </c>
      <c r="AC4826" s="112" t="s">
        <v>31</v>
      </c>
    </row>
    <row r="4827" spans="1:29" ht="25.5" customHeight="1" x14ac:dyDescent="0.35">
      <c r="A4827" s="205"/>
      <c r="B4827" s="207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01"/>
        <v/>
      </c>
      <c r="G4827" s="106"/>
      <c r="H4827" s="96">
        <f t="shared" si="302"/>
        <v>0</v>
      </c>
      <c r="I4827" s="96" t="str">
        <f t="shared" si="303"/>
        <v/>
      </c>
      <c r="J4827" s="96" t="str">
        <f t="shared" si="304"/>
        <v/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V4827" s="110" t="s">
        <v>25</v>
      </c>
      <c r="W4827" s="110" t="s">
        <v>26</v>
      </c>
      <c r="X4827" s="110" t="s">
        <v>27</v>
      </c>
      <c r="Y4827" s="111" t="s">
        <v>28</v>
      </c>
      <c r="Z4827" s="111" t="s">
        <v>29</v>
      </c>
      <c r="AA4827" s="111" t="s">
        <v>25</v>
      </c>
      <c r="AB4827" s="111" t="s">
        <v>30</v>
      </c>
      <c r="AC4827" s="112" t="s">
        <v>31</v>
      </c>
    </row>
    <row r="4828" spans="1:29" ht="25.5" customHeight="1" x14ac:dyDescent="0.35">
      <c r="A4828" s="205"/>
      <c r="B4828" s="207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01"/>
        <v/>
      </c>
      <c r="G4828" s="106"/>
      <c r="H4828" s="96">
        <f t="shared" si="302"/>
        <v>0</v>
      </c>
      <c r="I4828" s="96" t="str">
        <f t="shared" si="303"/>
        <v/>
      </c>
      <c r="J4828" s="96" t="str">
        <f t="shared" si="304"/>
        <v/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V4828" s="110" t="s">
        <v>25</v>
      </c>
      <c r="W4828" s="110" t="s">
        <v>26</v>
      </c>
      <c r="X4828" s="110" t="s">
        <v>27</v>
      </c>
      <c r="Y4828" s="111" t="s">
        <v>28</v>
      </c>
      <c r="Z4828" s="111" t="s">
        <v>29</v>
      </c>
      <c r="AA4828" s="111" t="s">
        <v>25</v>
      </c>
      <c r="AB4828" s="111" t="s">
        <v>30</v>
      </c>
      <c r="AC4828" s="112" t="s">
        <v>31</v>
      </c>
    </row>
    <row r="4829" spans="1:29" ht="25.5" customHeight="1" x14ac:dyDescent="0.35">
      <c r="A4829" s="205"/>
      <c r="B4829" s="207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01"/>
        <v/>
      </c>
      <c r="G4829" s="106"/>
      <c r="H4829" s="96">
        <f t="shared" si="302"/>
        <v>0</v>
      </c>
      <c r="I4829" s="96" t="str">
        <f t="shared" si="303"/>
        <v/>
      </c>
      <c r="J4829" s="96" t="str">
        <f t="shared" si="304"/>
        <v/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V4829" s="110" t="s">
        <v>25</v>
      </c>
      <c r="W4829" s="110" t="s">
        <v>26</v>
      </c>
      <c r="X4829" s="110" t="s">
        <v>27</v>
      </c>
      <c r="Y4829" s="111" t="s">
        <v>28</v>
      </c>
      <c r="Z4829" s="111" t="s">
        <v>29</v>
      </c>
      <c r="AA4829" s="111" t="s">
        <v>25</v>
      </c>
      <c r="AB4829" s="111" t="s">
        <v>30</v>
      </c>
      <c r="AC4829" s="112" t="s">
        <v>31</v>
      </c>
    </row>
    <row r="4830" spans="1:29" ht="25.5" customHeight="1" x14ac:dyDescent="0.35">
      <c r="A4830" s="205"/>
      <c r="B4830" s="207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01"/>
        <v/>
      </c>
      <c r="G4830" s="106"/>
      <c r="H4830" s="96">
        <f t="shared" si="302"/>
        <v>0</v>
      </c>
      <c r="I4830" s="96" t="str">
        <f t="shared" si="303"/>
        <v/>
      </c>
      <c r="J4830" s="96" t="str">
        <f t="shared" si="304"/>
        <v/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V4830" s="110" t="s">
        <v>25</v>
      </c>
      <c r="W4830" s="110" t="s">
        <v>26</v>
      </c>
      <c r="X4830" s="110" t="s">
        <v>27</v>
      </c>
      <c r="Y4830" s="111" t="s">
        <v>28</v>
      </c>
      <c r="Z4830" s="111" t="s">
        <v>29</v>
      </c>
      <c r="AA4830" s="111" t="s">
        <v>25</v>
      </c>
      <c r="AB4830" s="111" t="s">
        <v>30</v>
      </c>
      <c r="AC4830" s="112" t="s">
        <v>31</v>
      </c>
    </row>
    <row r="4831" spans="1:29" ht="25.5" customHeight="1" x14ac:dyDescent="0.35">
      <c r="A4831" s="205"/>
      <c r="B4831" s="207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01"/>
        <v/>
      </c>
      <c r="G4831" s="106"/>
      <c r="H4831" s="96">
        <f t="shared" si="302"/>
        <v>0</v>
      </c>
      <c r="I4831" s="96" t="str">
        <f t="shared" si="303"/>
        <v/>
      </c>
      <c r="J4831" s="96" t="str">
        <f t="shared" si="304"/>
        <v/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V4831" s="110" t="s">
        <v>25</v>
      </c>
      <c r="W4831" s="110" t="s">
        <v>26</v>
      </c>
      <c r="X4831" s="110" t="s">
        <v>27</v>
      </c>
      <c r="Y4831" s="111" t="s">
        <v>28</v>
      </c>
      <c r="Z4831" s="111" t="s">
        <v>29</v>
      </c>
      <c r="AA4831" s="111" t="s">
        <v>25</v>
      </c>
      <c r="AB4831" s="111" t="s">
        <v>30</v>
      </c>
      <c r="AC4831" s="112" t="s">
        <v>31</v>
      </c>
    </row>
    <row r="4832" spans="1:29" ht="25.5" customHeight="1" x14ac:dyDescent="0.35">
      <c r="A4832" s="205"/>
      <c r="B4832" s="207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01"/>
        <v/>
      </c>
      <c r="G4832" s="106"/>
      <c r="H4832" s="96">
        <f t="shared" si="302"/>
        <v>0</v>
      </c>
      <c r="I4832" s="96" t="str">
        <f t="shared" si="303"/>
        <v/>
      </c>
      <c r="J4832" s="96" t="str">
        <f t="shared" si="304"/>
        <v/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V4832" s="110" t="s">
        <v>25</v>
      </c>
      <c r="W4832" s="110" t="s">
        <v>26</v>
      </c>
      <c r="X4832" s="110" t="s">
        <v>27</v>
      </c>
      <c r="Y4832" s="111" t="s">
        <v>28</v>
      </c>
      <c r="Z4832" s="111" t="s">
        <v>29</v>
      </c>
      <c r="AA4832" s="111" t="s">
        <v>25</v>
      </c>
      <c r="AB4832" s="111" t="s">
        <v>30</v>
      </c>
      <c r="AC4832" s="112" t="s">
        <v>31</v>
      </c>
    </row>
    <row r="4833" spans="1:29" ht="25.5" customHeight="1" x14ac:dyDescent="0.35">
      <c r="A4833" s="205"/>
      <c r="B4833" s="207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01"/>
        <v/>
      </c>
      <c r="G4833" s="106"/>
      <c r="H4833" s="96">
        <f t="shared" si="302"/>
        <v>0</v>
      </c>
      <c r="I4833" s="96" t="str">
        <f t="shared" si="303"/>
        <v/>
      </c>
      <c r="J4833" s="96" t="str">
        <f t="shared" si="304"/>
        <v/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V4833" s="110" t="s">
        <v>25</v>
      </c>
      <c r="W4833" s="110" t="s">
        <v>26</v>
      </c>
      <c r="X4833" s="110" t="s">
        <v>27</v>
      </c>
      <c r="Y4833" s="111" t="s">
        <v>28</v>
      </c>
      <c r="Z4833" s="111" t="s">
        <v>29</v>
      </c>
      <c r="AA4833" s="111" t="s">
        <v>25</v>
      </c>
      <c r="AB4833" s="111" t="s">
        <v>30</v>
      </c>
      <c r="AC4833" s="112" t="s">
        <v>31</v>
      </c>
    </row>
    <row r="4834" spans="1:29" ht="25.5" customHeight="1" x14ac:dyDescent="0.35">
      <c r="A4834" s="205"/>
      <c r="B4834" s="207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01"/>
        <v/>
      </c>
      <c r="G4834" s="106"/>
      <c r="H4834" s="96">
        <f t="shared" si="302"/>
        <v>0</v>
      </c>
      <c r="I4834" s="96" t="str">
        <f t="shared" si="303"/>
        <v/>
      </c>
      <c r="J4834" s="96" t="str">
        <f t="shared" si="304"/>
        <v/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V4834" s="110" t="s">
        <v>25</v>
      </c>
      <c r="W4834" s="110" t="s">
        <v>26</v>
      </c>
      <c r="X4834" s="110" t="s">
        <v>27</v>
      </c>
      <c r="Y4834" s="111" t="s">
        <v>28</v>
      </c>
      <c r="Z4834" s="111" t="s">
        <v>29</v>
      </c>
      <c r="AA4834" s="111" t="s">
        <v>25</v>
      </c>
      <c r="AB4834" s="111" t="s">
        <v>30</v>
      </c>
      <c r="AC4834" s="112" t="s">
        <v>31</v>
      </c>
    </row>
    <row r="4835" spans="1:29" ht="25.5" customHeight="1" x14ac:dyDescent="0.35">
      <c r="A4835" s="205"/>
      <c r="B4835" s="207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01"/>
        <v/>
      </c>
      <c r="G4835" s="106"/>
      <c r="H4835" s="96">
        <f t="shared" si="302"/>
        <v>0</v>
      </c>
      <c r="I4835" s="96" t="str">
        <f t="shared" si="303"/>
        <v/>
      </c>
      <c r="J4835" s="96" t="str">
        <f t="shared" si="304"/>
        <v/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V4835" s="110" t="s">
        <v>25</v>
      </c>
      <c r="W4835" s="110" t="s">
        <v>26</v>
      </c>
      <c r="X4835" s="110" t="s">
        <v>27</v>
      </c>
      <c r="Y4835" s="111" t="s">
        <v>28</v>
      </c>
      <c r="Z4835" s="111" t="s">
        <v>29</v>
      </c>
      <c r="AA4835" s="111" t="s">
        <v>25</v>
      </c>
      <c r="AB4835" s="111" t="s">
        <v>30</v>
      </c>
      <c r="AC4835" s="112" t="s">
        <v>31</v>
      </c>
    </row>
    <row r="4836" spans="1:29" ht="25.5" customHeight="1" x14ac:dyDescent="0.35">
      <c r="A4836" s="205"/>
      <c r="B4836" s="207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01"/>
        <v/>
      </c>
      <c r="G4836" s="106"/>
      <c r="H4836" s="96">
        <f t="shared" si="302"/>
        <v>0</v>
      </c>
      <c r="I4836" s="96" t="str">
        <f t="shared" si="303"/>
        <v/>
      </c>
      <c r="J4836" s="96" t="str">
        <f t="shared" si="304"/>
        <v/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V4836" s="110" t="s">
        <v>25</v>
      </c>
      <c r="W4836" s="110" t="s">
        <v>26</v>
      </c>
      <c r="X4836" s="110" t="s">
        <v>27</v>
      </c>
      <c r="Y4836" s="111" t="s">
        <v>28</v>
      </c>
      <c r="Z4836" s="111" t="s">
        <v>29</v>
      </c>
      <c r="AA4836" s="111" t="s">
        <v>25</v>
      </c>
      <c r="AB4836" s="111" t="s">
        <v>30</v>
      </c>
      <c r="AC4836" s="112" t="s">
        <v>31</v>
      </c>
    </row>
    <row r="4837" spans="1:29" ht="25.5" customHeight="1" x14ac:dyDescent="0.35">
      <c r="A4837" s="205"/>
      <c r="B4837" s="207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01"/>
        <v/>
      </c>
      <c r="G4837" s="106"/>
      <c r="H4837" s="96">
        <f t="shared" si="302"/>
        <v>0</v>
      </c>
      <c r="I4837" s="96" t="str">
        <f t="shared" si="303"/>
        <v/>
      </c>
      <c r="J4837" s="96" t="str">
        <f t="shared" si="304"/>
        <v/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V4837" s="110" t="s">
        <v>25</v>
      </c>
      <c r="W4837" s="110" t="s">
        <v>26</v>
      </c>
      <c r="X4837" s="110" t="s">
        <v>27</v>
      </c>
      <c r="Y4837" s="111" t="s">
        <v>28</v>
      </c>
      <c r="Z4837" s="111" t="s">
        <v>29</v>
      </c>
      <c r="AA4837" s="111" t="s">
        <v>25</v>
      </c>
      <c r="AB4837" s="111" t="s">
        <v>30</v>
      </c>
      <c r="AC4837" s="112" t="s">
        <v>31</v>
      </c>
    </row>
    <row r="4838" spans="1:29" ht="25.5" customHeight="1" x14ac:dyDescent="0.35">
      <c r="A4838" s="205"/>
      <c r="B4838" s="207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01"/>
        <v/>
      </c>
      <c r="G4838" s="106"/>
      <c r="H4838" s="96">
        <f t="shared" si="302"/>
        <v>0</v>
      </c>
      <c r="I4838" s="96" t="str">
        <f t="shared" si="303"/>
        <v/>
      </c>
      <c r="J4838" s="96" t="str">
        <f t="shared" si="304"/>
        <v/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V4838" s="110" t="s">
        <v>25</v>
      </c>
      <c r="W4838" s="110" t="s">
        <v>26</v>
      </c>
      <c r="X4838" s="110" t="s">
        <v>27</v>
      </c>
      <c r="Y4838" s="111" t="s">
        <v>28</v>
      </c>
      <c r="Z4838" s="111" t="s">
        <v>29</v>
      </c>
      <c r="AA4838" s="111" t="s">
        <v>25</v>
      </c>
      <c r="AB4838" s="111" t="s">
        <v>30</v>
      </c>
      <c r="AC4838" s="112" t="s">
        <v>31</v>
      </c>
    </row>
    <row r="4839" spans="1:29" ht="25.5" customHeight="1" x14ac:dyDescent="0.35">
      <c r="A4839" s="205"/>
      <c r="B4839" s="207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01"/>
        <v/>
      </c>
      <c r="G4839" s="106"/>
      <c r="H4839" s="96">
        <f t="shared" si="302"/>
        <v>0</v>
      </c>
      <c r="I4839" s="96" t="str">
        <f t="shared" si="303"/>
        <v/>
      </c>
      <c r="J4839" s="96" t="str">
        <f t="shared" si="304"/>
        <v/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V4839" s="110" t="s">
        <v>25</v>
      </c>
      <c r="W4839" s="110" t="s">
        <v>26</v>
      </c>
      <c r="X4839" s="110" t="s">
        <v>27</v>
      </c>
      <c r="Y4839" s="111" t="s">
        <v>28</v>
      </c>
      <c r="Z4839" s="111" t="s">
        <v>29</v>
      </c>
      <c r="AA4839" s="111" t="s">
        <v>25</v>
      </c>
      <c r="AB4839" s="111" t="s">
        <v>30</v>
      </c>
      <c r="AC4839" s="112" t="s">
        <v>31</v>
      </c>
    </row>
    <row r="4840" spans="1:29" ht="25.5" customHeight="1" x14ac:dyDescent="0.35">
      <c r="A4840" s="205"/>
      <c r="B4840" s="207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01"/>
        <v/>
      </c>
      <c r="G4840" s="106"/>
      <c r="H4840" s="96">
        <f t="shared" si="302"/>
        <v>0</v>
      </c>
      <c r="I4840" s="96" t="str">
        <f t="shared" si="303"/>
        <v/>
      </c>
      <c r="J4840" s="96" t="str">
        <f t="shared" si="304"/>
        <v/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V4840" s="110" t="s">
        <v>25</v>
      </c>
      <c r="W4840" s="110" t="s">
        <v>26</v>
      </c>
      <c r="X4840" s="110" t="s">
        <v>27</v>
      </c>
      <c r="Y4840" s="111" t="s">
        <v>28</v>
      </c>
      <c r="Z4840" s="111" t="s">
        <v>29</v>
      </c>
      <c r="AA4840" s="111" t="s">
        <v>25</v>
      </c>
      <c r="AB4840" s="111" t="s">
        <v>30</v>
      </c>
      <c r="AC4840" s="112" t="s">
        <v>31</v>
      </c>
    </row>
    <row r="4841" spans="1:29" ht="25.5" customHeight="1" x14ac:dyDescent="0.35">
      <c r="A4841" s="205"/>
      <c r="B4841" s="207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01"/>
        <v/>
      </c>
      <c r="G4841" s="106"/>
      <c r="H4841" s="96">
        <f t="shared" si="302"/>
        <v>0</v>
      </c>
      <c r="I4841" s="96" t="str">
        <f t="shared" si="303"/>
        <v/>
      </c>
      <c r="J4841" s="96" t="str">
        <f t="shared" si="304"/>
        <v/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V4841" s="110" t="s">
        <v>25</v>
      </c>
      <c r="W4841" s="110" t="s">
        <v>26</v>
      </c>
      <c r="X4841" s="110" t="s">
        <v>27</v>
      </c>
      <c r="Y4841" s="111" t="s">
        <v>28</v>
      </c>
      <c r="Z4841" s="111" t="s">
        <v>29</v>
      </c>
      <c r="AA4841" s="111" t="s">
        <v>25</v>
      </c>
      <c r="AB4841" s="111" t="s">
        <v>30</v>
      </c>
      <c r="AC4841" s="112" t="s">
        <v>31</v>
      </c>
    </row>
    <row r="4842" spans="1:29" ht="25.5" customHeight="1" x14ac:dyDescent="0.35">
      <c r="A4842" s="205"/>
      <c r="B4842" s="207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01"/>
        <v/>
      </c>
      <c r="G4842" s="106"/>
      <c r="H4842" s="96">
        <f t="shared" si="302"/>
        <v>0</v>
      </c>
      <c r="I4842" s="96" t="str">
        <f t="shared" si="303"/>
        <v/>
      </c>
      <c r="J4842" s="96" t="str">
        <f t="shared" si="304"/>
        <v/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V4842" s="110" t="s">
        <v>25</v>
      </c>
      <c r="W4842" s="110" t="s">
        <v>26</v>
      </c>
      <c r="X4842" s="110" t="s">
        <v>27</v>
      </c>
      <c r="Y4842" s="111" t="s">
        <v>28</v>
      </c>
      <c r="Z4842" s="111" t="s">
        <v>29</v>
      </c>
      <c r="AA4842" s="111" t="s">
        <v>25</v>
      </c>
      <c r="AB4842" s="111" t="s">
        <v>30</v>
      </c>
      <c r="AC4842" s="112" t="s">
        <v>31</v>
      </c>
    </row>
    <row r="4843" spans="1:29" ht="25.5" customHeight="1" x14ac:dyDescent="0.35">
      <c r="A4843" s="205"/>
      <c r="B4843" s="207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01"/>
        <v/>
      </c>
      <c r="G4843" s="106"/>
      <c r="H4843" s="96">
        <f t="shared" si="302"/>
        <v>0</v>
      </c>
      <c r="I4843" s="96" t="str">
        <f t="shared" si="303"/>
        <v/>
      </c>
      <c r="J4843" s="96" t="str">
        <f t="shared" si="304"/>
        <v/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V4843" s="110" t="s">
        <v>25</v>
      </c>
      <c r="W4843" s="110" t="s">
        <v>26</v>
      </c>
      <c r="X4843" s="110" t="s">
        <v>27</v>
      </c>
      <c r="Y4843" s="111" t="s">
        <v>28</v>
      </c>
      <c r="Z4843" s="111" t="s">
        <v>29</v>
      </c>
      <c r="AA4843" s="111" t="s">
        <v>25</v>
      </c>
      <c r="AB4843" s="111" t="s">
        <v>30</v>
      </c>
      <c r="AC4843" s="112" t="s">
        <v>31</v>
      </c>
    </row>
    <row r="4844" spans="1:29" ht="25.5" customHeight="1" x14ac:dyDescent="0.35">
      <c r="A4844" s="205"/>
      <c r="B4844" s="207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01"/>
        <v/>
      </c>
      <c r="G4844" s="106"/>
      <c r="H4844" s="96">
        <f t="shared" si="302"/>
        <v>0</v>
      </c>
      <c r="I4844" s="96" t="str">
        <f t="shared" si="303"/>
        <v/>
      </c>
      <c r="J4844" s="96" t="str">
        <f t="shared" si="304"/>
        <v/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V4844" s="110" t="s">
        <v>25</v>
      </c>
      <c r="W4844" s="110" t="s">
        <v>26</v>
      </c>
      <c r="X4844" s="110" t="s">
        <v>27</v>
      </c>
      <c r="Y4844" s="111" t="s">
        <v>28</v>
      </c>
      <c r="Z4844" s="111" t="s">
        <v>29</v>
      </c>
      <c r="AA4844" s="111" t="s">
        <v>25</v>
      </c>
      <c r="AB4844" s="111" t="s">
        <v>30</v>
      </c>
      <c r="AC4844" s="112" t="s">
        <v>31</v>
      </c>
    </row>
    <row r="4845" spans="1:29" ht="25.5" customHeight="1" x14ac:dyDescent="0.35">
      <c r="A4845" s="205"/>
      <c r="B4845" s="207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01"/>
        <v/>
      </c>
      <c r="G4845" s="106"/>
      <c r="H4845" s="96">
        <f t="shared" si="302"/>
        <v>0</v>
      </c>
      <c r="I4845" s="96" t="str">
        <f t="shared" si="303"/>
        <v/>
      </c>
      <c r="J4845" s="96" t="str">
        <f t="shared" si="304"/>
        <v/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V4845" s="110" t="s">
        <v>25</v>
      </c>
      <c r="W4845" s="110" t="s">
        <v>26</v>
      </c>
      <c r="X4845" s="110" t="s">
        <v>27</v>
      </c>
      <c r="Y4845" s="111" t="s">
        <v>28</v>
      </c>
      <c r="Z4845" s="111" t="s">
        <v>29</v>
      </c>
      <c r="AA4845" s="111" t="s">
        <v>25</v>
      </c>
      <c r="AB4845" s="111" t="s">
        <v>30</v>
      </c>
      <c r="AC4845" s="112" t="s">
        <v>31</v>
      </c>
    </row>
    <row r="4846" spans="1:29" ht="25.5" customHeight="1" x14ac:dyDescent="0.35">
      <c r="A4846" s="205"/>
      <c r="B4846" s="207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01"/>
        <v/>
      </c>
      <c r="G4846" s="106"/>
      <c r="H4846" s="96">
        <f t="shared" si="302"/>
        <v>0</v>
      </c>
      <c r="I4846" s="96" t="str">
        <f t="shared" si="303"/>
        <v/>
      </c>
      <c r="J4846" s="96" t="str">
        <f t="shared" si="304"/>
        <v/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V4846" s="110" t="s">
        <v>25</v>
      </c>
      <c r="W4846" s="110" t="s">
        <v>26</v>
      </c>
      <c r="X4846" s="110" t="s">
        <v>27</v>
      </c>
      <c r="Y4846" s="111" t="s">
        <v>28</v>
      </c>
      <c r="Z4846" s="111" t="s">
        <v>29</v>
      </c>
      <c r="AA4846" s="111" t="s">
        <v>25</v>
      </c>
      <c r="AB4846" s="111" t="s">
        <v>30</v>
      </c>
      <c r="AC4846" s="112" t="s">
        <v>31</v>
      </c>
    </row>
    <row r="4847" spans="1:29" ht="25.5" customHeight="1" x14ac:dyDescent="0.35">
      <c r="A4847" s="205"/>
      <c r="B4847" s="207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01"/>
        <v/>
      </c>
      <c r="G4847" s="106"/>
      <c r="H4847" s="96">
        <f t="shared" si="302"/>
        <v>0</v>
      </c>
      <c r="I4847" s="96" t="str">
        <f t="shared" si="303"/>
        <v/>
      </c>
      <c r="J4847" s="96" t="str">
        <f t="shared" si="304"/>
        <v/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V4847" s="110" t="s">
        <v>25</v>
      </c>
      <c r="W4847" s="110" t="s">
        <v>26</v>
      </c>
      <c r="X4847" s="110" t="s">
        <v>27</v>
      </c>
      <c r="Y4847" s="111" t="s">
        <v>28</v>
      </c>
      <c r="Z4847" s="111" t="s">
        <v>29</v>
      </c>
      <c r="AA4847" s="111" t="s">
        <v>25</v>
      </c>
      <c r="AB4847" s="111" t="s">
        <v>30</v>
      </c>
      <c r="AC4847" s="112" t="s">
        <v>31</v>
      </c>
    </row>
    <row r="4848" spans="1:29" ht="25.5" customHeight="1" x14ac:dyDescent="0.35">
      <c r="A4848" s="205"/>
      <c r="B4848" s="207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01"/>
        <v/>
      </c>
      <c r="G4848" s="106"/>
      <c r="H4848" s="96">
        <f t="shared" si="302"/>
        <v>0</v>
      </c>
      <c r="I4848" s="96" t="str">
        <f t="shared" si="303"/>
        <v/>
      </c>
      <c r="J4848" s="96" t="str">
        <f t="shared" si="304"/>
        <v/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V4848" s="110" t="s">
        <v>25</v>
      </c>
      <c r="W4848" s="110" t="s">
        <v>26</v>
      </c>
      <c r="X4848" s="110" t="s">
        <v>27</v>
      </c>
      <c r="Y4848" s="111" t="s">
        <v>28</v>
      </c>
      <c r="Z4848" s="111" t="s">
        <v>29</v>
      </c>
      <c r="AA4848" s="111" t="s">
        <v>25</v>
      </c>
      <c r="AB4848" s="111" t="s">
        <v>30</v>
      </c>
      <c r="AC4848" s="112" t="s">
        <v>31</v>
      </c>
    </row>
    <row r="4849" spans="1:29" ht="25.5" customHeight="1" x14ac:dyDescent="0.35">
      <c r="A4849" s="205"/>
      <c r="B4849" s="207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01"/>
        <v/>
      </c>
      <c r="G4849" s="106"/>
      <c r="H4849" s="96">
        <f t="shared" si="302"/>
        <v>0</v>
      </c>
      <c r="I4849" s="96" t="str">
        <f t="shared" si="303"/>
        <v/>
      </c>
      <c r="J4849" s="96" t="str">
        <f t="shared" si="304"/>
        <v/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V4849" s="110" t="s">
        <v>25</v>
      </c>
      <c r="W4849" s="110" t="s">
        <v>26</v>
      </c>
      <c r="X4849" s="110" t="s">
        <v>27</v>
      </c>
      <c r="Y4849" s="111" t="s">
        <v>28</v>
      </c>
      <c r="Z4849" s="111" t="s">
        <v>29</v>
      </c>
      <c r="AA4849" s="111" t="s">
        <v>25</v>
      </c>
      <c r="AB4849" s="111" t="s">
        <v>30</v>
      </c>
      <c r="AC4849" s="112" t="s">
        <v>31</v>
      </c>
    </row>
    <row r="4850" spans="1:29" ht="25.5" customHeight="1" x14ac:dyDescent="0.35">
      <c r="A4850" s="205"/>
      <c r="B4850" s="207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01"/>
        <v/>
      </c>
      <c r="G4850" s="106"/>
      <c r="H4850" s="96">
        <f t="shared" si="302"/>
        <v>0</v>
      </c>
      <c r="I4850" s="96" t="str">
        <f t="shared" si="303"/>
        <v/>
      </c>
      <c r="J4850" s="96" t="str">
        <f t="shared" si="304"/>
        <v/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V4850" s="110" t="s">
        <v>25</v>
      </c>
      <c r="W4850" s="110" t="s">
        <v>26</v>
      </c>
      <c r="X4850" s="110" t="s">
        <v>27</v>
      </c>
      <c r="Y4850" s="111" t="s">
        <v>28</v>
      </c>
      <c r="Z4850" s="111" t="s">
        <v>29</v>
      </c>
      <c r="AA4850" s="111" t="s">
        <v>25</v>
      </c>
      <c r="AB4850" s="111" t="s">
        <v>30</v>
      </c>
      <c r="AC4850" s="112" t="s">
        <v>31</v>
      </c>
    </row>
    <row r="4851" spans="1:29" ht="25.5" customHeight="1" x14ac:dyDescent="0.35">
      <c r="A4851" s="205"/>
      <c r="B4851" s="207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01"/>
        <v/>
      </c>
      <c r="G4851" s="106"/>
      <c r="H4851" s="96">
        <f t="shared" si="302"/>
        <v>0</v>
      </c>
      <c r="I4851" s="96" t="str">
        <f t="shared" si="303"/>
        <v/>
      </c>
      <c r="J4851" s="96" t="str">
        <f t="shared" si="304"/>
        <v/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V4851" s="110" t="s">
        <v>25</v>
      </c>
      <c r="W4851" s="110" t="s">
        <v>26</v>
      </c>
      <c r="X4851" s="110" t="s">
        <v>27</v>
      </c>
      <c r="Y4851" s="111" t="s">
        <v>28</v>
      </c>
      <c r="Z4851" s="111" t="s">
        <v>29</v>
      </c>
      <c r="AA4851" s="111" t="s">
        <v>25</v>
      </c>
      <c r="AB4851" s="111" t="s">
        <v>30</v>
      </c>
      <c r="AC4851" s="112" t="s">
        <v>31</v>
      </c>
    </row>
    <row r="4852" spans="1:29" ht="25.5" customHeight="1" x14ac:dyDescent="0.35">
      <c r="A4852" s="205"/>
      <c r="B4852" s="207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01"/>
        <v/>
      </c>
      <c r="G4852" s="106"/>
      <c r="H4852" s="96">
        <f t="shared" si="302"/>
        <v>0</v>
      </c>
      <c r="I4852" s="96" t="str">
        <f t="shared" si="303"/>
        <v/>
      </c>
      <c r="J4852" s="96" t="str">
        <f t="shared" si="304"/>
        <v/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V4852" s="110" t="s">
        <v>25</v>
      </c>
      <c r="W4852" s="110" t="s">
        <v>26</v>
      </c>
      <c r="X4852" s="110" t="s">
        <v>27</v>
      </c>
      <c r="Y4852" s="111" t="s">
        <v>28</v>
      </c>
      <c r="Z4852" s="111" t="s">
        <v>29</v>
      </c>
      <c r="AA4852" s="111" t="s">
        <v>25</v>
      </c>
      <c r="AB4852" s="111" t="s">
        <v>30</v>
      </c>
      <c r="AC4852" s="112" t="s">
        <v>31</v>
      </c>
    </row>
    <row r="4853" spans="1:29" ht="25.5" customHeight="1" x14ac:dyDescent="0.35">
      <c r="A4853" s="205"/>
      <c r="B4853" s="207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01"/>
        <v/>
      </c>
      <c r="G4853" s="106"/>
      <c r="H4853" s="96">
        <f t="shared" si="302"/>
        <v>0</v>
      </c>
      <c r="I4853" s="96" t="str">
        <f t="shared" si="303"/>
        <v/>
      </c>
      <c r="J4853" s="96" t="str">
        <f t="shared" si="304"/>
        <v/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V4853" s="110" t="s">
        <v>25</v>
      </c>
      <c r="W4853" s="110" t="s">
        <v>26</v>
      </c>
      <c r="X4853" s="110" t="s">
        <v>27</v>
      </c>
      <c r="Y4853" s="111" t="s">
        <v>28</v>
      </c>
      <c r="Z4853" s="111" t="s">
        <v>29</v>
      </c>
      <c r="AA4853" s="111" t="s">
        <v>25</v>
      </c>
      <c r="AB4853" s="111" t="s">
        <v>30</v>
      </c>
      <c r="AC4853" s="112" t="s">
        <v>31</v>
      </c>
    </row>
    <row r="4854" spans="1:29" ht="25.5" customHeight="1" x14ac:dyDescent="0.35">
      <c r="A4854" s="205"/>
      <c r="B4854" s="207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01"/>
        <v/>
      </c>
      <c r="G4854" s="106"/>
      <c r="H4854" s="96">
        <f t="shared" si="302"/>
        <v>0</v>
      </c>
      <c r="I4854" s="96" t="str">
        <f t="shared" si="303"/>
        <v/>
      </c>
      <c r="J4854" s="96" t="str">
        <f t="shared" si="304"/>
        <v/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V4854" s="110" t="s">
        <v>25</v>
      </c>
      <c r="W4854" s="110" t="s">
        <v>26</v>
      </c>
      <c r="X4854" s="110" t="s">
        <v>27</v>
      </c>
      <c r="Y4854" s="111" t="s">
        <v>28</v>
      </c>
      <c r="Z4854" s="111" t="s">
        <v>29</v>
      </c>
      <c r="AA4854" s="111" t="s">
        <v>25</v>
      </c>
      <c r="AB4854" s="111" t="s">
        <v>30</v>
      </c>
      <c r="AC4854" s="112" t="s">
        <v>31</v>
      </c>
    </row>
    <row r="4855" spans="1:29" ht="25.5" customHeight="1" x14ac:dyDescent="0.35">
      <c r="A4855" s="205"/>
      <c r="B4855" s="207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01"/>
        <v/>
      </c>
      <c r="G4855" s="106"/>
      <c r="H4855" s="96">
        <f t="shared" si="302"/>
        <v>0</v>
      </c>
      <c r="I4855" s="96" t="str">
        <f t="shared" si="303"/>
        <v/>
      </c>
      <c r="J4855" s="96" t="str">
        <f t="shared" si="304"/>
        <v/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V4855" s="110" t="s">
        <v>25</v>
      </c>
      <c r="W4855" s="110" t="s">
        <v>26</v>
      </c>
      <c r="X4855" s="110" t="s">
        <v>27</v>
      </c>
      <c r="Y4855" s="111" t="s">
        <v>28</v>
      </c>
      <c r="Z4855" s="111" t="s">
        <v>29</v>
      </c>
      <c r="AA4855" s="111" t="s">
        <v>25</v>
      </c>
      <c r="AB4855" s="111" t="s">
        <v>30</v>
      </c>
      <c r="AC4855" s="112" t="s">
        <v>31</v>
      </c>
    </row>
    <row r="4856" spans="1:29" ht="25.5" customHeight="1" x14ac:dyDescent="0.35">
      <c r="A4856" s="205"/>
      <c r="B4856" s="207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01"/>
        <v/>
      </c>
      <c r="G4856" s="106"/>
      <c r="H4856" s="96">
        <f t="shared" si="302"/>
        <v>0</v>
      </c>
      <c r="I4856" s="96" t="str">
        <f t="shared" si="303"/>
        <v/>
      </c>
      <c r="J4856" s="96" t="str">
        <f t="shared" si="304"/>
        <v/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V4856" s="110" t="s">
        <v>25</v>
      </c>
      <c r="W4856" s="110" t="s">
        <v>26</v>
      </c>
      <c r="X4856" s="110" t="s">
        <v>27</v>
      </c>
      <c r="Y4856" s="111" t="s">
        <v>28</v>
      </c>
      <c r="Z4856" s="111" t="s">
        <v>29</v>
      </c>
      <c r="AA4856" s="111" t="s">
        <v>25</v>
      </c>
      <c r="AB4856" s="111" t="s">
        <v>30</v>
      </c>
      <c r="AC4856" s="112" t="s">
        <v>31</v>
      </c>
    </row>
    <row r="4857" spans="1:29" ht="25.5" customHeight="1" x14ac:dyDescent="0.35">
      <c r="A4857" s="205"/>
      <c r="B4857" s="207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01"/>
        <v/>
      </c>
      <c r="G4857" s="106"/>
      <c r="H4857" s="96">
        <f t="shared" si="302"/>
        <v>0</v>
      </c>
      <c r="I4857" s="96" t="str">
        <f t="shared" si="303"/>
        <v/>
      </c>
      <c r="J4857" s="96" t="str">
        <f t="shared" si="304"/>
        <v/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V4857" s="110" t="s">
        <v>25</v>
      </c>
      <c r="W4857" s="110" t="s">
        <v>26</v>
      </c>
      <c r="X4857" s="110" t="s">
        <v>27</v>
      </c>
      <c r="Y4857" s="111" t="s">
        <v>28</v>
      </c>
      <c r="Z4857" s="111" t="s">
        <v>29</v>
      </c>
      <c r="AA4857" s="111" t="s">
        <v>25</v>
      </c>
      <c r="AB4857" s="111" t="s">
        <v>30</v>
      </c>
      <c r="AC4857" s="112" t="s">
        <v>31</v>
      </c>
    </row>
    <row r="4858" spans="1:29" ht="25.5" customHeight="1" x14ac:dyDescent="0.35">
      <c r="A4858" s="205"/>
      <c r="B4858" s="207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01"/>
        <v/>
      </c>
      <c r="G4858" s="106"/>
      <c r="H4858" s="96">
        <f t="shared" si="302"/>
        <v>0</v>
      </c>
      <c r="I4858" s="96" t="str">
        <f t="shared" si="303"/>
        <v/>
      </c>
      <c r="J4858" s="96" t="str">
        <f t="shared" si="304"/>
        <v/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V4858" s="110" t="s">
        <v>25</v>
      </c>
      <c r="W4858" s="110" t="s">
        <v>26</v>
      </c>
      <c r="X4858" s="110" t="s">
        <v>27</v>
      </c>
      <c r="Y4858" s="111" t="s">
        <v>28</v>
      </c>
      <c r="Z4858" s="111" t="s">
        <v>29</v>
      </c>
      <c r="AA4858" s="111" t="s">
        <v>25</v>
      </c>
      <c r="AB4858" s="111" t="s">
        <v>30</v>
      </c>
      <c r="AC4858" s="112" t="s">
        <v>31</v>
      </c>
    </row>
    <row r="4859" spans="1:29" ht="25.5" customHeight="1" x14ac:dyDescent="0.35">
      <c r="A4859" s="205"/>
      <c r="B4859" s="207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01"/>
        <v/>
      </c>
      <c r="G4859" s="106"/>
      <c r="H4859" s="96">
        <f t="shared" si="302"/>
        <v>0</v>
      </c>
      <c r="I4859" s="96" t="str">
        <f t="shared" si="303"/>
        <v/>
      </c>
      <c r="J4859" s="96" t="str">
        <f t="shared" si="304"/>
        <v/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V4859" s="110" t="s">
        <v>25</v>
      </c>
      <c r="W4859" s="110" t="s">
        <v>26</v>
      </c>
      <c r="X4859" s="110" t="s">
        <v>27</v>
      </c>
      <c r="Y4859" s="111" t="s">
        <v>28</v>
      </c>
      <c r="Z4859" s="111" t="s">
        <v>29</v>
      </c>
      <c r="AA4859" s="111" t="s">
        <v>25</v>
      </c>
      <c r="AB4859" s="111" t="s">
        <v>30</v>
      </c>
      <c r="AC4859" s="112" t="s">
        <v>31</v>
      </c>
    </row>
    <row r="4860" spans="1:29" ht="25.5" customHeight="1" x14ac:dyDescent="0.35">
      <c r="A4860" s="205"/>
      <c r="B4860" s="207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01"/>
        <v/>
      </c>
      <c r="G4860" s="106"/>
      <c r="H4860" s="96">
        <f t="shared" si="302"/>
        <v>0</v>
      </c>
      <c r="I4860" s="96" t="str">
        <f t="shared" si="303"/>
        <v/>
      </c>
      <c r="J4860" s="96" t="str">
        <f t="shared" si="304"/>
        <v/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V4860" s="110" t="s">
        <v>25</v>
      </c>
      <c r="W4860" s="110" t="s">
        <v>26</v>
      </c>
      <c r="X4860" s="110" t="s">
        <v>27</v>
      </c>
      <c r="Y4860" s="111" t="s">
        <v>28</v>
      </c>
      <c r="Z4860" s="111" t="s">
        <v>29</v>
      </c>
      <c r="AA4860" s="111" t="s">
        <v>25</v>
      </c>
      <c r="AB4860" s="111" t="s">
        <v>30</v>
      </c>
      <c r="AC4860" s="112" t="s">
        <v>31</v>
      </c>
    </row>
    <row r="4861" spans="1:29" ht="25.5" customHeight="1" x14ac:dyDescent="0.35">
      <c r="A4861" s="205"/>
      <c r="B4861" s="207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01"/>
        <v/>
      </c>
      <c r="G4861" s="106"/>
      <c r="H4861" s="96">
        <f t="shared" si="302"/>
        <v>0</v>
      </c>
      <c r="I4861" s="96" t="str">
        <f t="shared" si="303"/>
        <v/>
      </c>
      <c r="J4861" s="96" t="str">
        <f t="shared" si="304"/>
        <v/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V4861" s="110" t="s">
        <v>25</v>
      </c>
      <c r="W4861" s="110" t="s">
        <v>26</v>
      </c>
      <c r="X4861" s="110" t="s">
        <v>27</v>
      </c>
      <c r="Y4861" s="111" t="s">
        <v>28</v>
      </c>
      <c r="Z4861" s="111" t="s">
        <v>29</v>
      </c>
      <c r="AA4861" s="111" t="s">
        <v>25</v>
      </c>
      <c r="AB4861" s="111" t="s">
        <v>30</v>
      </c>
      <c r="AC4861" s="112" t="s">
        <v>31</v>
      </c>
    </row>
    <row r="4862" spans="1:29" ht="25.5" customHeight="1" x14ac:dyDescent="0.35">
      <c r="A4862" s="205"/>
      <c r="B4862" s="207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01"/>
        <v/>
      </c>
      <c r="G4862" s="106"/>
      <c r="H4862" s="96">
        <f t="shared" si="302"/>
        <v>0</v>
      </c>
      <c r="I4862" s="96" t="str">
        <f t="shared" si="303"/>
        <v/>
      </c>
      <c r="J4862" s="96" t="str">
        <f t="shared" si="304"/>
        <v/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V4862" s="110" t="s">
        <v>25</v>
      </c>
      <c r="W4862" s="110" t="s">
        <v>26</v>
      </c>
      <c r="X4862" s="110" t="s">
        <v>27</v>
      </c>
      <c r="Y4862" s="111" t="s">
        <v>28</v>
      </c>
      <c r="Z4862" s="111" t="s">
        <v>29</v>
      </c>
      <c r="AA4862" s="111" t="s">
        <v>25</v>
      </c>
      <c r="AB4862" s="111" t="s">
        <v>30</v>
      </c>
      <c r="AC4862" s="112" t="s">
        <v>31</v>
      </c>
    </row>
    <row r="4863" spans="1:29" ht="25.5" customHeight="1" x14ac:dyDescent="0.35">
      <c r="A4863" s="205"/>
      <c r="B4863" s="207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01"/>
        <v/>
      </c>
      <c r="G4863" s="106"/>
      <c r="H4863" s="96">
        <f t="shared" si="302"/>
        <v>0</v>
      </c>
      <c r="I4863" s="96" t="str">
        <f t="shared" si="303"/>
        <v/>
      </c>
      <c r="J4863" s="96" t="str">
        <f t="shared" si="304"/>
        <v/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V4863" s="110" t="s">
        <v>25</v>
      </c>
      <c r="W4863" s="110" t="s">
        <v>26</v>
      </c>
      <c r="X4863" s="110" t="s">
        <v>27</v>
      </c>
      <c r="Y4863" s="111" t="s">
        <v>28</v>
      </c>
      <c r="Z4863" s="111" t="s">
        <v>29</v>
      </c>
      <c r="AA4863" s="111" t="s">
        <v>25</v>
      </c>
      <c r="AB4863" s="111" t="s">
        <v>30</v>
      </c>
      <c r="AC4863" s="112" t="s">
        <v>31</v>
      </c>
    </row>
    <row r="4864" spans="1:29" ht="25.5" customHeight="1" x14ac:dyDescent="0.35">
      <c r="A4864" s="205"/>
      <c r="B4864" s="207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01"/>
        <v/>
      </c>
      <c r="G4864" s="106"/>
      <c r="H4864" s="96">
        <f t="shared" si="302"/>
        <v>0</v>
      </c>
      <c r="I4864" s="96" t="str">
        <f t="shared" si="303"/>
        <v/>
      </c>
      <c r="J4864" s="96" t="str">
        <f t="shared" si="304"/>
        <v/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V4864" s="110" t="s">
        <v>25</v>
      </c>
      <c r="W4864" s="110" t="s">
        <v>26</v>
      </c>
      <c r="X4864" s="110" t="s">
        <v>27</v>
      </c>
      <c r="Y4864" s="111" t="s">
        <v>28</v>
      </c>
      <c r="Z4864" s="111" t="s">
        <v>29</v>
      </c>
      <c r="AA4864" s="111" t="s">
        <v>25</v>
      </c>
      <c r="AB4864" s="111" t="s">
        <v>30</v>
      </c>
      <c r="AC4864" s="112" t="s">
        <v>31</v>
      </c>
    </row>
    <row r="4865" spans="1:29" ht="25.5" customHeight="1" x14ac:dyDescent="0.35">
      <c r="A4865" s="205"/>
      <c r="B4865" s="207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01"/>
        <v/>
      </c>
      <c r="G4865" s="106"/>
      <c r="H4865" s="96">
        <f t="shared" si="302"/>
        <v>0</v>
      </c>
      <c r="I4865" s="96" t="str">
        <f t="shared" si="303"/>
        <v/>
      </c>
      <c r="J4865" s="96" t="str">
        <f t="shared" si="304"/>
        <v/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V4865" s="110" t="s">
        <v>25</v>
      </c>
      <c r="W4865" s="110" t="s">
        <v>26</v>
      </c>
      <c r="X4865" s="110" t="s">
        <v>27</v>
      </c>
      <c r="Y4865" s="111" t="s">
        <v>28</v>
      </c>
      <c r="Z4865" s="111" t="s">
        <v>29</v>
      </c>
      <c r="AA4865" s="111" t="s">
        <v>25</v>
      </c>
      <c r="AB4865" s="111" t="s">
        <v>30</v>
      </c>
      <c r="AC4865" s="112" t="s">
        <v>31</v>
      </c>
    </row>
    <row r="4866" spans="1:29" ht="25.5" customHeight="1" x14ac:dyDescent="0.35">
      <c r="A4866" s="205"/>
      <c r="B4866" s="207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05">IF(OR(D4866="",E4866=""),"",ROUND(D4866*E4866,2))</f>
        <v/>
      </c>
      <c r="G4866" s="106"/>
      <c r="H4866" s="96">
        <f t="shared" ref="H4866:H4929" si="306">IF(G4866="Sim",IF(OR(F4866="",D4866="",L4866=""),"",IF(L4866="Sim",ROUND(F4866-D4866,2),0)),0)</f>
        <v>0</v>
      </c>
      <c r="I4866" s="96" t="str">
        <f t="shared" ref="I4866:I4929" si="307">IF(G4866="Sim",0,IF(OR(F4866="",L4866=""),"",F4866))</f>
        <v/>
      </c>
      <c r="J4866" s="96" t="str">
        <f t="shared" ref="J4866:J4929" si="308">IF(G4866="Sim",0,IF(OR(F4866="",D4866="",L4866=""),"",IF(L4866="Sim",ROUND(F4866-D4866,2),0)))</f>
        <v/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V4866" s="110" t="s">
        <v>25</v>
      </c>
      <c r="W4866" s="110" t="s">
        <v>26</v>
      </c>
      <c r="X4866" s="110" t="s">
        <v>27</v>
      </c>
      <c r="Y4866" s="111" t="s">
        <v>28</v>
      </c>
      <c r="Z4866" s="111" t="s">
        <v>29</v>
      </c>
      <c r="AA4866" s="111" t="s">
        <v>25</v>
      </c>
      <c r="AB4866" s="111" t="s">
        <v>30</v>
      </c>
      <c r="AC4866" s="112" t="s">
        <v>31</v>
      </c>
    </row>
    <row r="4867" spans="1:29" ht="25.5" customHeight="1" x14ac:dyDescent="0.35">
      <c r="A4867" s="205"/>
      <c r="B4867" s="207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05"/>
        <v/>
      </c>
      <c r="G4867" s="106"/>
      <c r="H4867" s="96">
        <f t="shared" si="306"/>
        <v>0</v>
      </c>
      <c r="I4867" s="96" t="str">
        <f t="shared" si="307"/>
        <v/>
      </c>
      <c r="J4867" s="96" t="str">
        <f t="shared" si="308"/>
        <v/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V4867" s="110" t="s">
        <v>25</v>
      </c>
      <c r="W4867" s="110" t="s">
        <v>26</v>
      </c>
      <c r="X4867" s="110" t="s">
        <v>27</v>
      </c>
      <c r="Y4867" s="111" t="s">
        <v>28</v>
      </c>
      <c r="Z4867" s="111" t="s">
        <v>29</v>
      </c>
      <c r="AA4867" s="111" t="s">
        <v>25</v>
      </c>
      <c r="AB4867" s="111" t="s">
        <v>30</v>
      </c>
      <c r="AC4867" s="112" t="s">
        <v>31</v>
      </c>
    </row>
    <row r="4868" spans="1:29" ht="25.5" customHeight="1" x14ac:dyDescent="0.35">
      <c r="A4868" s="205"/>
      <c r="B4868" s="207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05"/>
        <v/>
      </c>
      <c r="G4868" s="106"/>
      <c r="H4868" s="96">
        <f t="shared" si="306"/>
        <v>0</v>
      </c>
      <c r="I4868" s="96" t="str">
        <f t="shared" si="307"/>
        <v/>
      </c>
      <c r="J4868" s="96" t="str">
        <f t="shared" si="308"/>
        <v/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V4868" s="110" t="s">
        <v>25</v>
      </c>
      <c r="W4868" s="110" t="s">
        <v>26</v>
      </c>
      <c r="X4868" s="110" t="s">
        <v>27</v>
      </c>
      <c r="Y4868" s="111" t="s">
        <v>28</v>
      </c>
      <c r="Z4868" s="111" t="s">
        <v>29</v>
      </c>
      <c r="AA4868" s="111" t="s">
        <v>25</v>
      </c>
      <c r="AB4868" s="111" t="s">
        <v>30</v>
      </c>
      <c r="AC4868" s="112" t="s">
        <v>31</v>
      </c>
    </row>
    <row r="4869" spans="1:29" ht="25.5" customHeight="1" x14ac:dyDescent="0.35">
      <c r="A4869" s="205"/>
      <c r="B4869" s="207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05"/>
        <v/>
      </c>
      <c r="G4869" s="106"/>
      <c r="H4869" s="96">
        <f t="shared" si="306"/>
        <v>0</v>
      </c>
      <c r="I4869" s="96" t="str">
        <f t="shared" si="307"/>
        <v/>
      </c>
      <c r="J4869" s="96" t="str">
        <f t="shared" si="308"/>
        <v/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V4869" s="110" t="s">
        <v>25</v>
      </c>
      <c r="W4869" s="110" t="s">
        <v>26</v>
      </c>
      <c r="X4869" s="110" t="s">
        <v>27</v>
      </c>
      <c r="Y4869" s="111" t="s">
        <v>28</v>
      </c>
      <c r="Z4869" s="111" t="s">
        <v>29</v>
      </c>
      <c r="AA4869" s="111" t="s">
        <v>25</v>
      </c>
      <c r="AB4869" s="111" t="s">
        <v>30</v>
      </c>
      <c r="AC4869" s="112" t="s">
        <v>31</v>
      </c>
    </row>
    <row r="4870" spans="1:29" ht="25.5" customHeight="1" x14ac:dyDescent="0.35">
      <c r="A4870" s="205"/>
      <c r="B4870" s="207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05"/>
        <v/>
      </c>
      <c r="G4870" s="106"/>
      <c r="H4870" s="96">
        <f t="shared" si="306"/>
        <v>0</v>
      </c>
      <c r="I4870" s="96" t="str">
        <f t="shared" si="307"/>
        <v/>
      </c>
      <c r="J4870" s="96" t="str">
        <f t="shared" si="308"/>
        <v/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V4870" s="110" t="s">
        <v>25</v>
      </c>
      <c r="W4870" s="110" t="s">
        <v>26</v>
      </c>
      <c r="X4870" s="110" t="s">
        <v>27</v>
      </c>
      <c r="Y4870" s="111" t="s">
        <v>28</v>
      </c>
      <c r="Z4870" s="111" t="s">
        <v>29</v>
      </c>
      <c r="AA4870" s="111" t="s">
        <v>25</v>
      </c>
      <c r="AB4870" s="111" t="s">
        <v>30</v>
      </c>
      <c r="AC4870" s="112" t="s">
        <v>31</v>
      </c>
    </row>
    <row r="4871" spans="1:29" ht="25.5" customHeight="1" x14ac:dyDescent="0.35">
      <c r="A4871" s="205"/>
      <c r="B4871" s="207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05"/>
        <v/>
      </c>
      <c r="G4871" s="106"/>
      <c r="H4871" s="96">
        <f t="shared" si="306"/>
        <v>0</v>
      </c>
      <c r="I4871" s="96" t="str">
        <f t="shared" si="307"/>
        <v/>
      </c>
      <c r="J4871" s="96" t="str">
        <f t="shared" si="308"/>
        <v/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V4871" s="110" t="s">
        <v>25</v>
      </c>
      <c r="W4871" s="110" t="s">
        <v>26</v>
      </c>
      <c r="X4871" s="110" t="s">
        <v>27</v>
      </c>
      <c r="Y4871" s="111" t="s">
        <v>28</v>
      </c>
      <c r="Z4871" s="111" t="s">
        <v>29</v>
      </c>
      <c r="AA4871" s="111" t="s">
        <v>25</v>
      </c>
      <c r="AB4871" s="111" t="s">
        <v>30</v>
      </c>
      <c r="AC4871" s="112" t="s">
        <v>31</v>
      </c>
    </row>
    <row r="4872" spans="1:29" ht="25.5" customHeight="1" x14ac:dyDescent="0.35">
      <c r="A4872" s="205"/>
      <c r="B4872" s="207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05"/>
        <v/>
      </c>
      <c r="G4872" s="106"/>
      <c r="H4872" s="96">
        <f t="shared" si="306"/>
        <v>0</v>
      </c>
      <c r="I4872" s="96" t="str">
        <f t="shared" si="307"/>
        <v/>
      </c>
      <c r="J4872" s="96" t="str">
        <f t="shared" si="308"/>
        <v/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V4872" s="110" t="s">
        <v>25</v>
      </c>
      <c r="W4872" s="110" t="s">
        <v>26</v>
      </c>
      <c r="X4872" s="110" t="s">
        <v>27</v>
      </c>
      <c r="Y4872" s="111" t="s">
        <v>28</v>
      </c>
      <c r="Z4872" s="111" t="s">
        <v>29</v>
      </c>
      <c r="AA4872" s="111" t="s">
        <v>25</v>
      </c>
      <c r="AB4872" s="111" t="s">
        <v>30</v>
      </c>
      <c r="AC4872" s="112" t="s">
        <v>31</v>
      </c>
    </row>
    <row r="4873" spans="1:29" ht="25.5" customHeight="1" x14ac:dyDescent="0.35">
      <c r="A4873" s="205"/>
      <c r="B4873" s="207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05"/>
        <v/>
      </c>
      <c r="G4873" s="106"/>
      <c r="H4873" s="96">
        <f t="shared" si="306"/>
        <v>0</v>
      </c>
      <c r="I4873" s="96" t="str">
        <f t="shared" si="307"/>
        <v/>
      </c>
      <c r="J4873" s="96" t="str">
        <f t="shared" si="308"/>
        <v/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V4873" s="110" t="s">
        <v>25</v>
      </c>
      <c r="W4873" s="110" t="s">
        <v>26</v>
      </c>
      <c r="X4873" s="110" t="s">
        <v>27</v>
      </c>
      <c r="Y4873" s="111" t="s">
        <v>28</v>
      </c>
      <c r="Z4873" s="111" t="s">
        <v>29</v>
      </c>
      <c r="AA4873" s="111" t="s">
        <v>25</v>
      </c>
      <c r="AB4873" s="111" t="s">
        <v>30</v>
      </c>
      <c r="AC4873" s="112" t="s">
        <v>31</v>
      </c>
    </row>
    <row r="4874" spans="1:29" ht="25.5" customHeight="1" x14ac:dyDescent="0.35">
      <c r="A4874" s="205"/>
      <c r="B4874" s="207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05"/>
        <v/>
      </c>
      <c r="G4874" s="106"/>
      <c r="H4874" s="96">
        <f t="shared" si="306"/>
        <v>0</v>
      </c>
      <c r="I4874" s="96" t="str">
        <f t="shared" si="307"/>
        <v/>
      </c>
      <c r="J4874" s="96" t="str">
        <f t="shared" si="308"/>
        <v/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V4874" s="110" t="s">
        <v>25</v>
      </c>
      <c r="W4874" s="110" t="s">
        <v>26</v>
      </c>
      <c r="X4874" s="110" t="s">
        <v>27</v>
      </c>
      <c r="Y4874" s="111" t="s">
        <v>28</v>
      </c>
      <c r="Z4874" s="111" t="s">
        <v>29</v>
      </c>
      <c r="AA4874" s="111" t="s">
        <v>25</v>
      </c>
      <c r="AB4874" s="111" t="s">
        <v>30</v>
      </c>
      <c r="AC4874" s="112" t="s">
        <v>31</v>
      </c>
    </row>
    <row r="4875" spans="1:29" ht="25.5" customHeight="1" x14ac:dyDescent="0.35">
      <c r="A4875" s="205"/>
      <c r="B4875" s="207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05"/>
        <v/>
      </c>
      <c r="G4875" s="106"/>
      <c r="H4875" s="96">
        <f t="shared" si="306"/>
        <v>0</v>
      </c>
      <c r="I4875" s="96" t="str">
        <f t="shared" si="307"/>
        <v/>
      </c>
      <c r="J4875" s="96" t="str">
        <f t="shared" si="308"/>
        <v/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V4875" s="110" t="s">
        <v>25</v>
      </c>
      <c r="W4875" s="110" t="s">
        <v>26</v>
      </c>
      <c r="X4875" s="110" t="s">
        <v>27</v>
      </c>
      <c r="Y4875" s="111" t="s">
        <v>28</v>
      </c>
      <c r="Z4875" s="111" t="s">
        <v>29</v>
      </c>
      <c r="AA4875" s="111" t="s">
        <v>25</v>
      </c>
      <c r="AB4875" s="111" t="s">
        <v>30</v>
      </c>
      <c r="AC4875" s="112" t="s">
        <v>31</v>
      </c>
    </row>
    <row r="4876" spans="1:29" ht="25.5" customHeight="1" x14ac:dyDescent="0.35">
      <c r="A4876" s="205"/>
      <c r="B4876" s="207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05"/>
        <v/>
      </c>
      <c r="G4876" s="106"/>
      <c r="H4876" s="96">
        <f t="shared" si="306"/>
        <v>0</v>
      </c>
      <c r="I4876" s="96" t="str">
        <f t="shared" si="307"/>
        <v/>
      </c>
      <c r="J4876" s="96" t="str">
        <f t="shared" si="308"/>
        <v/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V4876" s="110" t="s">
        <v>25</v>
      </c>
      <c r="W4876" s="110" t="s">
        <v>26</v>
      </c>
      <c r="X4876" s="110" t="s">
        <v>27</v>
      </c>
      <c r="Y4876" s="111" t="s">
        <v>28</v>
      </c>
      <c r="Z4876" s="111" t="s">
        <v>29</v>
      </c>
      <c r="AA4876" s="111" t="s">
        <v>25</v>
      </c>
      <c r="AB4876" s="111" t="s">
        <v>30</v>
      </c>
      <c r="AC4876" s="112" t="s">
        <v>31</v>
      </c>
    </row>
    <row r="4877" spans="1:29" ht="25.5" customHeight="1" x14ac:dyDescent="0.35">
      <c r="A4877" s="205"/>
      <c r="B4877" s="207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05"/>
        <v/>
      </c>
      <c r="G4877" s="106"/>
      <c r="H4877" s="96">
        <f t="shared" si="306"/>
        <v>0</v>
      </c>
      <c r="I4877" s="96" t="str">
        <f t="shared" si="307"/>
        <v/>
      </c>
      <c r="J4877" s="96" t="str">
        <f t="shared" si="308"/>
        <v/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V4877" s="110" t="s">
        <v>25</v>
      </c>
      <c r="W4877" s="110" t="s">
        <v>26</v>
      </c>
      <c r="X4877" s="110" t="s">
        <v>27</v>
      </c>
      <c r="Y4877" s="111" t="s">
        <v>28</v>
      </c>
      <c r="Z4877" s="111" t="s">
        <v>29</v>
      </c>
      <c r="AA4877" s="111" t="s">
        <v>25</v>
      </c>
      <c r="AB4877" s="111" t="s">
        <v>30</v>
      </c>
      <c r="AC4877" s="112" t="s">
        <v>31</v>
      </c>
    </row>
    <row r="4878" spans="1:29" ht="25.5" customHeight="1" x14ac:dyDescent="0.35">
      <c r="A4878" s="205"/>
      <c r="B4878" s="207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05"/>
        <v/>
      </c>
      <c r="G4878" s="106"/>
      <c r="H4878" s="96">
        <f t="shared" si="306"/>
        <v>0</v>
      </c>
      <c r="I4878" s="96" t="str">
        <f t="shared" si="307"/>
        <v/>
      </c>
      <c r="J4878" s="96" t="str">
        <f t="shared" si="308"/>
        <v/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V4878" s="110" t="s">
        <v>25</v>
      </c>
      <c r="W4878" s="110" t="s">
        <v>26</v>
      </c>
      <c r="X4878" s="110" t="s">
        <v>27</v>
      </c>
      <c r="Y4878" s="111" t="s">
        <v>28</v>
      </c>
      <c r="Z4878" s="111" t="s">
        <v>29</v>
      </c>
      <c r="AA4878" s="111" t="s">
        <v>25</v>
      </c>
      <c r="AB4878" s="111" t="s">
        <v>30</v>
      </c>
      <c r="AC4878" s="112" t="s">
        <v>31</v>
      </c>
    </row>
    <row r="4879" spans="1:29" ht="25.5" customHeight="1" x14ac:dyDescent="0.35">
      <c r="A4879" s="205"/>
      <c r="B4879" s="207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05"/>
        <v/>
      </c>
      <c r="G4879" s="106"/>
      <c r="H4879" s="96">
        <f t="shared" si="306"/>
        <v>0</v>
      </c>
      <c r="I4879" s="96" t="str">
        <f t="shared" si="307"/>
        <v/>
      </c>
      <c r="J4879" s="96" t="str">
        <f t="shared" si="308"/>
        <v/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V4879" s="110" t="s">
        <v>25</v>
      </c>
      <c r="W4879" s="110" t="s">
        <v>26</v>
      </c>
      <c r="X4879" s="110" t="s">
        <v>27</v>
      </c>
      <c r="Y4879" s="111" t="s">
        <v>28</v>
      </c>
      <c r="Z4879" s="111" t="s">
        <v>29</v>
      </c>
      <c r="AA4879" s="111" t="s">
        <v>25</v>
      </c>
      <c r="AB4879" s="111" t="s">
        <v>30</v>
      </c>
      <c r="AC4879" s="112" t="s">
        <v>31</v>
      </c>
    </row>
    <row r="4880" spans="1:29" ht="25.5" customHeight="1" x14ac:dyDescent="0.35">
      <c r="A4880" s="205"/>
      <c r="B4880" s="207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05"/>
        <v/>
      </c>
      <c r="G4880" s="106"/>
      <c r="H4880" s="96">
        <f t="shared" si="306"/>
        <v>0</v>
      </c>
      <c r="I4880" s="96" t="str">
        <f t="shared" si="307"/>
        <v/>
      </c>
      <c r="J4880" s="96" t="str">
        <f t="shared" si="308"/>
        <v/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V4880" s="110" t="s">
        <v>25</v>
      </c>
      <c r="W4880" s="110" t="s">
        <v>26</v>
      </c>
      <c r="X4880" s="110" t="s">
        <v>27</v>
      </c>
      <c r="Y4880" s="111" t="s">
        <v>28</v>
      </c>
      <c r="Z4880" s="111" t="s">
        <v>29</v>
      </c>
      <c r="AA4880" s="111" t="s">
        <v>25</v>
      </c>
      <c r="AB4880" s="111" t="s">
        <v>30</v>
      </c>
      <c r="AC4880" s="112" t="s">
        <v>31</v>
      </c>
    </row>
    <row r="4881" spans="1:29" ht="25.5" customHeight="1" x14ac:dyDescent="0.35">
      <c r="A4881" s="205"/>
      <c r="B4881" s="207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05"/>
        <v/>
      </c>
      <c r="G4881" s="106"/>
      <c r="H4881" s="96">
        <f t="shared" si="306"/>
        <v>0</v>
      </c>
      <c r="I4881" s="96" t="str">
        <f t="shared" si="307"/>
        <v/>
      </c>
      <c r="J4881" s="96" t="str">
        <f t="shared" si="308"/>
        <v/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V4881" s="110" t="s">
        <v>25</v>
      </c>
      <c r="W4881" s="110" t="s">
        <v>26</v>
      </c>
      <c r="X4881" s="110" t="s">
        <v>27</v>
      </c>
      <c r="Y4881" s="111" t="s">
        <v>28</v>
      </c>
      <c r="Z4881" s="111" t="s">
        <v>29</v>
      </c>
      <c r="AA4881" s="111" t="s">
        <v>25</v>
      </c>
      <c r="AB4881" s="111" t="s">
        <v>30</v>
      </c>
      <c r="AC4881" s="112" t="s">
        <v>31</v>
      </c>
    </row>
    <row r="4882" spans="1:29" ht="25.5" customHeight="1" x14ac:dyDescent="0.35">
      <c r="A4882" s="205"/>
      <c r="B4882" s="207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05"/>
        <v/>
      </c>
      <c r="G4882" s="106"/>
      <c r="H4882" s="96">
        <f t="shared" si="306"/>
        <v>0</v>
      </c>
      <c r="I4882" s="96" t="str">
        <f t="shared" si="307"/>
        <v/>
      </c>
      <c r="J4882" s="96" t="str">
        <f t="shared" si="308"/>
        <v/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V4882" s="110" t="s">
        <v>25</v>
      </c>
      <c r="W4882" s="110" t="s">
        <v>26</v>
      </c>
      <c r="X4882" s="110" t="s">
        <v>27</v>
      </c>
      <c r="Y4882" s="111" t="s">
        <v>28</v>
      </c>
      <c r="Z4882" s="111" t="s">
        <v>29</v>
      </c>
      <c r="AA4882" s="111" t="s">
        <v>25</v>
      </c>
      <c r="AB4882" s="111" t="s">
        <v>30</v>
      </c>
      <c r="AC4882" s="112" t="s">
        <v>31</v>
      </c>
    </row>
    <row r="4883" spans="1:29" ht="25.5" customHeight="1" x14ac:dyDescent="0.35">
      <c r="A4883" s="205"/>
      <c r="B4883" s="207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05"/>
        <v/>
      </c>
      <c r="G4883" s="106"/>
      <c r="H4883" s="96">
        <f t="shared" si="306"/>
        <v>0</v>
      </c>
      <c r="I4883" s="96" t="str">
        <f t="shared" si="307"/>
        <v/>
      </c>
      <c r="J4883" s="96" t="str">
        <f t="shared" si="308"/>
        <v/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V4883" s="110" t="s">
        <v>25</v>
      </c>
      <c r="W4883" s="110" t="s">
        <v>26</v>
      </c>
      <c r="X4883" s="110" t="s">
        <v>27</v>
      </c>
      <c r="Y4883" s="111" t="s">
        <v>28</v>
      </c>
      <c r="Z4883" s="111" t="s">
        <v>29</v>
      </c>
      <c r="AA4883" s="111" t="s">
        <v>25</v>
      </c>
      <c r="AB4883" s="111" t="s">
        <v>30</v>
      </c>
      <c r="AC4883" s="112" t="s">
        <v>31</v>
      </c>
    </row>
    <row r="4884" spans="1:29" ht="25.5" customHeight="1" x14ac:dyDescent="0.35">
      <c r="A4884" s="205"/>
      <c r="B4884" s="207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05"/>
        <v/>
      </c>
      <c r="G4884" s="106"/>
      <c r="H4884" s="96">
        <f t="shared" si="306"/>
        <v>0</v>
      </c>
      <c r="I4884" s="96" t="str">
        <f t="shared" si="307"/>
        <v/>
      </c>
      <c r="J4884" s="96" t="str">
        <f t="shared" si="308"/>
        <v/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V4884" s="110" t="s">
        <v>25</v>
      </c>
      <c r="W4884" s="110" t="s">
        <v>26</v>
      </c>
      <c r="X4884" s="110" t="s">
        <v>27</v>
      </c>
      <c r="Y4884" s="111" t="s">
        <v>28</v>
      </c>
      <c r="Z4884" s="111" t="s">
        <v>29</v>
      </c>
      <c r="AA4884" s="111" t="s">
        <v>25</v>
      </c>
      <c r="AB4884" s="111" t="s">
        <v>30</v>
      </c>
      <c r="AC4884" s="112" t="s">
        <v>31</v>
      </c>
    </row>
    <row r="4885" spans="1:29" ht="25.5" customHeight="1" x14ac:dyDescent="0.35">
      <c r="A4885" s="205"/>
      <c r="B4885" s="207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05"/>
        <v/>
      </c>
      <c r="G4885" s="106"/>
      <c r="H4885" s="96">
        <f t="shared" si="306"/>
        <v>0</v>
      </c>
      <c r="I4885" s="96" t="str">
        <f t="shared" si="307"/>
        <v/>
      </c>
      <c r="J4885" s="96" t="str">
        <f t="shared" si="308"/>
        <v/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V4885" s="110" t="s">
        <v>25</v>
      </c>
      <c r="W4885" s="110" t="s">
        <v>26</v>
      </c>
      <c r="X4885" s="110" t="s">
        <v>27</v>
      </c>
      <c r="Y4885" s="111" t="s">
        <v>28</v>
      </c>
      <c r="Z4885" s="111" t="s">
        <v>29</v>
      </c>
      <c r="AA4885" s="111" t="s">
        <v>25</v>
      </c>
      <c r="AB4885" s="111" t="s">
        <v>30</v>
      </c>
      <c r="AC4885" s="112" t="s">
        <v>31</v>
      </c>
    </row>
    <row r="4886" spans="1:29" ht="25.5" customHeight="1" x14ac:dyDescent="0.35">
      <c r="A4886" s="205"/>
      <c r="B4886" s="207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05"/>
        <v/>
      </c>
      <c r="G4886" s="106"/>
      <c r="H4886" s="96">
        <f t="shared" si="306"/>
        <v>0</v>
      </c>
      <c r="I4886" s="96" t="str">
        <f t="shared" si="307"/>
        <v/>
      </c>
      <c r="J4886" s="96" t="str">
        <f t="shared" si="308"/>
        <v/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V4886" s="110" t="s">
        <v>25</v>
      </c>
      <c r="W4886" s="110" t="s">
        <v>26</v>
      </c>
      <c r="X4886" s="110" t="s">
        <v>27</v>
      </c>
      <c r="Y4886" s="111" t="s">
        <v>28</v>
      </c>
      <c r="Z4886" s="111" t="s">
        <v>29</v>
      </c>
      <c r="AA4886" s="111" t="s">
        <v>25</v>
      </c>
      <c r="AB4886" s="111" t="s">
        <v>30</v>
      </c>
      <c r="AC4886" s="112" t="s">
        <v>31</v>
      </c>
    </row>
    <row r="4887" spans="1:29" ht="25.5" customHeight="1" x14ac:dyDescent="0.35">
      <c r="A4887" s="205"/>
      <c r="B4887" s="207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05"/>
        <v/>
      </c>
      <c r="G4887" s="106"/>
      <c r="H4887" s="96">
        <f t="shared" si="306"/>
        <v>0</v>
      </c>
      <c r="I4887" s="96" t="str">
        <f t="shared" si="307"/>
        <v/>
      </c>
      <c r="J4887" s="96" t="str">
        <f t="shared" si="308"/>
        <v/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V4887" s="110" t="s">
        <v>25</v>
      </c>
      <c r="W4887" s="110" t="s">
        <v>26</v>
      </c>
      <c r="X4887" s="110" t="s">
        <v>27</v>
      </c>
      <c r="Y4887" s="111" t="s">
        <v>28</v>
      </c>
      <c r="Z4887" s="111" t="s">
        <v>29</v>
      </c>
      <c r="AA4887" s="111" t="s">
        <v>25</v>
      </c>
      <c r="AB4887" s="111" t="s">
        <v>30</v>
      </c>
      <c r="AC4887" s="112" t="s">
        <v>31</v>
      </c>
    </row>
    <row r="4888" spans="1:29" ht="25.5" customHeight="1" x14ac:dyDescent="0.35">
      <c r="A4888" s="205"/>
      <c r="B4888" s="207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05"/>
        <v/>
      </c>
      <c r="G4888" s="106"/>
      <c r="H4888" s="96">
        <f t="shared" si="306"/>
        <v>0</v>
      </c>
      <c r="I4888" s="96" t="str">
        <f t="shared" si="307"/>
        <v/>
      </c>
      <c r="J4888" s="96" t="str">
        <f t="shared" si="308"/>
        <v/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V4888" s="110" t="s">
        <v>25</v>
      </c>
      <c r="W4888" s="110" t="s">
        <v>26</v>
      </c>
      <c r="X4888" s="110" t="s">
        <v>27</v>
      </c>
      <c r="Y4888" s="111" t="s">
        <v>28</v>
      </c>
      <c r="Z4888" s="111" t="s">
        <v>29</v>
      </c>
      <c r="AA4888" s="111" t="s">
        <v>25</v>
      </c>
      <c r="AB4888" s="111" t="s">
        <v>30</v>
      </c>
      <c r="AC4888" s="112" t="s">
        <v>31</v>
      </c>
    </row>
    <row r="4889" spans="1:29" ht="25.5" customHeight="1" x14ac:dyDescent="0.35">
      <c r="A4889" s="205"/>
      <c r="B4889" s="207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05"/>
        <v/>
      </c>
      <c r="G4889" s="106"/>
      <c r="H4889" s="96">
        <f t="shared" si="306"/>
        <v>0</v>
      </c>
      <c r="I4889" s="96" t="str">
        <f t="shared" si="307"/>
        <v/>
      </c>
      <c r="J4889" s="96" t="str">
        <f t="shared" si="308"/>
        <v/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V4889" s="110" t="s">
        <v>25</v>
      </c>
      <c r="W4889" s="110" t="s">
        <v>26</v>
      </c>
      <c r="X4889" s="110" t="s">
        <v>27</v>
      </c>
      <c r="Y4889" s="111" t="s">
        <v>28</v>
      </c>
      <c r="Z4889" s="111" t="s">
        <v>29</v>
      </c>
      <c r="AA4889" s="111" t="s">
        <v>25</v>
      </c>
      <c r="AB4889" s="111" t="s">
        <v>30</v>
      </c>
      <c r="AC4889" s="112" t="s">
        <v>31</v>
      </c>
    </row>
    <row r="4890" spans="1:29" ht="25.5" customHeight="1" x14ac:dyDescent="0.35">
      <c r="A4890" s="205"/>
      <c r="B4890" s="207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05"/>
        <v/>
      </c>
      <c r="G4890" s="106"/>
      <c r="H4890" s="96">
        <f t="shared" si="306"/>
        <v>0</v>
      </c>
      <c r="I4890" s="96" t="str">
        <f t="shared" si="307"/>
        <v/>
      </c>
      <c r="J4890" s="96" t="str">
        <f t="shared" si="308"/>
        <v/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V4890" s="110" t="s">
        <v>25</v>
      </c>
      <c r="W4890" s="110" t="s">
        <v>26</v>
      </c>
      <c r="X4890" s="110" t="s">
        <v>27</v>
      </c>
      <c r="Y4890" s="111" t="s">
        <v>28</v>
      </c>
      <c r="Z4890" s="111" t="s">
        <v>29</v>
      </c>
      <c r="AA4890" s="111" t="s">
        <v>25</v>
      </c>
      <c r="AB4890" s="111" t="s">
        <v>30</v>
      </c>
      <c r="AC4890" s="112" t="s">
        <v>31</v>
      </c>
    </row>
    <row r="4891" spans="1:29" ht="25.5" customHeight="1" x14ac:dyDescent="0.35">
      <c r="A4891" s="205"/>
      <c r="B4891" s="207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05"/>
        <v/>
      </c>
      <c r="G4891" s="106"/>
      <c r="H4891" s="96">
        <f t="shared" si="306"/>
        <v>0</v>
      </c>
      <c r="I4891" s="96" t="str">
        <f t="shared" si="307"/>
        <v/>
      </c>
      <c r="J4891" s="96" t="str">
        <f t="shared" si="308"/>
        <v/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V4891" s="110" t="s">
        <v>25</v>
      </c>
      <c r="W4891" s="110" t="s">
        <v>26</v>
      </c>
      <c r="X4891" s="110" t="s">
        <v>27</v>
      </c>
      <c r="Y4891" s="111" t="s">
        <v>28</v>
      </c>
      <c r="Z4891" s="111" t="s">
        <v>29</v>
      </c>
      <c r="AA4891" s="111" t="s">
        <v>25</v>
      </c>
      <c r="AB4891" s="111" t="s">
        <v>30</v>
      </c>
      <c r="AC4891" s="112" t="s">
        <v>31</v>
      </c>
    </row>
    <row r="4892" spans="1:29" ht="25.5" customHeight="1" x14ac:dyDescent="0.35">
      <c r="A4892" s="205"/>
      <c r="B4892" s="207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05"/>
        <v/>
      </c>
      <c r="G4892" s="106"/>
      <c r="H4892" s="96">
        <f t="shared" si="306"/>
        <v>0</v>
      </c>
      <c r="I4892" s="96" t="str">
        <f t="shared" si="307"/>
        <v/>
      </c>
      <c r="J4892" s="96" t="str">
        <f t="shared" si="308"/>
        <v/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V4892" s="110" t="s">
        <v>25</v>
      </c>
      <c r="W4892" s="110" t="s">
        <v>26</v>
      </c>
      <c r="X4892" s="110" t="s">
        <v>27</v>
      </c>
      <c r="Y4892" s="111" t="s">
        <v>28</v>
      </c>
      <c r="Z4892" s="111" t="s">
        <v>29</v>
      </c>
      <c r="AA4892" s="111" t="s">
        <v>25</v>
      </c>
      <c r="AB4892" s="111" t="s">
        <v>30</v>
      </c>
      <c r="AC4892" s="112" t="s">
        <v>31</v>
      </c>
    </row>
    <row r="4893" spans="1:29" ht="25.5" customHeight="1" x14ac:dyDescent="0.35">
      <c r="A4893" s="205"/>
      <c r="B4893" s="207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05"/>
        <v/>
      </c>
      <c r="G4893" s="106"/>
      <c r="H4893" s="96">
        <f t="shared" si="306"/>
        <v>0</v>
      </c>
      <c r="I4893" s="96" t="str">
        <f t="shared" si="307"/>
        <v/>
      </c>
      <c r="J4893" s="96" t="str">
        <f t="shared" si="308"/>
        <v/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V4893" s="110" t="s">
        <v>25</v>
      </c>
      <c r="W4893" s="110" t="s">
        <v>26</v>
      </c>
      <c r="X4893" s="110" t="s">
        <v>27</v>
      </c>
      <c r="Y4893" s="111" t="s">
        <v>28</v>
      </c>
      <c r="Z4893" s="111" t="s">
        <v>29</v>
      </c>
      <c r="AA4893" s="111" t="s">
        <v>25</v>
      </c>
      <c r="AB4893" s="111" t="s">
        <v>30</v>
      </c>
      <c r="AC4893" s="112" t="s">
        <v>31</v>
      </c>
    </row>
    <row r="4894" spans="1:29" ht="25.5" customHeight="1" x14ac:dyDescent="0.35">
      <c r="A4894" s="205"/>
      <c r="B4894" s="207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05"/>
        <v/>
      </c>
      <c r="G4894" s="106"/>
      <c r="H4894" s="96">
        <f t="shared" si="306"/>
        <v>0</v>
      </c>
      <c r="I4894" s="96" t="str">
        <f t="shared" si="307"/>
        <v/>
      </c>
      <c r="J4894" s="96" t="str">
        <f t="shared" si="308"/>
        <v/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V4894" s="110" t="s">
        <v>25</v>
      </c>
      <c r="W4894" s="110" t="s">
        <v>26</v>
      </c>
      <c r="X4894" s="110" t="s">
        <v>27</v>
      </c>
      <c r="Y4894" s="111" t="s">
        <v>28</v>
      </c>
      <c r="Z4894" s="111" t="s">
        <v>29</v>
      </c>
      <c r="AA4894" s="111" t="s">
        <v>25</v>
      </c>
      <c r="AB4894" s="111" t="s">
        <v>30</v>
      </c>
      <c r="AC4894" s="112" t="s">
        <v>31</v>
      </c>
    </row>
    <row r="4895" spans="1:29" ht="25.5" customHeight="1" x14ac:dyDescent="0.35">
      <c r="A4895" s="205"/>
      <c r="B4895" s="207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05"/>
        <v/>
      </c>
      <c r="G4895" s="106"/>
      <c r="H4895" s="96">
        <f t="shared" si="306"/>
        <v>0</v>
      </c>
      <c r="I4895" s="96" t="str">
        <f t="shared" si="307"/>
        <v/>
      </c>
      <c r="J4895" s="96" t="str">
        <f t="shared" si="308"/>
        <v/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V4895" s="110" t="s">
        <v>25</v>
      </c>
      <c r="W4895" s="110" t="s">
        <v>26</v>
      </c>
      <c r="X4895" s="110" t="s">
        <v>27</v>
      </c>
      <c r="Y4895" s="111" t="s">
        <v>28</v>
      </c>
      <c r="Z4895" s="111" t="s">
        <v>29</v>
      </c>
      <c r="AA4895" s="111" t="s">
        <v>25</v>
      </c>
      <c r="AB4895" s="111" t="s">
        <v>30</v>
      </c>
      <c r="AC4895" s="112" t="s">
        <v>31</v>
      </c>
    </row>
    <row r="4896" spans="1:29" ht="25.5" customHeight="1" x14ac:dyDescent="0.35">
      <c r="A4896" s="205"/>
      <c r="B4896" s="207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05"/>
        <v/>
      </c>
      <c r="G4896" s="106"/>
      <c r="H4896" s="96">
        <f t="shared" si="306"/>
        <v>0</v>
      </c>
      <c r="I4896" s="96" t="str">
        <f t="shared" si="307"/>
        <v/>
      </c>
      <c r="J4896" s="96" t="str">
        <f t="shared" si="308"/>
        <v/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V4896" s="110" t="s">
        <v>25</v>
      </c>
      <c r="W4896" s="110" t="s">
        <v>26</v>
      </c>
      <c r="X4896" s="110" t="s">
        <v>27</v>
      </c>
      <c r="Y4896" s="111" t="s">
        <v>28</v>
      </c>
      <c r="Z4896" s="111" t="s">
        <v>29</v>
      </c>
      <c r="AA4896" s="111" t="s">
        <v>25</v>
      </c>
      <c r="AB4896" s="111" t="s">
        <v>30</v>
      </c>
      <c r="AC4896" s="112" t="s">
        <v>31</v>
      </c>
    </row>
    <row r="4897" spans="1:29" ht="25.5" customHeight="1" x14ac:dyDescent="0.35">
      <c r="A4897" s="205"/>
      <c r="B4897" s="207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05"/>
        <v/>
      </c>
      <c r="G4897" s="106"/>
      <c r="H4897" s="96">
        <f t="shared" si="306"/>
        <v>0</v>
      </c>
      <c r="I4897" s="96" t="str">
        <f t="shared" si="307"/>
        <v/>
      </c>
      <c r="J4897" s="96" t="str">
        <f t="shared" si="308"/>
        <v/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V4897" s="110" t="s">
        <v>25</v>
      </c>
      <c r="W4897" s="110" t="s">
        <v>26</v>
      </c>
      <c r="X4897" s="110" t="s">
        <v>27</v>
      </c>
      <c r="Y4897" s="111" t="s">
        <v>28</v>
      </c>
      <c r="Z4897" s="111" t="s">
        <v>29</v>
      </c>
      <c r="AA4897" s="111" t="s">
        <v>25</v>
      </c>
      <c r="AB4897" s="111" t="s">
        <v>30</v>
      </c>
      <c r="AC4897" s="112" t="s">
        <v>31</v>
      </c>
    </row>
    <row r="4898" spans="1:29" ht="25.5" customHeight="1" x14ac:dyDescent="0.35">
      <c r="A4898" s="205"/>
      <c r="B4898" s="207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05"/>
        <v/>
      </c>
      <c r="G4898" s="106"/>
      <c r="H4898" s="96">
        <f t="shared" si="306"/>
        <v>0</v>
      </c>
      <c r="I4898" s="96" t="str">
        <f t="shared" si="307"/>
        <v/>
      </c>
      <c r="J4898" s="96" t="str">
        <f t="shared" si="308"/>
        <v/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V4898" s="110" t="s">
        <v>25</v>
      </c>
      <c r="W4898" s="110" t="s">
        <v>26</v>
      </c>
      <c r="X4898" s="110" t="s">
        <v>27</v>
      </c>
      <c r="Y4898" s="111" t="s">
        <v>28</v>
      </c>
      <c r="Z4898" s="111" t="s">
        <v>29</v>
      </c>
      <c r="AA4898" s="111" t="s">
        <v>25</v>
      </c>
      <c r="AB4898" s="111" t="s">
        <v>30</v>
      </c>
      <c r="AC4898" s="112" t="s">
        <v>31</v>
      </c>
    </row>
    <row r="4899" spans="1:29" ht="25.5" customHeight="1" x14ac:dyDescent="0.35">
      <c r="A4899" s="205"/>
      <c r="B4899" s="207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05"/>
        <v/>
      </c>
      <c r="G4899" s="106"/>
      <c r="H4899" s="96">
        <f t="shared" si="306"/>
        <v>0</v>
      </c>
      <c r="I4899" s="96" t="str">
        <f t="shared" si="307"/>
        <v/>
      </c>
      <c r="J4899" s="96" t="str">
        <f t="shared" si="308"/>
        <v/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V4899" s="110" t="s">
        <v>25</v>
      </c>
      <c r="W4899" s="110" t="s">
        <v>26</v>
      </c>
      <c r="X4899" s="110" t="s">
        <v>27</v>
      </c>
      <c r="Y4899" s="111" t="s">
        <v>28</v>
      </c>
      <c r="Z4899" s="111" t="s">
        <v>29</v>
      </c>
      <c r="AA4899" s="111" t="s">
        <v>25</v>
      </c>
      <c r="AB4899" s="111" t="s">
        <v>30</v>
      </c>
      <c r="AC4899" s="112" t="s">
        <v>31</v>
      </c>
    </row>
    <row r="4900" spans="1:29" ht="25.5" customHeight="1" x14ac:dyDescent="0.35">
      <c r="A4900" s="205"/>
      <c r="B4900" s="207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05"/>
        <v/>
      </c>
      <c r="G4900" s="106"/>
      <c r="H4900" s="96">
        <f t="shared" si="306"/>
        <v>0</v>
      </c>
      <c r="I4900" s="96" t="str">
        <f t="shared" si="307"/>
        <v/>
      </c>
      <c r="J4900" s="96" t="str">
        <f t="shared" si="308"/>
        <v/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V4900" s="110" t="s">
        <v>25</v>
      </c>
      <c r="W4900" s="110" t="s">
        <v>26</v>
      </c>
      <c r="X4900" s="110" t="s">
        <v>27</v>
      </c>
      <c r="Y4900" s="111" t="s">
        <v>28</v>
      </c>
      <c r="Z4900" s="111" t="s">
        <v>29</v>
      </c>
      <c r="AA4900" s="111" t="s">
        <v>25</v>
      </c>
      <c r="AB4900" s="111" t="s">
        <v>30</v>
      </c>
      <c r="AC4900" s="112" t="s">
        <v>31</v>
      </c>
    </row>
    <row r="4901" spans="1:29" ht="25.5" customHeight="1" x14ac:dyDescent="0.35">
      <c r="A4901" s="205"/>
      <c r="B4901" s="207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05"/>
        <v/>
      </c>
      <c r="G4901" s="106"/>
      <c r="H4901" s="96">
        <f t="shared" si="306"/>
        <v>0</v>
      </c>
      <c r="I4901" s="96" t="str">
        <f t="shared" si="307"/>
        <v/>
      </c>
      <c r="J4901" s="96" t="str">
        <f t="shared" si="308"/>
        <v/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V4901" s="110" t="s">
        <v>25</v>
      </c>
      <c r="W4901" s="110" t="s">
        <v>26</v>
      </c>
      <c r="X4901" s="110" t="s">
        <v>27</v>
      </c>
      <c r="Y4901" s="111" t="s">
        <v>28</v>
      </c>
      <c r="Z4901" s="111" t="s">
        <v>29</v>
      </c>
      <c r="AA4901" s="111" t="s">
        <v>25</v>
      </c>
      <c r="AB4901" s="111" t="s">
        <v>30</v>
      </c>
      <c r="AC4901" s="112" t="s">
        <v>31</v>
      </c>
    </row>
    <row r="4902" spans="1:29" ht="25.5" customHeight="1" x14ac:dyDescent="0.35">
      <c r="A4902" s="205"/>
      <c r="B4902" s="207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05"/>
        <v/>
      </c>
      <c r="G4902" s="106"/>
      <c r="H4902" s="96">
        <f t="shared" si="306"/>
        <v>0</v>
      </c>
      <c r="I4902" s="96" t="str">
        <f t="shared" si="307"/>
        <v/>
      </c>
      <c r="J4902" s="96" t="str">
        <f t="shared" si="308"/>
        <v/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V4902" s="110" t="s">
        <v>25</v>
      </c>
      <c r="W4902" s="110" t="s">
        <v>26</v>
      </c>
      <c r="X4902" s="110" t="s">
        <v>27</v>
      </c>
      <c r="Y4902" s="111" t="s">
        <v>28</v>
      </c>
      <c r="Z4902" s="111" t="s">
        <v>29</v>
      </c>
      <c r="AA4902" s="111" t="s">
        <v>25</v>
      </c>
      <c r="AB4902" s="111" t="s">
        <v>30</v>
      </c>
      <c r="AC4902" s="112" t="s">
        <v>31</v>
      </c>
    </row>
    <row r="4903" spans="1:29" ht="25.5" customHeight="1" x14ac:dyDescent="0.35">
      <c r="A4903" s="205"/>
      <c r="B4903" s="207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05"/>
        <v/>
      </c>
      <c r="G4903" s="106"/>
      <c r="H4903" s="96">
        <f t="shared" si="306"/>
        <v>0</v>
      </c>
      <c r="I4903" s="96" t="str">
        <f t="shared" si="307"/>
        <v/>
      </c>
      <c r="J4903" s="96" t="str">
        <f t="shared" si="308"/>
        <v/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V4903" s="110" t="s">
        <v>25</v>
      </c>
      <c r="W4903" s="110" t="s">
        <v>26</v>
      </c>
      <c r="X4903" s="110" t="s">
        <v>27</v>
      </c>
      <c r="Y4903" s="111" t="s">
        <v>28</v>
      </c>
      <c r="Z4903" s="111" t="s">
        <v>29</v>
      </c>
      <c r="AA4903" s="111" t="s">
        <v>25</v>
      </c>
      <c r="AB4903" s="111" t="s">
        <v>30</v>
      </c>
      <c r="AC4903" s="112" t="s">
        <v>31</v>
      </c>
    </row>
    <row r="4904" spans="1:29" ht="25.5" customHeight="1" x14ac:dyDescent="0.35">
      <c r="A4904" s="205"/>
      <c r="B4904" s="207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05"/>
        <v/>
      </c>
      <c r="G4904" s="106"/>
      <c r="H4904" s="96">
        <f t="shared" si="306"/>
        <v>0</v>
      </c>
      <c r="I4904" s="96" t="str">
        <f t="shared" si="307"/>
        <v/>
      </c>
      <c r="J4904" s="96" t="str">
        <f t="shared" si="308"/>
        <v/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V4904" s="110" t="s">
        <v>25</v>
      </c>
      <c r="W4904" s="110" t="s">
        <v>26</v>
      </c>
      <c r="X4904" s="110" t="s">
        <v>27</v>
      </c>
      <c r="Y4904" s="111" t="s">
        <v>28</v>
      </c>
      <c r="Z4904" s="111" t="s">
        <v>29</v>
      </c>
      <c r="AA4904" s="111" t="s">
        <v>25</v>
      </c>
      <c r="AB4904" s="111" t="s">
        <v>30</v>
      </c>
      <c r="AC4904" s="112" t="s">
        <v>31</v>
      </c>
    </row>
    <row r="4905" spans="1:29" ht="25.5" customHeight="1" x14ac:dyDescent="0.35">
      <c r="A4905" s="205"/>
      <c r="B4905" s="207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05"/>
        <v/>
      </c>
      <c r="G4905" s="106"/>
      <c r="H4905" s="96">
        <f t="shared" si="306"/>
        <v>0</v>
      </c>
      <c r="I4905" s="96" t="str">
        <f t="shared" si="307"/>
        <v/>
      </c>
      <c r="J4905" s="96" t="str">
        <f t="shared" si="308"/>
        <v/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V4905" s="110" t="s">
        <v>25</v>
      </c>
      <c r="W4905" s="110" t="s">
        <v>26</v>
      </c>
      <c r="X4905" s="110" t="s">
        <v>27</v>
      </c>
      <c r="Y4905" s="111" t="s">
        <v>28</v>
      </c>
      <c r="Z4905" s="111" t="s">
        <v>29</v>
      </c>
      <c r="AA4905" s="111" t="s">
        <v>25</v>
      </c>
      <c r="AB4905" s="111" t="s">
        <v>30</v>
      </c>
      <c r="AC4905" s="112" t="s">
        <v>31</v>
      </c>
    </row>
    <row r="4906" spans="1:29" ht="25.5" customHeight="1" x14ac:dyDescent="0.35">
      <c r="A4906" s="205"/>
      <c r="B4906" s="207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05"/>
        <v/>
      </c>
      <c r="G4906" s="106"/>
      <c r="H4906" s="96">
        <f t="shared" si="306"/>
        <v>0</v>
      </c>
      <c r="I4906" s="96" t="str">
        <f t="shared" si="307"/>
        <v/>
      </c>
      <c r="J4906" s="96" t="str">
        <f t="shared" si="308"/>
        <v/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V4906" s="110" t="s">
        <v>25</v>
      </c>
      <c r="W4906" s="110" t="s">
        <v>26</v>
      </c>
      <c r="X4906" s="110" t="s">
        <v>27</v>
      </c>
      <c r="Y4906" s="111" t="s">
        <v>28</v>
      </c>
      <c r="Z4906" s="111" t="s">
        <v>29</v>
      </c>
      <c r="AA4906" s="111" t="s">
        <v>25</v>
      </c>
      <c r="AB4906" s="111" t="s">
        <v>30</v>
      </c>
      <c r="AC4906" s="112" t="s">
        <v>31</v>
      </c>
    </row>
    <row r="4907" spans="1:29" ht="25.5" customHeight="1" x14ac:dyDescent="0.35">
      <c r="A4907" s="205"/>
      <c r="B4907" s="207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05"/>
        <v/>
      </c>
      <c r="G4907" s="106"/>
      <c r="H4907" s="96">
        <f t="shared" si="306"/>
        <v>0</v>
      </c>
      <c r="I4907" s="96" t="str">
        <f t="shared" si="307"/>
        <v/>
      </c>
      <c r="J4907" s="96" t="str">
        <f t="shared" si="308"/>
        <v/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V4907" s="110" t="s">
        <v>25</v>
      </c>
      <c r="W4907" s="110" t="s">
        <v>26</v>
      </c>
      <c r="X4907" s="110" t="s">
        <v>27</v>
      </c>
      <c r="Y4907" s="111" t="s">
        <v>28</v>
      </c>
      <c r="Z4907" s="111" t="s">
        <v>29</v>
      </c>
      <c r="AA4907" s="111" t="s">
        <v>25</v>
      </c>
      <c r="AB4907" s="111" t="s">
        <v>30</v>
      </c>
      <c r="AC4907" s="112" t="s">
        <v>31</v>
      </c>
    </row>
    <row r="4908" spans="1:29" ht="25.5" customHeight="1" x14ac:dyDescent="0.35">
      <c r="A4908" s="205"/>
      <c r="B4908" s="207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05"/>
        <v/>
      </c>
      <c r="G4908" s="106"/>
      <c r="H4908" s="96">
        <f t="shared" si="306"/>
        <v>0</v>
      </c>
      <c r="I4908" s="96" t="str">
        <f t="shared" si="307"/>
        <v/>
      </c>
      <c r="J4908" s="96" t="str">
        <f t="shared" si="308"/>
        <v/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V4908" s="110" t="s">
        <v>25</v>
      </c>
      <c r="W4908" s="110" t="s">
        <v>26</v>
      </c>
      <c r="X4908" s="110" t="s">
        <v>27</v>
      </c>
      <c r="Y4908" s="111" t="s">
        <v>28</v>
      </c>
      <c r="Z4908" s="111" t="s">
        <v>29</v>
      </c>
      <c r="AA4908" s="111" t="s">
        <v>25</v>
      </c>
      <c r="AB4908" s="111" t="s">
        <v>30</v>
      </c>
      <c r="AC4908" s="112" t="s">
        <v>31</v>
      </c>
    </row>
    <row r="4909" spans="1:29" ht="25.5" customHeight="1" x14ac:dyDescent="0.35">
      <c r="A4909" s="205"/>
      <c r="B4909" s="207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05"/>
        <v/>
      </c>
      <c r="G4909" s="106"/>
      <c r="H4909" s="96">
        <f t="shared" si="306"/>
        <v>0</v>
      </c>
      <c r="I4909" s="96" t="str">
        <f t="shared" si="307"/>
        <v/>
      </c>
      <c r="J4909" s="96" t="str">
        <f t="shared" si="308"/>
        <v/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V4909" s="110" t="s">
        <v>25</v>
      </c>
      <c r="W4909" s="110" t="s">
        <v>26</v>
      </c>
      <c r="X4909" s="110" t="s">
        <v>27</v>
      </c>
      <c r="Y4909" s="111" t="s">
        <v>28</v>
      </c>
      <c r="Z4909" s="111" t="s">
        <v>29</v>
      </c>
      <c r="AA4909" s="111" t="s">
        <v>25</v>
      </c>
      <c r="AB4909" s="111" t="s">
        <v>30</v>
      </c>
      <c r="AC4909" s="112" t="s">
        <v>31</v>
      </c>
    </row>
    <row r="4910" spans="1:29" ht="25.5" customHeight="1" x14ac:dyDescent="0.35">
      <c r="A4910" s="205"/>
      <c r="B4910" s="207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05"/>
        <v/>
      </c>
      <c r="G4910" s="106"/>
      <c r="H4910" s="96">
        <f t="shared" si="306"/>
        <v>0</v>
      </c>
      <c r="I4910" s="96" t="str">
        <f t="shared" si="307"/>
        <v/>
      </c>
      <c r="J4910" s="96" t="str">
        <f t="shared" si="308"/>
        <v/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V4910" s="110" t="s">
        <v>25</v>
      </c>
      <c r="W4910" s="110" t="s">
        <v>26</v>
      </c>
      <c r="X4910" s="110" t="s">
        <v>27</v>
      </c>
      <c r="Y4910" s="111" t="s">
        <v>28</v>
      </c>
      <c r="Z4910" s="111" t="s">
        <v>29</v>
      </c>
      <c r="AA4910" s="111" t="s">
        <v>25</v>
      </c>
      <c r="AB4910" s="111" t="s">
        <v>30</v>
      </c>
      <c r="AC4910" s="112" t="s">
        <v>31</v>
      </c>
    </row>
    <row r="4911" spans="1:29" ht="25.5" customHeight="1" x14ac:dyDescent="0.35">
      <c r="A4911" s="205"/>
      <c r="B4911" s="207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05"/>
        <v/>
      </c>
      <c r="G4911" s="106"/>
      <c r="H4911" s="96">
        <f t="shared" si="306"/>
        <v>0</v>
      </c>
      <c r="I4911" s="96" t="str">
        <f t="shared" si="307"/>
        <v/>
      </c>
      <c r="J4911" s="96" t="str">
        <f t="shared" si="308"/>
        <v/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V4911" s="110" t="s">
        <v>25</v>
      </c>
      <c r="W4911" s="110" t="s">
        <v>26</v>
      </c>
      <c r="X4911" s="110" t="s">
        <v>27</v>
      </c>
      <c r="Y4911" s="111" t="s">
        <v>28</v>
      </c>
      <c r="Z4911" s="111" t="s">
        <v>29</v>
      </c>
      <c r="AA4911" s="111" t="s">
        <v>25</v>
      </c>
      <c r="AB4911" s="111" t="s">
        <v>30</v>
      </c>
      <c r="AC4911" s="112" t="s">
        <v>31</v>
      </c>
    </row>
    <row r="4912" spans="1:29" ht="25.5" customHeight="1" x14ac:dyDescent="0.35">
      <c r="A4912" s="205"/>
      <c r="B4912" s="207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05"/>
        <v/>
      </c>
      <c r="G4912" s="106"/>
      <c r="H4912" s="96">
        <f t="shared" si="306"/>
        <v>0</v>
      </c>
      <c r="I4912" s="96" t="str">
        <f t="shared" si="307"/>
        <v/>
      </c>
      <c r="J4912" s="96" t="str">
        <f t="shared" si="308"/>
        <v/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V4912" s="110" t="s">
        <v>25</v>
      </c>
      <c r="W4912" s="110" t="s">
        <v>26</v>
      </c>
      <c r="X4912" s="110" t="s">
        <v>27</v>
      </c>
      <c r="Y4912" s="111" t="s">
        <v>28</v>
      </c>
      <c r="Z4912" s="111" t="s">
        <v>29</v>
      </c>
      <c r="AA4912" s="111" t="s">
        <v>25</v>
      </c>
      <c r="AB4912" s="111" t="s">
        <v>30</v>
      </c>
      <c r="AC4912" s="112" t="s">
        <v>31</v>
      </c>
    </row>
    <row r="4913" spans="1:29" ht="25.5" customHeight="1" x14ac:dyDescent="0.35">
      <c r="A4913" s="205"/>
      <c r="B4913" s="207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05"/>
        <v/>
      </c>
      <c r="G4913" s="106"/>
      <c r="H4913" s="96">
        <f t="shared" si="306"/>
        <v>0</v>
      </c>
      <c r="I4913" s="96" t="str">
        <f t="shared" si="307"/>
        <v/>
      </c>
      <c r="J4913" s="96" t="str">
        <f t="shared" si="308"/>
        <v/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V4913" s="110" t="s">
        <v>25</v>
      </c>
      <c r="W4913" s="110" t="s">
        <v>26</v>
      </c>
      <c r="X4913" s="110" t="s">
        <v>27</v>
      </c>
      <c r="Y4913" s="111" t="s">
        <v>28</v>
      </c>
      <c r="Z4913" s="111" t="s">
        <v>29</v>
      </c>
      <c r="AA4913" s="111" t="s">
        <v>25</v>
      </c>
      <c r="AB4913" s="111" t="s">
        <v>30</v>
      </c>
      <c r="AC4913" s="112" t="s">
        <v>31</v>
      </c>
    </row>
    <row r="4914" spans="1:29" ht="25.5" customHeight="1" x14ac:dyDescent="0.35">
      <c r="A4914" s="205"/>
      <c r="B4914" s="207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05"/>
        <v/>
      </c>
      <c r="G4914" s="106"/>
      <c r="H4914" s="96">
        <f t="shared" si="306"/>
        <v>0</v>
      </c>
      <c r="I4914" s="96" t="str">
        <f t="shared" si="307"/>
        <v/>
      </c>
      <c r="J4914" s="96" t="str">
        <f t="shared" si="308"/>
        <v/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V4914" s="110" t="s">
        <v>25</v>
      </c>
      <c r="W4914" s="110" t="s">
        <v>26</v>
      </c>
      <c r="X4914" s="110" t="s">
        <v>27</v>
      </c>
      <c r="Y4914" s="111" t="s">
        <v>28</v>
      </c>
      <c r="Z4914" s="111" t="s">
        <v>29</v>
      </c>
      <c r="AA4914" s="111" t="s">
        <v>25</v>
      </c>
      <c r="AB4914" s="111" t="s">
        <v>30</v>
      </c>
      <c r="AC4914" s="112" t="s">
        <v>31</v>
      </c>
    </row>
    <row r="4915" spans="1:29" ht="25.5" customHeight="1" x14ac:dyDescent="0.35">
      <c r="A4915" s="205"/>
      <c r="B4915" s="207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05"/>
        <v/>
      </c>
      <c r="G4915" s="106"/>
      <c r="H4915" s="96">
        <f t="shared" si="306"/>
        <v>0</v>
      </c>
      <c r="I4915" s="96" t="str">
        <f t="shared" si="307"/>
        <v/>
      </c>
      <c r="J4915" s="96" t="str">
        <f t="shared" si="308"/>
        <v/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V4915" s="110" t="s">
        <v>25</v>
      </c>
      <c r="W4915" s="110" t="s">
        <v>26</v>
      </c>
      <c r="X4915" s="110" t="s">
        <v>27</v>
      </c>
      <c r="Y4915" s="111" t="s">
        <v>28</v>
      </c>
      <c r="Z4915" s="111" t="s">
        <v>29</v>
      </c>
      <c r="AA4915" s="111" t="s">
        <v>25</v>
      </c>
      <c r="AB4915" s="111" t="s">
        <v>30</v>
      </c>
      <c r="AC4915" s="112" t="s">
        <v>31</v>
      </c>
    </row>
    <row r="4916" spans="1:29" ht="25.5" customHeight="1" x14ac:dyDescent="0.35">
      <c r="A4916" s="205"/>
      <c r="B4916" s="207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05"/>
        <v/>
      </c>
      <c r="G4916" s="106"/>
      <c r="H4916" s="96">
        <f t="shared" si="306"/>
        <v>0</v>
      </c>
      <c r="I4916" s="96" t="str">
        <f t="shared" si="307"/>
        <v/>
      </c>
      <c r="J4916" s="96" t="str">
        <f t="shared" si="308"/>
        <v/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V4916" s="110" t="s">
        <v>25</v>
      </c>
      <c r="W4916" s="110" t="s">
        <v>26</v>
      </c>
      <c r="X4916" s="110" t="s">
        <v>27</v>
      </c>
      <c r="Y4916" s="111" t="s">
        <v>28</v>
      </c>
      <c r="Z4916" s="111" t="s">
        <v>29</v>
      </c>
      <c r="AA4916" s="111" t="s">
        <v>25</v>
      </c>
      <c r="AB4916" s="111" t="s">
        <v>30</v>
      </c>
      <c r="AC4916" s="112" t="s">
        <v>31</v>
      </c>
    </row>
    <row r="4917" spans="1:29" ht="25.5" customHeight="1" x14ac:dyDescent="0.35">
      <c r="A4917" s="205"/>
      <c r="B4917" s="207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05"/>
        <v/>
      </c>
      <c r="G4917" s="106"/>
      <c r="H4917" s="96">
        <f t="shared" si="306"/>
        <v>0</v>
      </c>
      <c r="I4917" s="96" t="str">
        <f t="shared" si="307"/>
        <v/>
      </c>
      <c r="J4917" s="96" t="str">
        <f t="shared" si="308"/>
        <v/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V4917" s="110" t="s">
        <v>25</v>
      </c>
      <c r="W4917" s="110" t="s">
        <v>26</v>
      </c>
      <c r="X4917" s="110" t="s">
        <v>27</v>
      </c>
      <c r="Y4917" s="111" t="s">
        <v>28</v>
      </c>
      <c r="Z4917" s="111" t="s">
        <v>29</v>
      </c>
      <c r="AA4917" s="111" t="s">
        <v>25</v>
      </c>
      <c r="AB4917" s="111" t="s">
        <v>30</v>
      </c>
      <c r="AC4917" s="112" t="s">
        <v>31</v>
      </c>
    </row>
    <row r="4918" spans="1:29" ht="25.5" customHeight="1" x14ac:dyDescent="0.35">
      <c r="A4918" s="205"/>
      <c r="B4918" s="207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05"/>
        <v/>
      </c>
      <c r="G4918" s="106"/>
      <c r="H4918" s="96">
        <f t="shared" si="306"/>
        <v>0</v>
      </c>
      <c r="I4918" s="96" t="str">
        <f t="shared" si="307"/>
        <v/>
      </c>
      <c r="J4918" s="96" t="str">
        <f t="shared" si="308"/>
        <v/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V4918" s="110" t="s">
        <v>25</v>
      </c>
      <c r="W4918" s="110" t="s">
        <v>26</v>
      </c>
      <c r="X4918" s="110" t="s">
        <v>27</v>
      </c>
      <c r="Y4918" s="111" t="s">
        <v>28</v>
      </c>
      <c r="Z4918" s="111" t="s">
        <v>29</v>
      </c>
      <c r="AA4918" s="111" t="s">
        <v>25</v>
      </c>
      <c r="AB4918" s="111" t="s">
        <v>30</v>
      </c>
      <c r="AC4918" s="112" t="s">
        <v>31</v>
      </c>
    </row>
    <row r="4919" spans="1:29" ht="25.5" customHeight="1" x14ac:dyDescent="0.35">
      <c r="A4919" s="205"/>
      <c r="B4919" s="207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05"/>
        <v/>
      </c>
      <c r="G4919" s="106"/>
      <c r="H4919" s="96">
        <f t="shared" si="306"/>
        <v>0</v>
      </c>
      <c r="I4919" s="96" t="str">
        <f t="shared" si="307"/>
        <v/>
      </c>
      <c r="J4919" s="96" t="str">
        <f t="shared" si="308"/>
        <v/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V4919" s="110" t="s">
        <v>25</v>
      </c>
      <c r="W4919" s="110" t="s">
        <v>26</v>
      </c>
      <c r="X4919" s="110" t="s">
        <v>27</v>
      </c>
      <c r="Y4919" s="111" t="s">
        <v>28</v>
      </c>
      <c r="Z4919" s="111" t="s">
        <v>29</v>
      </c>
      <c r="AA4919" s="111" t="s">
        <v>25</v>
      </c>
      <c r="AB4919" s="111" t="s">
        <v>30</v>
      </c>
      <c r="AC4919" s="112" t="s">
        <v>31</v>
      </c>
    </row>
    <row r="4920" spans="1:29" ht="25.5" customHeight="1" x14ac:dyDescent="0.35">
      <c r="A4920" s="205"/>
      <c r="B4920" s="207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05"/>
        <v/>
      </c>
      <c r="G4920" s="106"/>
      <c r="H4920" s="96">
        <f t="shared" si="306"/>
        <v>0</v>
      </c>
      <c r="I4920" s="96" t="str">
        <f t="shared" si="307"/>
        <v/>
      </c>
      <c r="J4920" s="96" t="str">
        <f t="shared" si="308"/>
        <v/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V4920" s="110" t="s">
        <v>25</v>
      </c>
      <c r="W4920" s="110" t="s">
        <v>26</v>
      </c>
      <c r="X4920" s="110" t="s">
        <v>27</v>
      </c>
      <c r="Y4920" s="111" t="s">
        <v>28</v>
      </c>
      <c r="Z4920" s="111" t="s">
        <v>29</v>
      </c>
      <c r="AA4920" s="111" t="s">
        <v>25</v>
      </c>
      <c r="AB4920" s="111" t="s">
        <v>30</v>
      </c>
      <c r="AC4920" s="112" t="s">
        <v>31</v>
      </c>
    </row>
    <row r="4921" spans="1:29" ht="25.5" customHeight="1" x14ac:dyDescent="0.35">
      <c r="A4921" s="205"/>
      <c r="B4921" s="207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05"/>
        <v/>
      </c>
      <c r="G4921" s="106"/>
      <c r="H4921" s="96">
        <f t="shared" si="306"/>
        <v>0</v>
      </c>
      <c r="I4921" s="96" t="str">
        <f t="shared" si="307"/>
        <v/>
      </c>
      <c r="J4921" s="96" t="str">
        <f t="shared" si="308"/>
        <v/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V4921" s="110" t="s">
        <v>25</v>
      </c>
      <c r="W4921" s="110" t="s">
        <v>26</v>
      </c>
      <c r="X4921" s="110" t="s">
        <v>27</v>
      </c>
      <c r="Y4921" s="111" t="s">
        <v>28</v>
      </c>
      <c r="Z4921" s="111" t="s">
        <v>29</v>
      </c>
      <c r="AA4921" s="111" t="s">
        <v>25</v>
      </c>
      <c r="AB4921" s="111" t="s">
        <v>30</v>
      </c>
      <c r="AC4921" s="112" t="s">
        <v>31</v>
      </c>
    </row>
    <row r="4922" spans="1:29" ht="25.5" customHeight="1" x14ac:dyDescent="0.35">
      <c r="A4922" s="205"/>
      <c r="B4922" s="207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05"/>
        <v/>
      </c>
      <c r="G4922" s="106"/>
      <c r="H4922" s="96">
        <f t="shared" si="306"/>
        <v>0</v>
      </c>
      <c r="I4922" s="96" t="str">
        <f t="shared" si="307"/>
        <v/>
      </c>
      <c r="J4922" s="96" t="str">
        <f t="shared" si="308"/>
        <v/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V4922" s="110" t="s">
        <v>25</v>
      </c>
      <c r="W4922" s="110" t="s">
        <v>26</v>
      </c>
      <c r="X4922" s="110" t="s">
        <v>27</v>
      </c>
      <c r="Y4922" s="111" t="s">
        <v>28</v>
      </c>
      <c r="Z4922" s="111" t="s">
        <v>29</v>
      </c>
      <c r="AA4922" s="111" t="s">
        <v>25</v>
      </c>
      <c r="AB4922" s="111" t="s">
        <v>30</v>
      </c>
      <c r="AC4922" s="112" t="s">
        <v>31</v>
      </c>
    </row>
    <row r="4923" spans="1:29" ht="25.5" customHeight="1" x14ac:dyDescent="0.35">
      <c r="A4923" s="205"/>
      <c r="B4923" s="207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05"/>
        <v/>
      </c>
      <c r="G4923" s="106"/>
      <c r="H4923" s="96">
        <f t="shared" si="306"/>
        <v>0</v>
      </c>
      <c r="I4923" s="96" t="str">
        <f t="shared" si="307"/>
        <v/>
      </c>
      <c r="J4923" s="96" t="str">
        <f t="shared" si="308"/>
        <v/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V4923" s="110" t="s">
        <v>25</v>
      </c>
      <c r="W4923" s="110" t="s">
        <v>26</v>
      </c>
      <c r="X4923" s="110" t="s">
        <v>27</v>
      </c>
      <c r="Y4923" s="111" t="s">
        <v>28</v>
      </c>
      <c r="Z4923" s="111" t="s">
        <v>29</v>
      </c>
      <c r="AA4923" s="111" t="s">
        <v>25</v>
      </c>
      <c r="AB4923" s="111" t="s">
        <v>30</v>
      </c>
      <c r="AC4923" s="112" t="s">
        <v>31</v>
      </c>
    </row>
    <row r="4924" spans="1:29" ht="25.5" customHeight="1" x14ac:dyDescent="0.35">
      <c r="A4924" s="205"/>
      <c r="B4924" s="207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05"/>
        <v/>
      </c>
      <c r="G4924" s="106"/>
      <c r="H4924" s="96">
        <f t="shared" si="306"/>
        <v>0</v>
      </c>
      <c r="I4924" s="96" t="str">
        <f t="shared" si="307"/>
        <v/>
      </c>
      <c r="J4924" s="96" t="str">
        <f t="shared" si="308"/>
        <v/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V4924" s="110" t="s">
        <v>25</v>
      </c>
      <c r="W4924" s="110" t="s">
        <v>26</v>
      </c>
      <c r="X4924" s="110" t="s">
        <v>27</v>
      </c>
      <c r="Y4924" s="111" t="s">
        <v>28</v>
      </c>
      <c r="Z4924" s="111" t="s">
        <v>29</v>
      </c>
      <c r="AA4924" s="111" t="s">
        <v>25</v>
      </c>
      <c r="AB4924" s="111" t="s">
        <v>30</v>
      </c>
      <c r="AC4924" s="112" t="s">
        <v>31</v>
      </c>
    </row>
    <row r="4925" spans="1:29" ht="25.5" customHeight="1" x14ac:dyDescent="0.35">
      <c r="A4925" s="205"/>
      <c r="B4925" s="207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05"/>
        <v/>
      </c>
      <c r="G4925" s="106"/>
      <c r="H4925" s="96">
        <f t="shared" si="306"/>
        <v>0</v>
      </c>
      <c r="I4925" s="96" t="str">
        <f t="shared" si="307"/>
        <v/>
      </c>
      <c r="J4925" s="96" t="str">
        <f t="shared" si="308"/>
        <v/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V4925" s="110" t="s">
        <v>25</v>
      </c>
      <c r="W4925" s="110" t="s">
        <v>26</v>
      </c>
      <c r="X4925" s="110" t="s">
        <v>27</v>
      </c>
      <c r="Y4925" s="111" t="s">
        <v>28</v>
      </c>
      <c r="Z4925" s="111" t="s">
        <v>29</v>
      </c>
      <c r="AA4925" s="111" t="s">
        <v>25</v>
      </c>
      <c r="AB4925" s="111" t="s">
        <v>30</v>
      </c>
      <c r="AC4925" s="112" t="s">
        <v>31</v>
      </c>
    </row>
    <row r="4926" spans="1:29" ht="25.5" customHeight="1" x14ac:dyDescent="0.35">
      <c r="A4926" s="205"/>
      <c r="B4926" s="207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05"/>
        <v/>
      </c>
      <c r="G4926" s="106"/>
      <c r="H4926" s="96">
        <f t="shared" si="306"/>
        <v>0</v>
      </c>
      <c r="I4926" s="96" t="str">
        <f t="shared" si="307"/>
        <v/>
      </c>
      <c r="J4926" s="96" t="str">
        <f t="shared" si="308"/>
        <v/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V4926" s="110" t="s">
        <v>25</v>
      </c>
      <c r="W4926" s="110" t="s">
        <v>26</v>
      </c>
      <c r="X4926" s="110" t="s">
        <v>27</v>
      </c>
      <c r="Y4926" s="111" t="s">
        <v>28</v>
      </c>
      <c r="Z4926" s="111" t="s">
        <v>29</v>
      </c>
      <c r="AA4926" s="111" t="s">
        <v>25</v>
      </c>
      <c r="AB4926" s="111" t="s">
        <v>30</v>
      </c>
      <c r="AC4926" s="112" t="s">
        <v>31</v>
      </c>
    </row>
    <row r="4927" spans="1:29" ht="25.5" customHeight="1" x14ac:dyDescent="0.35">
      <c r="A4927" s="205"/>
      <c r="B4927" s="207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05"/>
        <v/>
      </c>
      <c r="G4927" s="106"/>
      <c r="H4927" s="96">
        <f t="shared" si="306"/>
        <v>0</v>
      </c>
      <c r="I4927" s="96" t="str">
        <f t="shared" si="307"/>
        <v/>
      </c>
      <c r="J4927" s="96" t="str">
        <f t="shared" si="308"/>
        <v/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V4927" s="110" t="s">
        <v>25</v>
      </c>
      <c r="W4927" s="110" t="s">
        <v>26</v>
      </c>
      <c r="X4927" s="110" t="s">
        <v>27</v>
      </c>
      <c r="Y4927" s="111" t="s">
        <v>28</v>
      </c>
      <c r="Z4927" s="111" t="s">
        <v>29</v>
      </c>
      <c r="AA4927" s="111" t="s">
        <v>25</v>
      </c>
      <c r="AB4927" s="111" t="s">
        <v>30</v>
      </c>
      <c r="AC4927" s="112" t="s">
        <v>31</v>
      </c>
    </row>
    <row r="4928" spans="1:29" ht="25.5" customHeight="1" x14ac:dyDescent="0.35">
      <c r="A4928" s="205"/>
      <c r="B4928" s="207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05"/>
        <v/>
      </c>
      <c r="G4928" s="106"/>
      <c r="H4928" s="96">
        <f t="shared" si="306"/>
        <v>0</v>
      </c>
      <c r="I4928" s="96" t="str">
        <f t="shared" si="307"/>
        <v/>
      </c>
      <c r="J4928" s="96" t="str">
        <f t="shared" si="308"/>
        <v/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V4928" s="110" t="s">
        <v>25</v>
      </c>
      <c r="W4928" s="110" t="s">
        <v>26</v>
      </c>
      <c r="X4928" s="110" t="s">
        <v>27</v>
      </c>
      <c r="Y4928" s="111" t="s">
        <v>28</v>
      </c>
      <c r="Z4928" s="111" t="s">
        <v>29</v>
      </c>
      <c r="AA4928" s="111" t="s">
        <v>25</v>
      </c>
      <c r="AB4928" s="111" t="s">
        <v>30</v>
      </c>
      <c r="AC4928" s="112" t="s">
        <v>31</v>
      </c>
    </row>
    <row r="4929" spans="1:29" ht="25.5" customHeight="1" x14ac:dyDescent="0.35">
      <c r="A4929" s="205"/>
      <c r="B4929" s="207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05"/>
        <v/>
      </c>
      <c r="G4929" s="106"/>
      <c r="H4929" s="96">
        <f t="shared" si="306"/>
        <v>0</v>
      </c>
      <c r="I4929" s="96" t="str">
        <f t="shared" si="307"/>
        <v/>
      </c>
      <c r="J4929" s="96" t="str">
        <f t="shared" si="308"/>
        <v/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V4929" s="110" t="s">
        <v>25</v>
      </c>
      <c r="W4929" s="110" t="s">
        <v>26</v>
      </c>
      <c r="X4929" s="110" t="s">
        <v>27</v>
      </c>
      <c r="Y4929" s="111" t="s">
        <v>28</v>
      </c>
      <c r="Z4929" s="111" t="s">
        <v>29</v>
      </c>
      <c r="AA4929" s="111" t="s">
        <v>25</v>
      </c>
      <c r="AB4929" s="111" t="s">
        <v>30</v>
      </c>
      <c r="AC4929" s="112" t="s">
        <v>31</v>
      </c>
    </row>
    <row r="4930" spans="1:29" ht="25.5" customHeight="1" x14ac:dyDescent="0.35">
      <c r="A4930" s="205"/>
      <c r="B4930" s="207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09">IF(OR(D4930="",E4930=""),"",ROUND(D4930*E4930,2))</f>
        <v/>
      </c>
      <c r="G4930" s="106"/>
      <c r="H4930" s="96">
        <f t="shared" ref="H4930:H4993" si="310">IF(G4930="Sim",IF(OR(F4930="",D4930="",L4930=""),"",IF(L4930="Sim",ROUND(F4930-D4930,2),0)),0)</f>
        <v>0</v>
      </c>
      <c r="I4930" s="96" t="str">
        <f t="shared" ref="I4930:I4993" si="311">IF(G4930="Sim",0,IF(OR(F4930="",L4930=""),"",F4930))</f>
        <v/>
      </c>
      <c r="J4930" s="96" t="str">
        <f t="shared" ref="J4930:J4993" si="312">IF(G4930="Sim",0,IF(OR(F4930="",D4930="",L4930=""),"",IF(L4930="Sim",ROUND(F4930-D4930,2),0)))</f>
        <v/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V4930" s="110" t="s">
        <v>25</v>
      </c>
      <c r="W4930" s="110" t="s">
        <v>26</v>
      </c>
      <c r="X4930" s="110" t="s">
        <v>27</v>
      </c>
      <c r="Y4930" s="111" t="s">
        <v>28</v>
      </c>
      <c r="Z4930" s="111" t="s">
        <v>29</v>
      </c>
      <c r="AA4930" s="111" t="s">
        <v>25</v>
      </c>
      <c r="AB4930" s="111" t="s">
        <v>30</v>
      </c>
      <c r="AC4930" s="112" t="s">
        <v>31</v>
      </c>
    </row>
    <row r="4931" spans="1:29" ht="25.5" customHeight="1" x14ac:dyDescent="0.35">
      <c r="A4931" s="205"/>
      <c r="B4931" s="207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09"/>
        <v/>
      </c>
      <c r="G4931" s="106"/>
      <c r="H4931" s="96">
        <f t="shared" si="310"/>
        <v>0</v>
      </c>
      <c r="I4931" s="96" t="str">
        <f t="shared" si="311"/>
        <v/>
      </c>
      <c r="J4931" s="96" t="str">
        <f t="shared" si="312"/>
        <v/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V4931" s="110" t="s">
        <v>25</v>
      </c>
      <c r="W4931" s="110" t="s">
        <v>26</v>
      </c>
      <c r="X4931" s="110" t="s">
        <v>27</v>
      </c>
      <c r="Y4931" s="111" t="s">
        <v>28</v>
      </c>
      <c r="Z4931" s="111" t="s">
        <v>29</v>
      </c>
      <c r="AA4931" s="111" t="s">
        <v>25</v>
      </c>
      <c r="AB4931" s="111" t="s">
        <v>30</v>
      </c>
      <c r="AC4931" s="112" t="s">
        <v>31</v>
      </c>
    </row>
    <row r="4932" spans="1:29" ht="25.5" customHeight="1" x14ac:dyDescent="0.35">
      <c r="A4932" s="205"/>
      <c r="B4932" s="207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09"/>
        <v/>
      </c>
      <c r="G4932" s="106"/>
      <c r="H4932" s="96">
        <f t="shared" si="310"/>
        <v>0</v>
      </c>
      <c r="I4932" s="96" t="str">
        <f t="shared" si="311"/>
        <v/>
      </c>
      <c r="J4932" s="96" t="str">
        <f t="shared" si="312"/>
        <v/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V4932" s="110" t="s">
        <v>25</v>
      </c>
      <c r="W4932" s="110" t="s">
        <v>26</v>
      </c>
      <c r="X4932" s="110" t="s">
        <v>27</v>
      </c>
      <c r="Y4932" s="111" t="s">
        <v>28</v>
      </c>
      <c r="Z4932" s="111" t="s">
        <v>29</v>
      </c>
      <c r="AA4932" s="111" t="s">
        <v>25</v>
      </c>
      <c r="AB4932" s="111" t="s">
        <v>30</v>
      </c>
      <c r="AC4932" s="112" t="s">
        <v>31</v>
      </c>
    </row>
    <row r="4933" spans="1:29" ht="25.5" customHeight="1" x14ac:dyDescent="0.35">
      <c r="A4933" s="205"/>
      <c r="B4933" s="207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09"/>
        <v/>
      </c>
      <c r="G4933" s="106"/>
      <c r="H4933" s="96">
        <f t="shared" si="310"/>
        <v>0</v>
      </c>
      <c r="I4933" s="96" t="str">
        <f t="shared" si="311"/>
        <v/>
      </c>
      <c r="J4933" s="96" t="str">
        <f t="shared" si="312"/>
        <v/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V4933" s="110" t="s">
        <v>25</v>
      </c>
      <c r="W4933" s="110" t="s">
        <v>26</v>
      </c>
      <c r="X4933" s="110" t="s">
        <v>27</v>
      </c>
      <c r="Y4933" s="111" t="s">
        <v>28</v>
      </c>
      <c r="Z4933" s="111" t="s">
        <v>29</v>
      </c>
      <c r="AA4933" s="111" t="s">
        <v>25</v>
      </c>
      <c r="AB4933" s="111" t="s">
        <v>30</v>
      </c>
      <c r="AC4933" s="112" t="s">
        <v>31</v>
      </c>
    </row>
    <row r="4934" spans="1:29" ht="25.5" customHeight="1" x14ac:dyDescent="0.35">
      <c r="A4934" s="205"/>
      <c r="B4934" s="207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09"/>
        <v/>
      </c>
      <c r="G4934" s="106"/>
      <c r="H4934" s="96">
        <f t="shared" si="310"/>
        <v>0</v>
      </c>
      <c r="I4934" s="96" t="str">
        <f t="shared" si="311"/>
        <v/>
      </c>
      <c r="J4934" s="96" t="str">
        <f t="shared" si="312"/>
        <v/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V4934" s="110" t="s">
        <v>25</v>
      </c>
      <c r="W4934" s="110" t="s">
        <v>26</v>
      </c>
      <c r="X4934" s="110" t="s">
        <v>27</v>
      </c>
      <c r="Y4934" s="111" t="s">
        <v>28</v>
      </c>
      <c r="Z4934" s="111" t="s">
        <v>29</v>
      </c>
      <c r="AA4934" s="111" t="s">
        <v>25</v>
      </c>
      <c r="AB4934" s="111" t="s">
        <v>30</v>
      </c>
      <c r="AC4934" s="112" t="s">
        <v>31</v>
      </c>
    </row>
    <row r="4935" spans="1:29" ht="25.5" customHeight="1" x14ac:dyDescent="0.35">
      <c r="A4935" s="205"/>
      <c r="B4935" s="207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09"/>
        <v/>
      </c>
      <c r="G4935" s="106"/>
      <c r="H4935" s="96">
        <f t="shared" si="310"/>
        <v>0</v>
      </c>
      <c r="I4935" s="96" t="str">
        <f t="shared" si="311"/>
        <v/>
      </c>
      <c r="J4935" s="96" t="str">
        <f t="shared" si="312"/>
        <v/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V4935" s="110" t="s">
        <v>25</v>
      </c>
      <c r="W4935" s="110" t="s">
        <v>26</v>
      </c>
      <c r="X4935" s="110" t="s">
        <v>27</v>
      </c>
      <c r="Y4935" s="111" t="s">
        <v>28</v>
      </c>
      <c r="Z4935" s="111" t="s">
        <v>29</v>
      </c>
      <c r="AA4935" s="111" t="s">
        <v>25</v>
      </c>
      <c r="AB4935" s="111" t="s">
        <v>30</v>
      </c>
      <c r="AC4935" s="112" t="s">
        <v>31</v>
      </c>
    </row>
    <row r="4936" spans="1:29" ht="25.5" customHeight="1" x14ac:dyDescent="0.35">
      <c r="A4936" s="205"/>
      <c r="B4936" s="207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09"/>
        <v/>
      </c>
      <c r="G4936" s="106"/>
      <c r="H4936" s="96">
        <f t="shared" si="310"/>
        <v>0</v>
      </c>
      <c r="I4936" s="96" t="str">
        <f t="shared" si="311"/>
        <v/>
      </c>
      <c r="J4936" s="96" t="str">
        <f t="shared" si="312"/>
        <v/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V4936" s="110" t="s">
        <v>25</v>
      </c>
      <c r="W4936" s="110" t="s">
        <v>26</v>
      </c>
      <c r="X4936" s="110" t="s">
        <v>27</v>
      </c>
      <c r="Y4936" s="111" t="s">
        <v>28</v>
      </c>
      <c r="Z4936" s="111" t="s">
        <v>29</v>
      </c>
      <c r="AA4936" s="111" t="s">
        <v>25</v>
      </c>
      <c r="AB4936" s="111" t="s">
        <v>30</v>
      </c>
      <c r="AC4936" s="112" t="s">
        <v>31</v>
      </c>
    </row>
    <row r="4937" spans="1:29" ht="25.5" customHeight="1" x14ac:dyDescent="0.35">
      <c r="A4937" s="205"/>
      <c r="B4937" s="207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09"/>
        <v/>
      </c>
      <c r="G4937" s="106"/>
      <c r="H4937" s="96">
        <f t="shared" si="310"/>
        <v>0</v>
      </c>
      <c r="I4937" s="96" t="str">
        <f t="shared" si="311"/>
        <v/>
      </c>
      <c r="J4937" s="96" t="str">
        <f t="shared" si="312"/>
        <v/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V4937" s="110" t="s">
        <v>25</v>
      </c>
      <c r="W4937" s="110" t="s">
        <v>26</v>
      </c>
      <c r="X4937" s="110" t="s">
        <v>27</v>
      </c>
      <c r="Y4937" s="111" t="s">
        <v>28</v>
      </c>
      <c r="Z4937" s="111" t="s">
        <v>29</v>
      </c>
      <c r="AA4937" s="111" t="s">
        <v>25</v>
      </c>
      <c r="AB4937" s="111" t="s">
        <v>30</v>
      </c>
      <c r="AC4937" s="112" t="s">
        <v>31</v>
      </c>
    </row>
    <row r="4938" spans="1:29" ht="25.5" customHeight="1" x14ac:dyDescent="0.35">
      <c r="A4938" s="205"/>
      <c r="B4938" s="207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09"/>
        <v/>
      </c>
      <c r="G4938" s="106"/>
      <c r="H4938" s="96">
        <f t="shared" si="310"/>
        <v>0</v>
      </c>
      <c r="I4938" s="96" t="str">
        <f t="shared" si="311"/>
        <v/>
      </c>
      <c r="J4938" s="96" t="str">
        <f t="shared" si="312"/>
        <v/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V4938" s="110" t="s">
        <v>25</v>
      </c>
      <c r="W4938" s="110" t="s">
        <v>26</v>
      </c>
      <c r="X4938" s="110" t="s">
        <v>27</v>
      </c>
      <c r="Y4938" s="111" t="s">
        <v>28</v>
      </c>
      <c r="Z4938" s="111" t="s">
        <v>29</v>
      </c>
      <c r="AA4938" s="111" t="s">
        <v>25</v>
      </c>
      <c r="AB4938" s="111" t="s">
        <v>30</v>
      </c>
      <c r="AC4938" s="112" t="s">
        <v>31</v>
      </c>
    </row>
    <row r="4939" spans="1:29" ht="25.5" customHeight="1" x14ac:dyDescent="0.35">
      <c r="A4939" s="205"/>
      <c r="B4939" s="207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09"/>
        <v/>
      </c>
      <c r="G4939" s="106"/>
      <c r="H4939" s="96">
        <f t="shared" si="310"/>
        <v>0</v>
      </c>
      <c r="I4939" s="96" t="str">
        <f t="shared" si="311"/>
        <v/>
      </c>
      <c r="J4939" s="96" t="str">
        <f t="shared" si="312"/>
        <v/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V4939" s="110" t="s">
        <v>25</v>
      </c>
      <c r="W4939" s="110" t="s">
        <v>26</v>
      </c>
      <c r="X4939" s="110" t="s">
        <v>27</v>
      </c>
      <c r="Y4939" s="111" t="s">
        <v>28</v>
      </c>
      <c r="Z4939" s="111" t="s">
        <v>29</v>
      </c>
      <c r="AA4939" s="111" t="s">
        <v>25</v>
      </c>
      <c r="AB4939" s="111" t="s">
        <v>30</v>
      </c>
      <c r="AC4939" s="112" t="s">
        <v>31</v>
      </c>
    </row>
    <row r="4940" spans="1:29" ht="25.5" customHeight="1" x14ac:dyDescent="0.35">
      <c r="A4940" s="205"/>
      <c r="B4940" s="207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09"/>
        <v/>
      </c>
      <c r="G4940" s="106"/>
      <c r="H4940" s="96">
        <f t="shared" si="310"/>
        <v>0</v>
      </c>
      <c r="I4940" s="96" t="str">
        <f t="shared" si="311"/>
        <v/>
      </c>
      <c r="J4940" s="96" t="str">
        <f t="shared" si="312"/>
        <v/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V4940" s="110" t="s">
        <v>25</v>
      </c>
      <c r="W4940" s="110" t="s">
        <v>26</v>
      </c>
      <c r="X4940" s="110" t="s">
        <v>27</v>
      </c>
      <c r="Y4940" s="111" t="s">
        <v>28</v>
      </c>
      <c r="Z4940" s="111" t="s">
        <v>29</v>
      </c>
      <c r="AA4940" s="111" t="s">
        <v>25</v>
      </c>
      <c r="AB4940" s="111" t="s">
        <v>30</v>
      </c>
      <c r="AC4940" s="112" t="s">
        <v>31</v>
      </c>
    </row>
    <row r="4941" spans="1:29" ht="25.5" customHeight="1" x14ac:dyDescent="0.35">
      <c r="A4941" s="205"/>
      <c r="B4941" s="207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09"/>
        <v/>
      </c>
      <c r="G4941" s="106"/>
      <c r="H4941" s="96">
        <f t="shared" si="310"/>
        <v>0</v>
      </c>
      <c r="I4941" s="96" t="str">
        <f t="shared" si="311"/>
        <v/>
      </c>
      <c r="J4941" s="96" t="str">
        <f t="shared" si="312"/>
        <v/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V4941" s="110" t="s">
        <v>25</v>
      </c>
      <c r="W4941" s="110" t="s">
        <v>26</v>
      </c>
      <c r="X4941" s="110" t="s">
        <v>27</v>
      </c>
      <c r="Y4941" s="111" t="s">
        <v>28</v>
      </c>
      <c r="Z4941" s="111" t="s">
        <v>29</v>
      </c>
      <c r="AA4941" s="111" t="s">
        <v>25</v>
      </c>
      <c r="AB4941" s="111" t="s">
        <v>30</v>
      </c>
      <c r="AC4941" s="112" t="s">
        <v>31</v>
      </c>
    </row>
    <row r="4942" spans="1:29" ht="25.5" customHeight="1" x14ac:dyDescent="0.35">
      <c r="A4942" s="205"/>
      <c r="B4942" s="207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09"/>
        <v/>
      </c>
      <c r="G4942" s="106"/>
      <c r="H4942" s="96">
        <f t="shared" si="310"/>
        <v>0</v>
      </c>
      <c r="I4942" s="96" t="str">
        <f t="shared" si="311"/>
        <v/>
      </c>
      <c r="J4942" s="96" t="str">
        <f t="shared" si="312"/>
        <v/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V4942" s="110" t="s">
        <v>25</v>
      </c>
      <c r="W4942" s="110" t="s">
        <v>26</v>
      </c>
      <c r="X4942" s="110" t="s">
        <v>27</v>
      </c>
      <c r="Y4942" s="111" t="s">
        <v>28</v>
      </c>
      <c r="Z4942" s="111" t="s">
        <v>29</v>
      </c>
      <c r="AA4942" s="111" t="s">
        <v>25</v>
      </c>
      <c r="AB4942" s="111" t="s">
        <v>30</v>
      </c>
      <c r="AC4942" s="112" t="s">
        <v>31</v>
      </c>
    </row>
    <row r="4943" spans="1:29" ht="25.5" customHeight="1" x14ac:dyDescent="0.35">
      <c r="A4943" s="205"/>
      <c r="B4943" s="207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09"/>
        <v/>
      </c>
      <c r="G4943" s="106"/>
      <c r="H4943" s="96">
        <f t="shared" si="310"/>
        <v>0</v>
      </c>
      <c r="I4943" s="96" t="str">
        <f t="shared" si="311"/>
        <v/>
      </c>
      <c r="J4943" s="96" t="str">
        <f t="shared" si="312"/>
        <v/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V4943" s="110" t="s">
        <v>25</v>
      </c>
      <c r="W4943" s="110" t="s">
        <v>26</v>
      </c>
      <c r="X4943" s="110" t="s">
        <v>27</v>
      </c>
      <c r="Y4943" s="111" t="s">
        <v>28</v>
      </c>
      <c r="Z4943" s="111" t="s">
        <v>29</v>
      </c>
      <c r="AA4943" s="111" t="s">
        <v>25</v>
      </c>
      <c r="AB4943" s="111" t="s">
        <v>30</v>
      </c>
      <c r="AC4943" s="112" t="s">
        <v>31</v>
      </c>
    </row>
    <row r="4944" spans="1:29" ht="25.5" customHeight="1" x14ac:dyDescent="0.35">
      <c r="A4944" s="205"/>
      <c r="B4944" s="207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09"/>
        <v/>
      </c>
      <c r="G4944" s="106"/>
      <c r="H4944" s="96">
        <f t="shared" si="310"/>
        <v>0</v>
      </c>
      <c r="I4944" s="96" t="str">
        <f t="shared" si="311"/>
        <v/>
      </c>
      <c r="J4944" s="96" t="str">
        <f t="shared" si="312"/>
        <v/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V4944" s="110" t="s">
        <v>25</v>
      </c>
      <c r="W4944" s="110" t="s">
        <v>26</v>
      </c>
      <c r="X4944" s="110" t="s">
        <v>27</v>
      </c>
      <c r="Y4944" s="111" t="s">
        <v>28</v>
      </c>
      <c r="Z4944" s="111" t="s">
        <v>29</v>
      </c>
      <c r="AA4944" s="111" t="s">
        <v>25</v>
      </c>
      <c r="AB4944" s="111" t="s">
        <v>30</v>
      </c>
      <c r="AC4944" s="112" t="s">
        <v>31</v>
      </c>
    </row>
    <row r="4945" spans="1:29" ht="25.5" customHeight="1" x14ac:dyDescent="0.35">
      <c r="A4945" s="205"/>
      <c r="B4945" s="207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09"/>
        <v/>
      </c>
      <c r="G4945" s="106"/>
      <c r="H4945" s="96">
        <f t="shared" si="310"/>
        <v>0</v>
      </c>
      <c r="I4945" s="96" t="str">
        <f t="shared" si="311"/>
        <v/>
      </c>
      <c r="J4945" s="96" t="str">
        <f t="shared" si="312"/>
        <v/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V4945" s="110" t="s">
        <v>25</v>
      </c>
      <c r="W4945" s="110" t="s">
        <v>26</v>
      </c>
      <c r="X4945" s="110" t="s">
        <v>27</v>
      </c>
      <c r="Y4945" s="111" t="s">
        <v>28</v>
      </c>
      <c r="Z4945" s="111" t="s">
        <v>29</v>
      </c>
      <c r="AA4945" s="111" t="s">
        <v>25</v>
      </c>
      <c r="AB4945" s="111" t="s">
        <v>30</v>
      </c>
      <c r="AC4945" s="112" t="s">
        <v>31</v>
      </c>
    </row>
    <row r="4946" spans="1:29" ht="25.5" customHeight="1" x14ac:dyDescent="0.35">
      <c r="A4946" s="205"/>
      <c r="B4946" s="207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09"/>
        <v/>
      </c>
      <c r="G4946" s="106"/>
      <c r="H4946" s="96">
        <f t="shared" si="310"/>
        <v>0</v>
      </c>
      <c r="I4946" s="96" t="str">
        <f t="shared" si="311"/>
        <v/>
      </c>
      <c r="J4946" s="96" t="str">
        <f t="shared" si="312"/>
        <v/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V4946" s="110" t="s">
        <v>25</v>
      </c>
      <c r="W4946" s="110" t="s">
        <v>26</v>
      </c>
      <c r="X4946" s="110" t="s">
        <v>27</v>
      </c>
      <c r="Y4946" s="111" t="s">
        <v>28</v>
      </c>
      <c r="Z4946" s="111" t="s">
        <v>29</v>
      </c>
      <c r="AA4946" s="111" t="s">
        <v>25</v>
      </c>
      <c r="AB4946" s="111" t="s">
        <v>30</v>
      </c>
      <c r="AC4946" s="112" t="s">
        <v>31</v>
      </c>
    </row>
    <row r="4947" spans="1:29" ht="25.5" customHeight="1" x14ac:dyDescent="0.35">
      <c r="A4947" s="205"/>
      <c r="B4947" s="207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09"/>
        <v/>
      </c>
      <c r="G4947" s="106"/>
      <c r="H4947" s="96">
        <f t="shared" si="310"/>
        <v>0</v>
      </c>
      <c r="I4947" s="96" t="str">
        <f t="shared" si="311"/>
        <v/>
      </c>
      <c r="J4947" s="96" t="str">
        <f t="shared" si="312"/>
        <v/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V4947" s="110" t="s">
        <v>25</v>
      </c>
      <c r="W4947" s="110" t="s">
        <v>26</v>
      </c>
      <c r="X4947" s="110" t="s">
        <v>27</v>
      </c>
      <c r="Y4947" s="111" t="s">
        <v>28</v>
      </c>
      <c r="Z4947" s="111" t="s">
        <v>29</v>
      </c>
      <c r="AA4947" s="111" t="s">
        <v>25</v>
      </c>
      <c r="AB4947" s="111" t="s">
        <v>30</v>
      </c>
      <c r="AC4947" s="112" t="s">
        <v>31</v>
      </c>
    </row>
    <row r="4948" spans="1:29" ht="25.5" customHeight="1" x14ac:dyDescent="0.35">
      <c r="A4948" s="205"/>
      <c r="B4948" s="207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09"/>
        <v/>
      </c>
      <c r="G4948" s="106"/>
      <c r="H4948" s="96">
        <f t="shared" si="310"/>
        <v>0</v>
      </c>
      <c r="I4948" s="96" t="str">
        <f t="shared" si="311"/>
        <v/>
      </c>
      <c r="J4948" s="96" t="str">
        <f t="shared" si="312"/>
        <v/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V4948" s="110" t="s">
        <v>25</v>
      </c>
      <c r="W4948" s="110" t="s">
        <v>26</v>
      </c>
      <c r="X4948" s="110" t="s">
        <v>27</v>
      </c>
      <c r="Y4948" s="111" t="s">
        <v>28</v>
      </c>
      <c r="Z4948" s="111" t="s">
        <v>29</v>
      </c>
      <c r="AA4948" s="111" t="s">
        <v>25</v>
      </c>
      <c r="AB4948" s="111" t="s">
        <v>30</v>
      </c>
      <c r="AC4948" s="112" t="s">
        <v>31</v>
      </c>
    </row>
    <row r="4949" spans="1:29" ht="25.5" customHeight="1" x14ac:dyDescent="0.35">
      <c r="A4949" s="205"/>
      <c r="B4949" s="207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09"/>
        <v/>
      </c>
      <c r="G4949" s="106"/>
      <c r="H4949" s="96">
        <f t="shared" si="310"/>
        <v>0</v>
      </c>
      <c r="I4949" s="96" t="str">
        <f t="shared" si="311"/>
        <v/>
      </c>
      <c r="J4949" s="96" t="str">
        <f t="shared" si="312"/>
        <v/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V4949" s="110" t="s">
        <v>25</v>
      </c>
      <c r="W4949" s="110" t="s">
        <v>26</v>
      </c>
      <c r="X4949" s="110" t="s">
        <v>27</v>
      </c>
      <c r="Y4949" s="111" t="s">
        <v>28</v>
      </c>
      <c r="Z4949" s="111" t="s">
        <v>29</v>
      </c>
      <c r="AA4949" s="111" t="s">
        <v>25</v>
      </c>
      <c r="AB4949" s="111" t="s">
        <v>30</v>
      </c>
      <c r="AC4949" s="112" t="s">
        <v>31</v>
      </c>
    </row>
    <row r="4950" spans="1:29" ht="25.5" customHeight="1" x14ac:dyDescent="0.35">
      <c r="A4950" s="205"/>
      <c r="B4950" s="207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09"/>
        <v/>
      </c>
      <c r="G4950" s="106"/>
      <c r="H4950" s="96">
        <f t="shared" si="310"/>
        <v>0</v>
      </c>
      <c r="I4950" s="96" t="str">
        <f t="shared" si="311"/>
        <v/>
      </c>
      <c r="J4950" s="96" t="str">
        <f t="shared" si="312"/>
        <v/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V4950" s="110" t="s">
        <v>25</v>
      </c>
      <c r="W4950" s="110" t="s">
        <v>26</v>
      </c>
      <c r="X4950" s="110" t="s">
        <v>27</v>
      </c>
      <c r="Y4950" s="111" t="s">
        <v>28</v>
      </c>
      <c r="Z4950" s="111" t="s">
        <v>29</v>
      </c>
      <c r="AA4950" s="111" t="s">
        <v>25</v>
      </c>
      <c r="AB4950" s="111" t="s">
        <v>30</v>
      </c>
      <c r="AC4950" s="112" t="s">
        <v>31</v>
      </c>
    </row>
    <row r="4951" spans="1:29" ht="25.5" customHeight="1" x14ac:dyDescent="0.35">
      <c r="A4951" s="205"/>
      <c r="B4951" s="207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09"/>
        <v/>
      </c>
      <c r="G4951" s="106"/>
      <c r="H4951" s="96">
        <f t="shared" si="310"/>
        <v>0</v>
      </c>
      <c r="I4951" s="96" t="str">
        <f t="shared" si="311"/>
        <v/>
      </c>
      <c r="J4951" s="96" t="str">
        <f t="shared" si="312"/>
        <v/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V4951" s="110" t="s">
        <v>25</v>
      </c>
      <c r="W4951" s="110" t="s">
        <v>26</v>
      </c>
      <c r="X4951" s="110" t="s">
        <v>27</v>
      </c>
      <c r="Y4951" s="111" t="s">
        <v>28</v>
      </c>
      <c r="Z4951" s="111" t="s">
        <v>29</v>
      </c>
      <c r="AA4951" s="111" t="s">
        <v>25</v>
      </c>
      <c r="AB4951" s="111" t="s">
        <v>30</v>
      </c>
      <c r="AC4951" s="112" t="s">
        <v>31</v>
      </c>
    </row>
    <row r="4952" spans="1:29" ht="25.5" customHeight="1" x14ac:dyDescent="0.35">
      <c r="A4952" s="205"/>
      <c r="B4952" s="207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09"/>
        <v/>
      </c>
      <c r="G4952" s="106"/>
      <c r="H4952" s="96">
        <f t="shared" si="310"/>
        <v>0</v>
      </c>
      <c r="I4952" s="96" t="str">
        <f t="shared" si="311"/>
        <v/>
      </c>
      <c r="J4952" s="96" t="str">
        <f t="shared" si="312"/>
        <v/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V4952" s="110" t="s">
        <v>25</v>
      </c>
      <c r="W4952" s="110" t="s">
        <v>26</v>
      </c>
      <c r="X4952" s="110" t="s">
        <v>27</v>
      </c>
      <c r="Y4952" s="111" t="s">
        <v>28</v>
      </c>
      <c r="Z4952" s="111" t="s">
        <v>29</v>
      </c>
      <c r="AA4952" s="111" t="s">
        <v>25</v>
      </c>
      <c r="AB4952" s="111" t="s">
        <v>30</v>
      </c>
      <c r="AC4952" s="112" t="s">
        <v>31</v>
      </c>
    </row>
    <row r="4953" spans="1:29" ht="25.5" customHeight="1" x14ac:dyDescent="0.35">
      <c r="A4953" s="205"/>
      <c r="B4953" s="207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09"/>
        <v/>
      </c>
      <c r="G4953" s="106"/>
      <c r="H4953" s="96">
        <f t="shared" si="310"/>
        <v>0</v>
      </c>
      <c r="I4953" s="96" t="str">
        <f t="shared" si="311"/>
        <v/>
      </c>
      <c r="J4953" s="96" t="str">
        <f t="shared" si="312"/>
        <v/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V4953" s="110" t="s">
        <v>25</v>
      </c>
      <c r="W4953" s="110" t="s">
        <v>26</v>
      </c>
      <c r="X4953" s="110" t="s">
        <v>27</v>
      </c>
      <c r="Y4953" s="111" t="s">
        <v>28</v>
      </c>
      <c r="Z4953" s="111" t="s">
        <v>29</v>
      </c>
      <c r="AA4953" s="111" t="s">
        <v>25</v>
      </c>
      <c r="AB4953" s="111" t="s">
        <v>30</v>
      </c>
      <c r="AC4953" s="112" t="s">
        <v>31</v>
      </c>
    </row>
    <row r="4954" spans="1:29" ht="25.5" customHeight="1" x14ac:dyDescent="0.35">
      <c r="A4954" s="205"/>
      <c r="B4954" s="207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09"/>
        <v/>
      </c>
      <c r="G4954" s="106"/>
      <c r="H4954" s="96">
        <f t="shared" si="310"/>
        <v>0</v>
      </c>
      <c r="I4954" s="96" t="str">
        <f t="shared" si="311"/>
        <v/>
      </c>
      <c r="J4954" s="96" t="str">
        <f t="shared" si="312"/>
        <v/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V4954" s="110" t="s">
        <v>25</v>
      </c>
      <c r="W4954" s="110" t="s">
        <v>26</v>
      </c>
      <c r="X4954" s="110" t="s">
        <v>27</v>
      </c>
      <c r="Y4954" s="111" t="s">
        <v>28</v>
      </c>
      <c r="Z4954" s="111" t="s">
        <v>29</v>
      </c>
      <c r="AA4954" s="111" t="s">
        <v>25</v>
      </c>
      <c r="AB4954" s="111" t="s">
        <v>30</v>
      </c>
      <c r="AC4954" s="112" t="s">
        <v>31</v>
      </c>
    </row>
    <row r="4955" spans="1:29" ht="25.5" customHeight="1" x14ac:dyDescent="0.35">
      <c r="A4955" s="205"/>
      <c r="B4955" s="207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09"/>
        <v/>
      </c>
      <c r="G4955" s="106"/>
      <c r="H4955" s="96">
        <f t="shared" si="310"/>
        <v>0</v>
      </c>
      <c r="I4955" s="96" t="str">
        <f t="shared" si="311"/>
        <v/>
      </c>
      <c r="J4955" s="96" t="str">
        <f t="shared" si="312"/>
        <v/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V4955" s="110" t="s">
        <v>25</v>
      </c>
      <c r="W4955" s="110" t="s">
        <v>26</v>
      </c>
      <c r="X4955" s="110" t="s">
        <v>27</v>
      </c>
      <c r="Y4955" s="111" t="s">
        <v>28</v>
      </c>
      <c r="Z4955" s="111" t="s">
        <v>29</v>
      </c>
      <c r="AA4955" s="111" t="s">
        <v>25</v>
      </c>
      <c r="AB4955" s="111" t="s">
        <v>30</v>
      </c>
      <c r="AC4955" s="112" t="s">
        <v>31</v>
      </c>
    </row>
    <row r="4956" spans="1:29" ht="25.5" customHeight="1" x14ac:dyDescent="0.35">
      <c r="A4956" s="205"/>
      <c r="B4956" s="207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09"/>
        <v/>
      </c>
      <c r="G4956" s="106"/>
      <c r="H4956" s="96">
        <f t="shared" si="310"/>
        <v>0</v>
      </c>
      <c r="I4956" s="96" t="str">
        <f t="shared" si="311"/>
        <v/>
      </c>
      <c r="J4956" s="96" t="str">
        <f t="shared" si="312"/>
        <v/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V4956" s="110" t="s">
        <v>25</v>
      </c>
      <c r="W4956" s="110" t="s">
        <v>26</v>
      </c>
      <c r="X4956" s="110" t="s">
        <v>27</v>
      </c>
      <c r="Y4956" s="111" t="s">
        <v>28</v>
      </c>
      <c r="Z4956" s="111" t="s">
        <v>29</v>
      </c>
      <c r="AA4956" s="111" t="s">
        <v>25</v>
      </c>
      <c r="AB4956" s="111" t="s">
        <v>30</v>
      </c>
      <c r="AC4956" s="112" t="s">
        <v>31</v>
      </c>
    </row>
    <row r="4957" spans="1:29" ht="25.5" customHeight="1" x14ac:dyDescent="0.35">
      <c r="A4957" s="205"/>
      <c r="B4957" s="207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09"/>
        <v/>
      </c>
      <c r="G4957" s="106"/>
      <c r="H4957" s="96">
        <f t="shared" si="310"/>
        <v>0</v>
      </c>
      <c r="I4957" s="96" t="str">
        <f t="shared" si="311"/>
        <v/>
      </c>
      <c r="J4957" s="96" t="str">
        <f t="shared" si="312"/>
        <v/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V4957" s="110" t="s">
        <v>25</v>
      </c>
      <c r="W4957" s="110" t="s">
        <v>26</v>
      </c>
      <c r="X4957" s="110" t="s">
        <v>27</v>
      </c>
      <c r="Y4957" s="111" t="s">
        <v>28</v>
      </c>
      <c r="Z4957" s="111" t="s">
        <v>29</v>
      </c>
      <c r="AA4957" s="111" t="s">
        <v>25</v>
      </c>
      <c r="AB4957" s="111" t="s">
        <v>30</v>
      </c>
      <c r="AC4957" s="112" t="s">
        <v>31</v>
      </c>
    </row>
    <row r="4958" spans="1:29" ht="25.5" customHeight="1" x14ac:dyDescent="0.35">
      <c r="A4958" s="205"/>
      <c r="B4958" s="207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09"/>
        <v/>
      </c>
      <c r="G4958" s="106"/>
      <c r="H4958" s="96">
        <f t="shared" si="310"/>
        <v>0</v>
      </c>
      <c r="I4958" s="96" t="str">
        <f t="shared" si="311"/>
        <v/>
      </c>
      <c r="J4958" s="96" t="str">
        <f t="shared" si="312"/>
        <v/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V4958" s="110" t="s">
        <v>25</v>
      </c>
      <c r="W4958" s="110" t="s">
        <v>26</v>
      </c>
      <c r="X4958" s="110" t="s">
        <v>27</v>
      </c>
      <c r="Y4958" s="111" t="s">
        <v>28</v>
      </c>
      <c r="Z4958" s="111" t="s">
        <v>29</v>
      </c>
      <c r="AA4958" s="111" t="s">
        <v>25</v>
      </c>
      <c r="AB4958" s="111" t="s">
        <v>30</v>
      </c>
      <c r="AC4958" s="112" t="s">
        <v>31</v>
      </c>
    </row>
    <row r="4959" spans="1:29" ht="25.5" customHeight="1" x14ac:dyDescent="0.35">
      <c r="A4959" s="205"/>
      <c r="B4959" s="207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09"/>
        <v/>
      </c>
      <c r="G4959" s="106"/>
      <c r="H4959" s="96">
        <f t="shared" si="310"/>
        <v>0</v>
      </c>
      <c r="I4959" s="96" t="str">
        <f t="shared" si="311"/>
        <v/>
      </c>
      <c r="J4959" s="96" t="str">
        <f t="shared" si="312"/>
        <v/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V4959" s="110" t="s">
        <v>25</v>
      </c>
      <c r="W4959" s="110" t="s">
        <v>26</v>
      </c>
      <c r="X4959" s="110" t="s">
        <v>27</v>
      </c>
      <c r="Y4959" s="111" t="s">
        <v>28</v>
      </c>
      <c r="Z4959" s="111" t="s">
        <v>29</v>
      </c>
      <c r="AA4959" s="111" t="s">
        <v>25</v>
      </c>
      <c r="AB4959" s="111" t="s">
        <v>30</v>
      </c>
      <c r="AC4959" s="112" t="s">
        <v>31</v>
      </c>
    </row>
    <row r="4960" spans="1:29" ht="25.5" customHeight="1" x14ac:dyDescent="0.35">
      <c r="A4960" s="205"/>
      <c r="B4960" s="207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09"/>
        <v/>
      </c>
      <c r="G4960" s="106"/>
      <c r="H4960" s="96">
        <f t="shared" si="310"/>
        <v>0</v>
      </c>
      <c r="I4960" s="96" t="str">
        <f t="shared" si="311"/>
        <v/>
      </c>
      <c r="J4960" s="96" t="str">
        <f t="shared" si="312"/>
        <v/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V4960" s="110" t="s">
        <v>25</v>
      </c>
      <c r="W4960" s="110" t="s">
        <v>26</v>
      </c>
      <c r="X4960" s="110" t="s">
        <v>27</v>
      </c>
      <c r="Y4960" s="111" t="s">
        <v>28</v>
      </c>
      <c r="Z4960" s="111" t="s">
        <v>29</v>
      </c>
      <c r="AA4960" s="111" t="s">
        <v>25</v>
      </c>
      <c r="AB4960" s="111" t="s">
        <v>30</v>
      </c>
      <c r="AC4960" s="112" t="s">
        <v>31</v>
      </c>
    </row>
    <row r="4961" spans="1:29" ht="25.5" customHeight="1" x14ac:dyDescent="0.35">
      <c r="A4961" s="205"/>
      <c r="B4961" s="207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09"/>
        <v/>
      </c>
      <c r="G4961" s="106"/>
      <c r="H4961" s="96">
        <f t="shared" si="310"/>
        <v>0</v>
      </c>
      <c r="I4961" s="96" t="str">
        <f t="shared" si="311"/>
        <v/>
      </c>
      <c r="J4961" s="96" t="str">
        <f t="shared" si="312"/>
        <v/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V4961" s="110" t="s">
        <v>25</v>
      </c>
      <c r="W4961" s="110" t="s">
        <v>26</v>
      </c>
      <c r="X4961" s="110" t="s">
        <v>27</v>
      </c>
      <c r="Y4961" s="111" t="s">
        <v>28</v>
      </c>
      <c r="Z4961" s="111" t="s">
        <v>29</v>
      </c>
      <c r="AA4961" s="111" t="s">
        <v>25</v>
      </c>
      <c r="AB4961" s="111" t="s">
        <v>30</v>
      </c>
      <c r="AC4961" s="112" t="s">
        <v>31</v>
      </c>
    </row>
    <row r="4962" spans="1:29" ht="25.5" customHeight="1" x14ac:dyDescent="0.35">
      <c r="A4962" s="205"/>
      <c r="B4962" s="207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09"/>
        <v/>
      </c>
      <c r="G4962" s="106"/>
      <c r="H4962" s="96">
        <f t="shared" si="310"/>
        <v>0</v>
      </c>
      <c r="I4962" s="96" t="str">
        <f t="shared" si="311"/>
        <v/>
      </c>
      <c r="J4962" s="96" t="str">
        <f t="shared" si="312"/>
        <v/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V4962" s="110" t="s">
        <v>25</v>
      </c>
      <c r="W4962" s="110" t="s">
        <v>26</v>
      </c>
      <c r="X4962" s="110" t="s">
        <v>27</v>
      </c>
      <c r="Y4962" s="111" t="s">
        <v>28</v>
      </c>
      <c r="Z4962" s="111" t="s">
        <v>29</v>
      </c>
      <c r="AA4962" s="111" t="s">
        <v>25</v>
      </c>
      <c r="AB4962" s="111" t="s">
        <v>30</v>
      </c>
      <c r="AC4962" s="112" t="s">
        <v>31</v>
      </c>
    </row>
    <row r="4963" spans="1:29" ht="25.5" customHeight="1" x14ac:dyDescent="0.35">
      <c r="A4963" s="205"/>
      <c r="B4963" s="207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09"/>
        <v/>
      </c>
      <c r="G4963" s="106"/>
      <c r="H4963" s="96">
        <f t="shared" si="310"/>
        <v>0</v>
      </c>
      <c r="I4963" s="96" t="str">
        <f t="shared" si="311"/>
        <v/>
      </c>
      <c r="J4963" s="96" t="str">
        <f t="shared" si="312"/>
        <v/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V4963" s="110" t="s">
        <v>25</v>
      </c>
      <c r="W4963" s="110" t="s">
        <v>26</v>
      </c>
      <c r="X4963" s="110" t="s">
        <v>27</v>
      </c>
      <c r="Y4963" s="111" t="s">
        <v>28</v>
      </c>
      <c r="Z4963" s="111" t="s">
        <v>29</v>
      </c>
      <c r="AA4963" s="111" t="s">
        <v>25</v>
      </c>
      <c r="AB4963" s="111" t="s">
        <v>30</v>
      </c>
      <c r="AC4963" s="112" t="s">
        <v>31</v>
      </c>
    </row>
    <row r="4964" spans="1:29" ht="25.5" customHeight="1" x14ac:dyDescent="0.35">
      <c r="A4964" s="205"/>
      <c r="B4964" s="207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09"/>
        <v/>
      </c>
      <c r="G4964" s="106"/>
      <c r="H4964" s="96">
        <f t="shared" si="310"/>
        <v>0</v>
      </c>
      <c r="I4964" s="96" t="str">
        <f t="shared" si="311"/>
        <v/>
      </c>
      <c r="J4964" s="96" t="str">
        <f t="shared" si="312"/>
        <v/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V4964" s="110" t="s">
        <v>25</v>
      </c>
      <c r="W4964" s="110" t="s">
        <v>26</v>
      </c>
      <c r="X4964" s="110" t="s">
        <v>27</v>
      </c>
      <c r="Y4964" s="111" t="s">
        <v>28</v>
      </c>
      <c r="Z4964" s="111" t="s">
        <v>29</v>
      </c>
      <c r="AA4964" s="111" t="s">
        <v>25</v>
      </c>
      <c r="AB4964" s="111" t="s">
        <v>30</v>
      </c>
      <c r="AC4964" s="112" t="s">
        <v>31</v>
      </c>
    </row>
    <row r="4965" spans="1:29" ht="25.5" customHeight="1" x14ac:dyDescent="0.35">
      <c r="A4965" s="205"/>
      <c r="B4965" s="207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09"/>
        <v/>
      </c>
      <c r="G4965" s="106"/>
      <c r="H4965" s="96">
        <f t="shared" si="310"/>
        <v>0</v>
      </c>
      <c r="I4965" s="96" t="str">
        <f t="shared" si="311"/>
        <v/>
      </c>
      <c r="J4965" s="96" t="str">
        <f t="shared" si="312"/>
        <v/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V4965" s="110" t="s">
        <v>25</v>
      </c>
      <c r="W4965" s="110" t="s">
        <v>26</v>
      </c>
      <c r="X4965" s="110" t="s">
        <v>27</v>
      </c>
      <c r="Y4965" s="111" t="s">
        <v>28</v>
      </c>
      <c r="Z4965" s="111" t="s">
        <v>29</v>
      </c>
      <c r="AA4965" s="111" t="s">
        <v>25</v>
      </c>
      <c r="AB4965" s="111" t="s">
        <v>30</v>
      </c>
      <c r="AC4965" s="112" t="s">
        <v>31</v>
      </c>
    </row>
    <row r="4966" spans="1:29" ht="25.5" customHeight="1" x14ac:dyDescent="0.35">
      <c r="A4966" s="205"/>
      <c r="B4966" s="207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09"/>
        <v/>
      </c>
      <c r="G4966" s="106"/>
      <c r="H4966" s="96">
        <f t="shared" si="310"/>
        <v>0</v>
      </c>
      <c r="I4966" s="96" t="str">
        <f t="shared" si="311"/>
        <v/>
      </c>
      <c r="J4966" s="96" t="str">
        <f t="shared" si="312"/>
        <v/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V4966" s="110" t="s">
        <v>25</v>
      </c>
      <c r="W4966" s="110" t="s">
        <v>26</v>
      </c>
      <c r="X4966" s="110" t="s">
        <v>27</v>
      </c>
      <c r="Y4966" s="111" t="s">
        <v>28</v>
      </c>
      <c r="Z4966" s="111" t="s">
        <v>29</v>
      </c>
      <c r="AA4966" s="111" t="s">
        <v>25</v>
      </c>
      <c r="AB4966" s="111" t="s">
        <v>30</v>
      </c>
      <c r="AC4966" s="112" t="s">
        <v>31</v>
      </c>
    </row>
    <row r="4967" spans="1:29" ht="25.5" customHeight="1" x14ac:dyDescent="0.35">
      <c r="A4967" s="205"/>
      <c r="B4967" s="207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09"/>
        <v/>
      </c>
      <c r="G4967" s="106"/>
      <c r="H4967" s="96">
        <f t="shared" si="310"/>
        <v>0</v>
      </c>
      <c r="I4967" s="96" t="str">
        <f t="shared" si="311"/>
        <v/>
      </c>
      <c r="J4967" s="96" t="str">
        <f t="shared" si="312"/>
        <v/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V4967" s="110" t="s">
        <v>25</v>
      </c>
      <c r="W4967" s="110" t="s">
        <v>26</v>
      </c>
      <c r="X4967" s="110" t="s">
        <v>27</v>
      </c>
      <c r="Y4967" s="111" t="s">
        <v>28</v>
      </c>
      <c r="Z4967" s="111" t="s">
        <v>29</v>
      </c>
      <c r="AA4967" s="111" t="s">
        <v>25</v>
      </c>
      <c r="AB4967" s="111" t="s">
        <v>30</v>
      </c>
      <c r="AC4967" s="112" t="s">
        <v>31</v>
      </c>
    </row>
    <row r="4968" spans="1:29" ht="25.5" customHeight="1" x14ac:dyDescent="0.35">
      <c r="A4968" s="205"/>
      <c r="B4968" s="207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09"/>
        <v/>
      </c>
      <c r="G4968" s="106"/>
      <c r="H4968" s="96">
        <f t="shared" si="310"/>
        <v>0</v>
      </c>
      <c r="I4968" s="96" t="str">
        <f t="shared" si="311"/>
        <v/>
      </c>
      <c r="J4968" s="96" t="str">
        <f t="shared" si="312"/>
        <v/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V4968" s="110" t="s">
        <v>25</v>
      </c>
      <c r="W4968" s="110" t="s">
        <v>26</v>
      </c>
      <c r="X4968" s="110" t="s">
        <v>27</v>
      </c>
      <c r="Y4968" s="111" t="s">
        <v>28</v>
      </c>
      <c r="Z4968" s="111" t="s">
        <v>29</v>
      </c>
      <c r="AA4968" s="111" t="s">
        <v>25</v>
      </c>
      <c r="AB4968" s="111" t="s">
        <v>30</v>
      </c>
      <c r="AC4968" s="112" t="s">
        <v>31</v>
      </c>
    </row>
    <row r="4969" spans="1:29" ht="25.5" customHeight="1" x14ac:dyDescent="0.35">
      <c r="A4969" s="205"/>
      <c r="B4969" s="207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09"/>
        <v/>
      </c>
      <c r="G4969" s="106"/>
      <c r="H4969" s="96">
        <f t="shared" si="310"/>
        <v>0</v>
      </c>
      <c r="I4969" s="96" t="str">
        <f t="shared" si="311"/>
        <v/>
      </c>
      <c r="J4969" s="96" t="str">
        <f t="shared" si="312"/>
        <v/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V4969" s="110" t="s">
        <v>25</v>
      </c>
      <c r="W4969" s="110" t="s">
        <v>26</v>
      </c>
      <c r="X4969" s="110" t="s">
        <v>27</v>
      </c>
      <c r="Y4969" s="111" t="s">
        <v>28</v>
      </c>
      <c r="Z4969" s="111" t="s">
        <v>29</v>
      </c>
      <c r="AA4969" s="111" t="s">
        <v>25</v>
      </c>
      <c r="AB4969" s="111" t="s">
        <v>30</v>
      </c>
      <c r="AC4969" s="112" t="s">
        <v>31</v>
      </c>
    </row>
    <row r="4970" spans="1:29" ht="25.5" customHeight="1" x14ac:dyDescent="0.35">
      <c r="A4970" s="205"/>
      <c r="B4970" s="207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09"/>
        <v/>
      </c>
      <c r="G4970" s="106"/>
      <c r="H4970" s="96">
        <f t="shared" si="310"/>
        <v>0</v>
      </c>
      <c r="I4970" s="96" t="str">
        <f t="shared" si="311"/>
        <v/>
      </c>
      <c r="J4970" s="96" t="str">
        <f t="shared" si="312"/>
        <v/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V4970" s="110" t="s">
        <v>25</v>
      </c>
      <c r="W4970" s="110" t="s">
        <v>26</v>
      </c>
      <c r="X4970" s="110" t="s">
        <v>27</v>
      </c>
      <c r="Y4970" s="111" t="s">
        <v>28</v>
      </c>
      <c r="Z4970" s="111" t="s">
        <v>29</v>
      </c>
      <c r="AA4970" s="111" t="s">
        <v>25</v>
      </c>
      <c r="AB4970" s="111" t="s">
        <v>30</v>
      </c>
      <c r="AC4970" s="112" t="s">
        <v>31</v>
      </c>
    </row>
    <row r="4971" spans="1:29" ht="25.5" customHeight="1" x14ac:dyDescent="0.35">
      <c r="A4971" s="205"/>
      <c r="B4971" s="207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09"/>
        <v/>
      </c>
      <c r="G4971" s="106"/>
      <c r="H4971" s="96">
        <f t="shared" si="310"/>
        <v>0</v>
      </c>
      <c r="I4971" s="96" t="str">
        <f t="shared" si="311"/>
        <v/>
      </c>
      <c r="J4971" s="96" t="str">
        <f t="shared" si="312"/>
        <v/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V4971" s="110" t="s">
        <v>25</v>
      </c>
      <c r="W4971" s="110" t="s">
        <v>26</v>
      </c>
      <c r="X4971" s="110" t="s">
        <v>27</v>
      </c>
      <c r="Y4971" s="111" t="s">
        <v>28</v>
      </c>
      <c r="Z4971" s="111" t="s">
        <v>29</v>
      </c>
      <c r="AA4971" s="111" t="s">
        <v>25</v>
      </c>
      <c r="AB4971" s="111" t="s">
        <v>30</v>
      </c>
      <c r="AC4971" s="112" t="s">
        <v>31</v>
      </c>
    </row>
    <row r="4972" spans="1:29" ht="25.5" customHeight="1" x14ac:dyDescent="0.35">
      <c r="A4972" s="205"/>
      <c r="B4972" s="207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09"/>
        <v/>
      </c>
      <c r="G4972" s="106"/>
      <c r="H4972" s="96">
        <f t="shared" si="310"/>
        <v>0</v>
      </c>
      <c r="I4972" s="96" t="str">
        <f t="shared" si="311"/>
        <v/>
      </c>
      <c r="J4972" s="96" t="str">
        <f t="shared" si="312"/>
        <v/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V4972" s="110" t="s">
        <v>25</v>
      </c>
      <c r="W4972" s="110" t="s">
        <v>26</v>
      </c>
      <c r="X4972" s="110" t="s">
        <v>27</v>
      </c>
      <c r="Y4972" s="111" t="s">
        <v>28</v>
      </c>
      <c r="Z4972" s="111" t="s">
        <v>29</v>
      </c>
      <c r="AA4972" s="111" t="s">
        <v>25</v>
      </c>
      <c r="AB4972" s="111" t="s">
        <v>30</v>
      </c>
      <c r="AC4972" s="112" t="s">
        <v>31</v>
      </c>
    </row>
    <row r="4973" spans="1:29" ht="25.5" customHeight="1" x14ac:dyDescent="0.35">
      <c r="A4973" s="205"/>
      <c r="B4973" s="207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09"/>
        <v/>
      </c>
      <c r="G4973" s="106"/>
      <c r="H4973" s="96">
        <f t="shared" si="310"/>
        <v>0</v>
      </c>
      <c r="I4973" s="96" t="str">
        <f t="shared" si="311"/>
        <v/>
      </c>
      <c r="J4973" s="96" t="str">
        <f t="shared" si="312"/>
        <v/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V4973" s="110" t="s">
        <v>25</v>
      </c>
      <c r="W4973" s="110" t="s">
        <v>26</v>
      </c>
      <c r="X4973" s="110" t="s">
        <v>27</v>
      </c>
      <c r="Y4973" s="111" t="s">
        <v>28</v>
      </c>
      <c r="Z4973" s="111" t="s">
        <v>29</v>
      </c>
      <c r="AA4973" s="111" t="s">
        <v>25</v>
      </c>
      <c r="AB4973" s="111" t="s">
        <v>30</v>
      </c>
      <c r="AC4973" s="112" t="s">
        <v>31</v>
      </c>
    </row>
    <row r="4974" spans="1:29" ht="25.5" customHeight="1" x14ac:dyDescent="0.35">
      <c r="A4974" s="205"/>
      <c r="B4974" s="207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09"/>
        <v/>
      </c>
      <c r="G4974" s="106"/>
      <c r="H4974" s="96">
        <f t="shared" si="310"/>
        <v>0</v>
      </c>
      <c r="I4974" s="96" t="str">
        <f t="shared" si="311"/>
        <v/>
      </c>
      <c r="J4974" s="96" t="str">
        <f t="shared" si="312"/>
        <v/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V4974" s="110" t="s">
        <v>25</v>
      </c>
      <c r="W4974" s="110" t="s">
        <v>26</v>
      </c>
      <c r="X4974" s="110" t="s">
        <v>27</v>
      </c>
      <c r="Y4974" s="111" t="s">
        <v>28</v>
      </c>
      <c r="Z4974" s="111" t="s">
        <v>29</v>
      </c>
      <c r="AA4974" s="111" t="s">
        <v>25</v>
      </c>
      <c r="AB4974" s="111" t="s">
        <v>30</v>
      </c>
      <c r="AC4974" s="112" t="s">
        <v>31</v>
      </c>
    </row>
    <row r="4975" spans="1:29" ht="25.5" customHeight="1" x14ac:dyDescent="0.35">
      <c r="A4975" s="205"/>
      <c r="B4975" s="207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09"/>
        <v/>
      </c>
      <c r="G4975" s="106"/>
      <c r="H4975" s="96">
        <f t="shared" si="310"/>
        <v>0</v>
      </c>
      <c r="I4975" s="96" t="str">
        <f t="shared" si="311"/>
        <v/>
      </c>
      <c r="J4975" s="96" t="str">
        <f t="shared" si="312"/>
        <v/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V4975" s="110" t="s">
        <v>25</v>
      </c>
      <c r="W4975" s="110" t="s">
        <v>26</v>
      </c>
      <c r="X4975" s="110" t="s">
        <v>27</v>
      </c>
      <c r="Y4975" s="111" t="s">
        <v>28</v>
      </c>
      <c r="Z4975" s="111" t="s">
        <v>29</v>
      </c>
      <c r="AA4975" s="111" t="s">
        <v>25</v>
      </c>
      <c r="AB4975" s="111" t="s">
        <v>30</v>
      </c>
      <c r="AC4975" s="112" t="s">
        <v>31</v>
      </c>
    </row>
    <row r="4976" spans="1:29" ht="25.5" customHeight="1" x14ac:dyDescent="0.35">
      <c r="A4976" s="205"/>
      <c r="B4976" s="207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09"/>
        <v/>
      </c>
      <c r="G4976" s="106"/>
      <c r="H4976" s="96">
        <f t="shared" si="310"/>
        <v>0</v>
      </c>
      <c r="I4976" s="96" t="str">
        <f t="shared" si="311"/>
        <v/>
      </c>
      <c r="J4976" s="96" t="str">
        <f t="shared" si="312"/>
        <v/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V4976" s="110" t="s">
        <v>25</v>
      </c>
      <c r="W4976" s="110" t="s">
        <v>26</v>
      </c>
      <c r="X4976" s="110" t="s">
        <v>27</v>
      </c>
      <c r="Y4976" s="111" t="s">
        <v>28</v>
      </c>
      <c r="Z4976" s="111" t="s">
        <v>29</v>
      </c>
      <c r="AA4976" s="111" t="s">
        <v>25</v>
      </c>
      <c r="AB4976" s="111" t="s">
        <v>30</v>
      </c>
      <c r="AC4976" s="112" t="s">
        <v>31</v>
      </c>
    </row>
    <row r="4977" spans="1:29" ht="25.5" customHeight="1" x14ac:dyDescent="0.35">
      <c r="A4977" s="205"/>
      <c r="B4977" s="207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09"/>
        <v/>
      </c>
      <c r="G4977" s="106"/>
      <c r="H4977" s="96">
        <f t="shared" si="310"/>
        <v>0</v>
      </c>
      <c r="I4977" s="96" t="str">
        <f t="shared" si="311"/>
        <v/>
      </c>
      <c r="J4977" s="96" t="str">
        <f t="shared" si="312"/>
        <v/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V4977" s="110" t="s">
        <v>25</v>
      </c>
      <c r="W4977" s="110" t="s">
        <v>26</v>
      </c>
      <c r="X4977" s="110" t="s">
        <v>27</v>
      </c>
      <c r="Y4977" s="111" t="s">
        <v>28</v>
      </c>
      <c r="Z4977" s="111" t="s">
        <v>29</v>
      </c>
      <c r="AA4977" s="111" t="s">
        <v>25</v>
      </c>
      <c r="AB4977" s="111" t="s">
        <v>30</v>
      </c>
      <c r="AC4977" s="112" t="s">
        <v>31</v>
      </c>
    </row>
    <row r="4978" spans="1:29" ht="25.5" customHeight="1" x14ac:dyDescent="0.35">
      <c r="A4978" s="205"/>
      <c r="B4978" s="207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09"/>
        <v/>
      </c>
      <c r="G4978" s="106"/>
      <c r="H4978" s="96">
        <f t="shared" si="310"/>
        <v>0</v>
      </c>
      <c r="I4978" s="96" t="str">
        <f t="shared" si="311"/>
        <v/>
      </c>
      <c r="J4978" s="96" t="str">
        <f t="shared" si="312"/>
        <v/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V4978" s="110" t="s">
        <v>25</v>
      </c>
      <c r="W4978" s="110" t="s">
        <v>26</v>
      </c>
      <c r="X4978" s="110" t="s">
        <v>27</v>
      </c>
      <c r="Y4978" s="111" t="s">
        <v>28</v>
      </c>
      <c r="Z4978" s="111" t="s">
        <v>29</v>
      </c>
      <c r="AA4978" s="111" t="s">
        <v>25</v>
      </c>
      <c r="AB4978" s="111" t="s">
        <v>30</v>
      </c>
      <c r="AC4978" s="112" t="s">
        <v>31</v>
      </c>
    </row>
    <row r="4979" spans="1:29" ht="25.5" customHeight="1" x14ac:dyDescent="0.35">
      <c r="A4979" s="205"/>
      <c r="B4979" s="207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09"/>
        <v/>
      </c>
      <c r="G4979" s="106"/>
      <c r="H4979" s="96">
        <f t="shared" si="310"/>
        <v>0</v>
      </c>
      <c r="I4979" s="96" t="str">
        <f t="shared" si="311"/>
        <v/>
      </c>
      <c r="J4979" s="96" t="str">
        <f t="shared" si="312"/>
        <v/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V4979" s="110" t="s">
        <v>25</v>
      </c>
      <c r="W4979" s="110" t="s">
        <v>26</v>
      </c>
      <c r="X4979" s="110" t="s">
        <v>27</v>
      </c>
      <c r="Y4979" s="111" t="s">
        <v>28</v>
      </c>
      <c r="Z4979" s="111" t="s">
        <v>29</v>
      </c>
      <c r="AA4979" s="111" t="s">
        <v>25</v>
      </c>
      <c r="AB4979" s="111" t="s">
        <v>30</v>
      </c>
      <c r="AC4979" s="112" t="s">
        <v>31</v>
      </c>
    </row>
    <row r="4980" spans="1:29" ht="25.5" customHeight="1" x14ac:dyDescent="0.35">
      <c r="A4980" s="205"/>
      <c r="B4980" s="207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09"/>
        <v/>
      </c>
      <c r="G4980" s="106"/>
      <c r="H4980" s="96">
        <f t="shared" si="310"/>
        <v>0</v>
      </c>
      <c r="I4980" s="96" t="str">
        <f t="shared" si="311"/>
        <v/>
      </c>
      <c r="J4980" s="96" t="str">
        <f t="shared" si="312"/>
        <v/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V4980" s="110" t="s">
        <v>25</v>
      </c>
      <c r="W4980" s="110" t="s">
        <v>26</v>
      </c>
      <c r="X4980" s="110" t="s">
        <v>27</v>
      </c>
      <c r="Y4980" s="111" t="s">
        <v>28</v>
      </c>
      <c r="Z4980" s="111" t="s">
        <v>29</v>
      </c>
      <c r="AA4980" s="111" t="s">
        <v>25</v>
      </c>
      <c r="AB4980" s="111" t="s">
        <v>30</v>
      </c>
      <c r="AC4980" s="112" t="s">
        <v>31</v>
      </c>
    </row>
    <row r="4981" spans="1:29" ht="25.5" customHeight="1" x14ac:dyDescent="0.35">
      <c r="A4981" s="205"/>
      <c r="B4981" s="207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09"/>
        <v/>
      </c>
      <c r="G4981" s="106"/>
      <c r="H4981" s="96">
        <f t="shared" si="310"/>
        <v>0</v>
      </c>
      <c r="I4981" s="96" t="str">
        <f t="shared" si="311"/>
        <v/>
      </c>
      <c r="J4981" s="96" t="str">
        <f t="shared" si="312"/>
        <v/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V4981" s="110" t="s">
        <v>25</v>
      </c>
      <c r="W4981" s="110" t="s">
        <v>26</v>
      </c>
      <c r="X4981" s="110" t="s">
        <v>27</v>
      </c>
      <c r="Y4981" s="111" t="s">
        <v>28</v>
      </c>
      <c r="Z4981" s="111" t="s">
        <v>29</v>
      </c>
      <c r="AA4981" s="111" t="s">
        <v>25</v>
      </c>
      <c r="AB4981" s="111" t="s">
        <v>30</v>
      </c>
      <c r="AC4981" s="112" t="s">
        <v>31</v>
      </c>
    </row>
    <row r="4982" spans="1:29" ht="25.5" customHeight="1" x14ac:dyDescent="0.35">
      <c r="A4982" s="205"/>
      <c r="B4982" s="207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09"/>
        <v/>
      </c>
      <c r="G4982" s="106"/>
      <c r="H4982" s="96">
        <f t="shared" si="310"/>
        <v>0</v>
      </c>
      <c r="I4982" s="96" t="str">
        <f t="shared" si="311"/>
        <v/>
      </c>
      <c r="J4982" s="96" t="str">
        <f t="shared" si="312"/>
        <v/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V4982" s="110" t="s">
        <v>25</v>
      </c>
      <c r="W4982" s="110" t="s">
        <v>26</v>
      </c>
      <c r="X4982" s="110" t="s">
        <v>27</v>
      </c>
      <c r="Y4982" s="111" t="s">
        <v>28</v>
      </c>
      <c r="Z4982" s="111" t="s">
        <v>29</v>
      </c>
      <c r="AA4982" s="111" t="s">
        <v>25</v>
      </c>
      <c r="AB4982" s="111" t="s">
        <v>30</v>
      </c>
      <c r="AC4982" s="112" t="s">
        <v>31</v>
      </c>
    </row>
    <row r="4983" spans="1:29" ht="25.5" customHeight="1" x14ac:dyDescent="0.35">
      <c r="A4983" s="205"/>
      <c r="B4983" s="207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09"/>
        <v/>
      </c>
      <c r="G4983" s="106"/>
      <c r="H4983" s="96">
        <f t="shared" si="310"/>
        <v>0</v>
      </c>
      <c r="I4983" s="96" t="str">
        <f t="shared" si="311"/>
        <v/>
      </c>
      <c r="J4983" s="96" t="str">
        <f t="shared" si="312"/>
        <v/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V4983" s="110" t="s">
        <v>25</v>
      </c>
      <c r="W4983" s="110" t="s">
        <v>26</v>
      </c>
      <c r="X4983" s="110" t="s">
        <v>27</v>
      </c>
      <c r="Y4983" s="111" t="s">
        <v>28</v>
      </c>
      <c r="Z4983" s="111" t="s">
        <v>29</v>
      </c>
      <c r="AA4983" s="111" t="s">
        <v>25</v>
      </c>
      <c r="AB4983" s="111" t="s">
        <v>30</v>
      </c>
      <c r="AC4983" s="112" t="s">
        <v>31</v>
      </c>
    </row>
    <row r="4984" spans="1:29" ht="25.5" customHeight="1" x14ac:dyDescent="0.35">
      <c r="A4984" s="205"/>
      <c r="B4984" s="207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09"/>
        <v/>
      </c>
      <c r="G4984" s="106"/>
      <c r="H4984" s="96">
        <f t="shared" si="310"/>
        <v>0</v>
      </c>
      <c r="I4984" s="96" t="str">
        <f t="shared" si="311"/>
        <v/>
      </c>
      <c r="J4984" s="96" t="str">
        <f t="shared" si="312"/>
        <v/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V4984" s="110" t="s">
        <v>25</v>
      </c>
      <c r="W4984" s="110" t="s">
        <v>26</v>
      </c>
      <c r="X4984" s="110" t="s">
        <v>27</v>
      </c>
      <c r="Y4984" s="111" t="s">
        <v>28</v>
      </c>
      <c r="Z4984" s="111" t="s">
        <v>29</v>
      </c>
      <c r="AA4984" s="111" t="s">
        <v>25</v>
      </c>
      <c r="AB4984" s="111" t="s">
        <v>30</v>
      </c>
      <c r="AC4984" s="112" t="s">
        <v>31</v>
      </c>
    </row>
    <row r="4985" spans="1:29" ht="25.5" customHeight="1" x14ac:dyDescent="0.35">
      <c r="A4985" s="205"/>
      <c r="B4985" s="207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09"/>
        <v/>
      </c>
      <c r="G4985" s="106"/>
      <c r="H4985" s="96">
        <f t="shared" si="310"/>
        <v>0</v>
      </c>
      <c r="I4985" s="96" t="str">
        <f t="shared" si="311"/>
        <v/>
      </c>
      <c r="J4985" s="96" t="str">
        <f t="shared" si="312"/>
        <v/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V4985" s="110" t="s">
        <v>25</v>
      </c>
      <c r="W4985" s="110" t="s">
        <v>26</v>
      </c>
      <c r="X4985" s="110" t="s">
        <v>27</v>
      </c>
      <c r="Y4985" s="111" t="s">
        <v>28</v>
      </c>
      <c r="Z4985" s="111" t="s">
        <v>29</v>
      </c>
      <c r="AA4985" s="111" t="s">
        <v>25</v>
      </c>
      <c r="AB4985" s="111" t="s">
        <v>30</v>
      </c>
      <c r="AC4985" s="112" t="s">
        <v>31</v>
      </c>
    </row>
    <row r="4986" spans="1:29" ht="25.5" customHeight="1" x14ac:dyDescent="0.35">
      <c r="A4986" s="205"/>
      <c r="B4986" s="207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09"/>
        <v/>
      </c>
      <c r="G4986" s="106"/>
      <c r="H4986" s="96">
        <f t="shared" si="310"/>
        <v>0</v>
      </c>
      <c r="I4986" s="96" t="str">
        <f t="shared" si="311"/>
        <v/>
      </c>
      <c r="J4986" s="96" t="str">
        <f t="shared" si="312"/>
        <v/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V4986" s="110" t="s">
        <v>25</v>
      </c>
      <c r="W4986" s="110" t="s">
        <v>26</v>
      </c>
      <c r="X4986" s="110" t="s">
        <v>27</v>
      </c>
      <c r="Y4986" s="111" t="s">
        <v>28</v>
      </c>
      <c r="Z4986" s="111" t="s">
        <v>29</v>
      </c>
      <c r="AA4986" s="111" t="s">
        <v>25</v>
      </c>
      <c r="AB4986" s="111" t="s">
        <v>30</v>
      </c>
      <c r="AC4986" s="112" t="s">
        <v>31</v>
      </c>
    </row>
    <row r="4987" spans="1:29" ht="25.5" customHeight="1" x14ac:dyDescent="0.35">
      <c r="A4987" s="205"/>
      <c r="B4987" s="207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09"/>
        <v/>
      </c>
      <c r="G4987" s="106"/>
      <c r="H4987" s="96">
        <f t="shared" si="310"/>
        <v>0</v>
      </c>
      <c r="I4987" s="96" t="str">
        <f t="shared" si="311"/>
        <v/>
      </c>
      <c r="J4987" s="96" t="str">
        <f t="shared" si="312"/>
        <v/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V4987" s="110" t="s">
        <v>25</v>
      </c>
      <c r="W4987" s="110" t="s">
        <v>26</v>
      </c>
      <c r="X4987" s="110" t="s">
        <v>27</v>
      </c>
      <c r="Y4987" s="111" t="s">
        <v>28</v>
      </c>
      <c r="Z4987" s="111" t="s">
        <v>29</v>
      </c>
      <c r="AA4987" s="111" t="s">
        <v>25</v>
      </c>
      <c r="AB4987" s="111" t="s">
        <v>30</v>
      </c>
      <c r="AC4987" s="112" t="s">
        <v>31</v>
      </c>
    </row>
    <row r="4988" spans="1:29" ht="25.5" customHeight="1" x14ac:dyDescent="0.35">
      <c r="A4988" s="205"/>
      <c r="B4988" s="207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09"/>
        <v/>
      </c>
      <c r="G4988" s="106"/>
      <c r="H4988" s="96">
        <f t="shared" si="310"/>
        <v>0</v>
      </c>
      <c r="I4988" s="96" t="str">
        <f t="shared" si="311"/>
        <v/>
      </c>
      <c r="J4988" s="96" t="str">
        <f t="shared" si="312"/>
        <v/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V4988" s="110" t="s">
        <v>25</v>
      </c>
      <c r="W4988" s="110" t="s">
        <v>26</v>
      </c>
      <c r="X4988" s="110" t="s">
        <v>27</v>
      </c>
      <c r="Y4988" s="111" t="s">
        <v>28</v>
      </c>
      <c r="Z4988" s="111" t="s">
        <v>29</v>
      </c>
      <c r="AA4988" s="111" t="s">
        <v>25</v>
      </c>
      <c r="AB4988" s="111" t="s">
        <v>30</v>
      </c>
      <c r="AC4988" s="112" t="s">
        <v>31</v>
      </c>
    </row>
    <row r="4989" spans="1:29" ht="25.5" customHeight="1" x14ac:dyDescent="0.35">
      <c r="A4989" s="205"/>
      <c r="B4989" s="207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09"/>
        <v/>
      </c>
      <c r="G4989" s="106"/>
      <c r="H4989" s="96">
        <f t="shared" si="310"/>
        <v>0</v>
      </c>
      <c r="I4989" s="96" t="str">
        <f t="shared" si="311"/>
        <v/>
      </c>
      <c r="J4989" s="96" t="str">
        <f t="shared" si="312"/>
        <v/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V4989" s="110" t="s">
        <v>25</v>
      </c>
      <c r="W4989" s="110" t="s">
        <v>26</v>
      </c>
      <c r="X4989" s="110" t="s">
        <v>27</v>
      </c>
      <c r="Y4989" s="111" t="s">
        <v>28</v>
      </c>
      <c r="Z4989" s="111" t="s">
        <v>29</v>
      </c>
      <c r="AA4989" s="111" t="s">
        <v>25</v>
      </c>
      <c r="AB4989" s="111" t="s">
        <v>30</v>
      </c>
      <c r="AC4989" s="112" t="s">
        <v>31</v>
      </c>
    </row>
    <row r="4990" spans="1:29" ht="25.5" customHeight="1" x14ac:dyDescent="0.35">
      <c r="A4990" s="205"/>
      <c r="B4990" s="207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09"/>
        <v/>
      </c>
      <c r="G4990" s="106"/>
      <c r="H4990" s="96">
        <f t="shared" si="310"/>
        <v>0</v>
      </c>
      <c r="I4990" s="96" t="str">
        <f t="shared" si="311"/>
        <v/>
      </c>
      <c r="J4990" s="96" t="str">
        <f t="shared" si="312"/>
        <v/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V4990" s="110" t="s">
        <v>25</v>
      </c>
      <c r="W4990" s="110" t="s">
        <v>26</v>
      </c>
      <c r="X4990" s="110" t="s">
        <v>27</v>
      </c>
      <c r="Y4990" s="111" t="s">
        <v>28</v>
      </c>
      <c r="Z4990" s="111" t="s">
        <v>29</v>
      </c>
      <c r="AA4990" s="111" t="s">
        <v>25</v>
      </c>
      <c r="AB4990" s="111" t="s">
        <v>30</v>
      </c>
      <c r="AC4990" s="112" t="s">
        <v>31</v>
      </c>
    </row>
    <row r="4991" spans="1:29" ht="25.5" customHeight="1" x14ac:dyDescent="0.35">
      <c r="A4991" s="205"/>
      <c r="B4991" s="207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09"/>
        <v/>
      </c>
      <c r="G4991" s="106"/>
      <c r="H4991" s="96">
        <f t="shared" si="310"/>
        <v>0</v>
      </c>
      <c r="I4991" s="96" t="str">
        <f t="shared" si="311"/>
        <v/>
      </c>
      <c r="J4991" s="96" t="str">
        <f t="shared" si="312"/>
        <v/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V4991" s="110" t="s">
        <v>25</v>
      </c>
      <c r="W4991" s="110" t="s">
        <v>26</v>
      </c>
      <c r="X4991" s="110" t="s">
        <v>27</v>
      </c>
      <c r="Y4991" s="111" t="s">
        <v>28</v>
      </c>
      <c r="Z4991" s="111" t="s">
        <v>29</v>
      </c>
      <c r="AA4991" s="111" t="s">
        <v>25</v>
      </c>
      <c r="AB4991" s="111" t="s">
        <v>30</v>
      </c>
      <c r="AC4991" s="112" t="s">
        <v>31</v>
      </c>
    </row>
    <row r="4992" spans="1:29" ht="25.5" customHeight="1" x14ac:dyDescent="0.35">
      <c r="A4992" s="205"/>
      <c r="B4992" s="207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09"/>
        <v/>
      </c>
      <c r="G4992" s="106"/>
      <c r="H4992" s="96">
        <f t="shared" si="310"/>
        <v>0</v>
      </c>
      <c r="I4992" s="96" t="str">
        <f t="shared" si="311"/>
        <v/>
      </c>
      <c r="J4992" s="96" t="str">
        <f t="shared" si="312"/>
        <v/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V4992" s="110" t="s">
        <v>25</v>
      </c>
      <c r="W4992" s="110" t="s">
        <v>26</v>
      </c>
      <c r="X4992" s="110" t="s">
        <v>27</v>
      </c>
      <c r="Y4992" s="111" t="s">
        <v>28</v>
      </c>
      <c r="Z4992" s="111" t="s">
        <v>29</v>
      </c>
      <c r="AA4992" s="111" t="s">
        <v>25</v>
      </c>
      <c r="AB4992" s="111" t="s">
        <v>30</v>
      </c>
      <c r="AC4992" s="112" t="s">
        <v>31</v>
      </c>
    </row>
    <row r="4993" spans="1:29" ht="25.5" customHeight="1" x14ac:dyDescent="0.35">
      <c r="A4993" s="205"/>
      <c r="B4993" s="207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09"/>
        <v/>
      </c>
      <c r="G4993" s="106"/>
      <c r="H4993" s="96">
        <f t="shared" si="310"/>
        <v>0</v>
      </c>
      <c r="I4993" s="96" t="str">
        <f t="shared" si="311"/>
        <v/>
      </c>
      <c r="J4993" s="96" t="str">
        <f t="shared" si="312"/>
        <v/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V4993" s="110" t="s">
        <v>25</v>
      </c>
      <c r="W4993" s="110" t="s">
        <v>26</v>
      </c>
      <c r="X4993" s="110" t="s">
        <v>27</v>
      </c>
      <c r="Y4993" s="111" t="s">
        <v>28</v>
      </c>
      <c r="Z4993" s="111" t="s">
        <v>29</v>
      </c>
      <c r="AA4993" s="111" t="s">
        <v>25</v>
      </c>
      <c r="AB4993" s="111" t="s">
        <v>30</v>
      </c>
      <c r="AC4993" s="112" t="s">
        <v>31</v>
      </c>
    </row>
    <row r="4994" spans="1:29" ht="25.5" customHeight="1" x14ac:dyDescent="0.35">
      <c r="A4994" s="205"/>
      <c r="B4994" s="207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01" si="313">IF(OR(D4994="",E4994=""),"",ROUND(D4994*E4994,2))</f>
        <v/>
      </c>
      <c r="G4994" s="106"/>
      <c r="H4994" s="96">
        <f t="shared" ref="H4994:H5001" si="314">IF(G4994="Sim",IF(OR(F4994="",D4994="",L4994=""),"",IF(L4994="Sim",ROUND(F4994-D4994,2),0)),0)</f>
        <v>0</v>
      </c>
      <c r="I4994" s="96" t="str">
        <f t="shared" ref="I4994:I5001" si="315">IF(G4994="Sim",0,IF(OR(F4994="",L4994=""),"",F4994))</f>
        <v/>
      </c>
      <c r="J4994" s="96" t="str">
        <f t="shared" ref="J4994:J5001" si="316">IF(G4994="Sim",0,IF(OR(F4994="",D4994="",L4994=""),"",IF(L4994="Sim",ROUND(F4994-D4994,2),0)))</f>
        <v/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V4994" s="110" t="s">
        <v>25</v>
      </c>
      <c r="W4994" s="110" t="s">
        <v>26</v>
      </c>
      <c r="X4994" s="110" t="s">
        <v>27</v>
      </c>
      <c r="Y4994" s="111" t="s">
        <v>28</v>
      </c>
      <c r="Z4994" s="111" t="s">
        <v>29</v>
      </c>
      <c r="AA4994" s="111" t="s">
        <v>25</v>
      </c>
      <c r="AB4994" s="111" t="s">
        <v>30</v>
      </c>
      <c r="AC4994" s="112" t="s">
        <v>31</v>
      </c>
    </row>
    <row r="4995" spans="1:29" ht="25.5" customHeight="1" x14ac:dyDescent="0.35">
      <c r="A4995" s="205"/>
      <c r="B4995" s="207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13"/>
        <v/>
      </c>
      <c r="G4995" s="106"/>
      <c r="H4995" s="96">
        <f t="shared" si="314"/>
        <v>0</v>
      </c>
      <c r="I4995" s="96" t="str">
        <f t="shared" si="315"/>
        <v/>
      </c>
      <c r="J4995" s="96" t="str">
        <f t="shared" si="316"/>
        <v/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V4995" s="110" t="s">
        <v>25</v>
      </c>
      <c r="W4995" s="110" t="s">
        <v>26</v>
      </c>
      <c r="X4995" s="110" t="s">
        <v>27</v>
      </c>
      <c r="Y4995" s="111" t="s">
        <v>28</v>
      </c>
      <c r="Z4995" s="111" t="s">
        <v>29</v>
      </c>
      <c r="AA4995" s="111" t="s">
        <v>25</v>
      </c>
      <c r="AB4995" s="111" t="s">
        <v>30</v>
      </c>
      <c r="AC4995" s="112" t="s">
        <v>31</v>
      </c>
    </row>
    <row r="4996" spans="1:29" ht="25.5" customHeight="1" x14ac:dyDescent="0.35">
      <c r="A4996" s="205"/>
      <c r="B4996" s="207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13"/>
        <v/>
      </c>
      <c r="G4996" s="106"/>
      <c r="H4996" s="96">
        <f t="shared" si="314"/>
        <v>0</v>
      </c>
      <c r="I4996" s="96" t="str">
        <f t="shared" si="315"/>
        <v/>
      </c>
      <c r="J4996" s="96" t="str">
        <f t="shared" si="316"/>
        <v/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V4996" s="110" t="s">
        <v>25</v>
      </c>
      <c r="W4996" s="110" t="s">
        <v>26</v>
      </c>
      <c r="X4996" s="110" t="s">
        <v>27</v>
      </c>
      <c r="Y4996" s="111" t="s">
        <v>28</v>
      </c>
      <c r="Z4996" s="111" t="s">
        <v>29</v>
      </c>
      <c r="AA4996" s="111" t="s">
        <v>25</v>
      </c>
      <c r="AB4996" s="111" t="s">
        <v>30</v>
      </c>
      <c r="AC4996" s="112" t="s">
        <v>31</v>
      </c>
    </row>
    <row r="4997" spans="1:29" ht="25.5" customHeight="1" x14ac:dyDescent="0.35">
      <c r="A4997" s="205"/>
      <c r="B4997" s="207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13"/>
        <v/>
      </c>
      <c r="G4997" s="106"/>
      <c r="H4997" s="96">
        <f t="shared" si="314"/>
        <v>0</v>
      </c>
      <c r="I4997" s="96" t="str">
        <f t="shared" si="315"/>
        <v/>
      </c>
      <c r="J4997" s="96" t="str">
        <f t="shared" si="316"/>
        <v/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V4997" s="110" t="s">
        <v>25</v>
      </c>
      <c r="W4997" s="110" t="s">
        <v>26</v>
      </c>
      <c r="X4997" s="110" t="s">
        <v>27</v>
      </c>
      <c r="Y4997" s="111" t="s">
        <v>28</v>
      </c>
      <c r="Z4997" s="111" t="s">
        <v>29</v>
      </c>
      <c r="AA4997" s="111" t="s">
        <v>25</v>
      </c>
      <c r="AB4997" s="111" t="s">
        <v>30</v>
      </c>
      <c r="AC4997" s="112" t="s">
        <v>31</v>
      </c>
    </row>
    <row r="4998" spans="1:29" ht="25.5" customHeight="1" x14ac:dyDescent="0.35">
      <c r="A4998" s="205"/>
      <c r="B4998" s="207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13"/>
        <v/>
      </c>
      <c r="G4998" s="106"/>
      <c r="H4998" s="96">
        <f t="shared" si="314"/>
        <v>0</v>
      </c>
      <c r="I4998" s="96" t="str">
        <f t="shared" si="315"/>
        <v/>
      </c>
      <c r="J4998" s="96" t="str">
        <f t="shared" si="316"/>
        <v/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V4998" s="110" t="s">
        <v>25</v>
      </c>
      <c r="W4998" s="110" t="s">
        <v>26</v>
      </c>
      <c r="X4998" s="110" t="s">
        <v>27</v>
      </c>
      <c r="Y4998" s="111" t="s">
        <v>28</v>
      </c>
      <c r="Z4998" s="111" t="s">
        <v>29</v>
      </c>
      <c r="AA4998" s="111" t="s">
        <v>25</v>
      </c>
      <c r="AB4998" s="111" t="s">
        <v>30</v>
      </c>
      <c r="AC4998" s="112" t="s">
        <v>31</v>
      </c>
    </row>
    <row r="4999" spans="1:29" ht="25.5" customHeight="1" x14ac:dyDescent="0.35">
      <c r="A4999" s="205"/>
      <c r="B4999" s="207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13"/>
        <v/>
      </c>
      <c r="G4999" s="106"/>
      <c r="H4999" s="96">
        <f t="shared" si="314"/>
        <v>0</v>
      </c>
      <c r="I4999" s="96" t="str">
        <f t="shared" si="315"/>
        <v/>
      </c>
      <c r="J4999" s="96" t="str">
        <f t="shared" si="316"/>
        <v/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V4999" s="110" t="s">
        <v>25</v>
      </c>
      <c r="W4999" s="110" t="s">
        <v>26</v>
      </c>
      <c r="X4999" s="110" t="s">
        <v>27</v>
      </c>
      <c r="Y4999" s="111" t="s">
        <v>28</v>
      </c>
      <c r="Z4999" s="111" t="s">
        <v>29</v>
      </c>
      <c r="AA4999" s="111" t="s">
        <v>25</v>
      </c>
      <c r="AB4999" s="111" t="s">
        <v>30</v>
      </c>
      <c r="AC4999" s="112" t="s">
        <v>31</v>
      </c>
    </row>
    <row r="5000" spans="1:29" ht="25.5" customHeight="1" x14ac:dyDescent="0.35">
      <c r="A5000" s="205"/>
      <c r="B5000" s="207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13"/>
        <v/>
      </c>
      <c r="G5000" s="106"/>
      <c r="H5000" s="96">
        <f t="shared" si="314"/>
        <v>0</v>
      </c>
      <c r="I5000" s="96" t="str">
        <f t="shared" si="315"/>
        <v/>
      </c>
      <c r="J5000" s="96" t="str">
        <f t="shared" si="316"/>
        <v/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V5000" s="110" t="s">
        <v>25</v>
      </c>
      <c r="W5000" s="110" t="s">
        <v>26</v>
      </c>
      <c r="X5000" s="110" t="s">
        <v>27</v>
      </c>
      <c r="Y5000" s="111" t="s">
        <v>28</v>
      </c>
      <c r="Z5000" s="111" t="s">
        <v>29</v>
      </c>
      <c r="AA5000" s="111" t="s">
        <v>25</v>
      </c>
      <c r="AB5000" s="111" t="s">
        <v>30</v>
      </c>
      <c r="AC5000" s="112" t="s">
        <v>31</v>
      </c>
    </row>
    <row r="5001" spans="1:29" ht="25.5" customHeight="1" x14ac:dyDescent="0.35">
      <c r="A5001" s="205"/>
      <c r="B5001" s="207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13"/>
        <v/>
      </c>
      <c r="G5001" s="106"/>
      <c r="H5001" s="96">
        <f t="shared" si="314"/>
        <v>0</v>
      </c>
      <c r="I5001" s="96" t="str">
        <f t="shared" si="315"/>
        <v/>
      </c>
      <c r="J5001" s="96" t="str">
        <f t="shared" si="316"/>
        <v/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V5001" s="110" t="s">
        <v>25</v>
      </c>
      <c r="W5001" s="110" t="s">
        <v>26</v>
      </c>
      <c r="X5001" s="110" t="s">
        <v>27</v>
      </c>
      <c r="Y5001" s="111" t="s">
        <v>28</v>
      </c>
      <c r="Z5001" s="111" t="s">
        <v>29</v>
      </c>
      <c r="AA5001" s="111" t="s">
        <v>25</v>
      </c>
      <c r="AB5001" s="111" t="s">
        <v>30</v>
      </c>
      <c r="AC5001" s="112" t="s">
        <v>31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4CC7153F-8D8C-482C-A794-55370C224D36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9" t="s">
        <v>390</v>
      </c>
      <c r="B1" s="39" t="s">
        <v>101</v>
      </c>
      <c r="C1" s="39" t="s">
        <v>102</v>
      </c>
      <c r="D1" s="39" t="s">
        <v>103</v>
      </c>
      <c r="E1" s="55" t="s">
        <v>104</v>
      </c>
      <c r="F1" s="56" t="s">
        <v>105</v>
      </c>
      <c r="G1" s="56" t="s">
        <v>106</v>
      </c>
      <c r="H1" s="39" t="s">
        <v>107</v>
      </c>
      <c r="I1" s="39" t="s">
        <v>108</v>
      </c>
      <c r="J1" s="56" t="s">
        <v>109</v>
      </c>
      <c r="K1" s="39" t="s">
        <v>110</v>
      </c>
      <c r="L1" s="68" t="s">
        <v>111</v>
      </c>
      <c r="M1" s="68" t="s">
        <v>87</v>
      </c>
    </row>
    <row r="2" spans="1:13" ht="45" customHeight="1" x14ac:dyDescent="0.35">
      <c r="A2" s="113"/>
      <c r="B2" s="206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 t="shared" ref="J2:J33" si="1">IF(OR(L2="",F2=""),"",ROUND(L2*F2*IF(AND(UPPER(H2)="SIM",ISNUMBER(I2)),I2,1),2))</f>
        <v/>
      </c>
      <c r="K2" s="113"/>
      <c r="L2" s="90" t="str">
        <f t="shared" ref="L2:L33" si="2">IF(OR(A2="",C2="",D2="",NOT(ISNUMBER(E2))),"",IF(LEFT(UPPER(D2),3)="ACR",ROUND(ABS(E2),2),IF(OR(LEFT(UPPER(D2),4)="SUPR",LEFT(UPPER(D2),4)="DECR"),ROUND(-ABS(E2),2),"")))</f>
        <v/>
      </c>
      <c r="M2" s="269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3"/>
      <c r="B3" s="206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 t="shared" si="1"/>
        <v/>
      </c>
      <c r="K3" s="113"/>
      <c r="L3" s="90" t="str">
        <f t="shared" si="2"/>
        <v/>
      </c>
      <c r="M3" s="269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3"/>
      <c r="B4" s="206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 t="shared" si="1"/>
        <v/>
      </c>
      <c r="K4" s="113"/>
      <c r="L4" s="90" t="str">
        <f t="shared" si="2"/>
        <v/>
      </c>
      <c r="M4" s="269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3"/>
      <c r="B5" s="206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 t="shared" si="1"/>
        <v/>
      </c>
      <c r="K5" s="113"/>
      <c r="L5" s="90" t="str">
        <f t="shared" si="2"/>
        <v/>
      </c>
      <c r="M5" s="269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3"/>
      <c r="B6" s="206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 t="shared" si="1"/>
        <v/>
      </c>
      <c r="K6" s="113"/>
      <c r="L6" s="90" t="str">
        <f t="shared" si="2"/>
        <v/>
      </c>
      <c r="M6" s="269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3"/>
      <c r="B7" s="206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 t="shared" si="1"/>
        <v/>
      </c>
      <c r="K7" s="113"/>
      <c r="L7" s="90" t="str">
        <f t="shared" si="2"/>
        <v/>
      </c>
      <c r="M7" s="269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3"/>
      <c r="B8" s="206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 t="shared" si="1"/>
        <v/>
      </c>
      <c r="K8" s="113"/>
      <c r="L8" s="90" t="str">
        <f t="shared" si="2"/>
        <v/>
      </c>
      <c r="M8" s="269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3"/>
      <c r="B9" s="206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 t="shared" si="1"/>
        <v/>
      </c>
      <c r="K9" s="113"/>
      <c r="L9" s="90" t="str">
        <f t="shared" si="2"/>
        <v/>
      </c>
      <c r="M9" s="269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3"/>
      <c r="B10" s="206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 t="shared" si="1"/>
        <v/>
      </c>
      <c r="K10" s="113"/>
      <c r="L10" s="90" t="str">
        <f t="shared" si="2"/>
        <v/>
      </c>
      <c r="M10" s="269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3"/>
      <c r="B11" s="206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 t="shared" si="1"/>
        <v/>
      </c>
      <c r="K11" s="113"/>
      <c r="L11" s="90" t="str">
        <f t="shared" si="2"/>
        <v/>
      </c>
      <c r="M11" s="269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3"/>
      <c r="B12" s="206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 t="shared" si="1"/>
        <v/>
      </c>
      <c r="K12" s="113"/>
      <c r="L12" s="90" t="str">
        <f t="shared" si="2"/>
        <v/>
      </c>
      <c r="M12" s="269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3"/>
      <c r="B13" s="206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 t="shared" si="1"/>
        <v/>
      </c>
      <c r="K13" s="113"/>
      <c r="L13" s="90" t="str">
        <f t="shared" si="2"/>
        <v/>
      </c>
      <c r="M13" s="269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3"/>
      <c r="B14" s="206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 t="shared" si="1"/>
        <v/>
      </c>
      <c r="K14" s="113"/>
      <c r="L14" s="90" t="str">
        <f t="shared" si="2"/>
        <v/>
      </c>
      <c r="M14" s="269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3"/>
      <c r="B15" s="206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 t="shared" si="1"/>
        <v/>
      </c>
      <c r="K15" s="113"/>
      <c r="L15" s="90" t="str">
        <f t="shared" si="2"/>
        <v/>
      </c>
      <c r="M15" s="269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3"/>
      <c r="B16" s="206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 t="shared" si="1"/>
        <v/>
      </c>
      <c r="K16" s="113"/>
      <c r="L16" s="90" t="str">
        <f t="shared" si="2"/>
        <v/>
      </c>
      <c r="M16" s="269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3"/>
      <c r="B17" s="206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 t="shared" si="1"/>
        <v/>
      </c>
      <c r="K17" s="113"/>
      <c r="L17" s="90" t="str">
        <f t="shared" si="2"/>
        <v/>
      </c>
      <c r="M17" s="269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3"/>
      <c r="B18" s="206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 t="shared" si="1"/>
        <v/>
      </c>
      <c r="K18" s="113"/>
      <c r="L18" s="90" t="str">
        <f t="shared" si="2"/>
        <v/>
      </c>
      <c r="M18" s="269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3"/>
      <c r="B19" s="206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 t="shared" si="1"/>
        <v/>
      </c>
      <c r="K19" s="113"/>
      <c r="L19" s="90" t="str">
        <f t="shared" si="2"/>
        <v/>
      </c>
      <c r="M19" s="269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3"/>
      <c r="B20" s="206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 t="shared" si="1"/>
        <v/>
      </c>
      <c r="K20" s="113"/>
      <c r="L20" s="90" t="str">
        <f t="shared" si="2"/>
        <v/>
      </c>
      <c r="M20" s="269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3"/>
      <c r="B21" s="206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 t="shared" si="1"/>
        <v/>
      </c>
      <c r="K21" s="113"/>
      <c r="L21" s="90" t="str">
        <f t="shared" si="2"/>
        <v/>
      </c>
      <c r="M21" s="269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3"/>
      <c r="B22" s="206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 t="shared" si="1"/>
        <v/>
      </c>
      <c r="K22" s="113"/>
      <c r="L22" s="90" t="str">
        <f t="shared" si="2"/>
        <v/>
      </c>
      <c r="M22" s="269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3"/>
      <c r="B23" s="206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 t="shared" si="1"/>
        <v/>
      </c>
      <c r="K23" s="113"/>
      <c r="L23" s="90" t="str">
        <f t="shared" si="2"/>
        <v/>
      </c>
      <c r="M23" s="269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3"/>
      <c r="B24" s="206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 t="shared" si="1"/>
        <v/>
      </c>
      <c r="K24" s="113"/>
      <c r="L24" s="90" t="str">
        <f t="shared" si="2"/>
        <v/>
      </c>
      <c r="M24" s="269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3"/>
      <c r="B25" s="206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 t="shared" si="1"/>
        <v/>
      </c>
      <c r="K25" s="113"/>
      <c r="L25" s="90" t="str">
        <f t="shared" si="2"/>
        <v/>
      </c>
      <c r="M25" s="269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3"/>
      <c r="B26" s="206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 t="shared" si="1"/>
        <v/>
      </c>
      <c r="K26" s="113"/>
      <c r="L26" s="90" t="str">
        <f t="shared" si="2"/>
        <v/>
      </c>
      <c r="M26" s="269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3"/>
      <c r="B27" s="206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 t="shared" si="1"/>
        <v/>
      </c>
      <c r="K27" s="113"/>
      <c r="L27" s="90" t="str">
        <f t="shared" si="2"/>
        <v/>
      </c>
      <c r="M27" s="269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3"/>
      <c r="B28" s="206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 t="shared" si="1"/>
        <v/>
      </c>
      <c r="K28" s="113"/>
      <c r="L28" s="90" t="str">
        <f t="shared" si="2"/>
        <v/>
      </c>
      <c r="M28" s="269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3"/>
      <c r="B29" s="206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 t="shared" si="1"/>
        <v/>
      </c>
      <c r="K29" s="113"/>
      <c r="L29" s="90" t="str">
        <f t="shared" si="2"/>
        <v/>
      </c>
      <c r="M29" s="269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3"/>
      <c r="B30" s="206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 t="shared" si="1"/>
        <v/>
      </c>
      <c r="K30" s="113"/>
      <c r="L30" s="90" t="str">
        <f t="shared" si="2"/>
        <v/>
      </c>
      <c r="M30" s="269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3"/>
      <c r="B31" s="206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 t="shared" si="1"/>
        <v/>
      </c>
      <c r="K31" s="113"/>
      <c r="L31" s="90" t="str">
        <f t="shared" si="2"/>
        <v/>
      </c>
      <c r="M31" s="269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3"/>
      <c r="B32" s="206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 t="shared" si="1"/>
        <v/>
      </c>
      <c r="K32" s="113"/>
      <c r="L32" s="90" t="str">
        <f t="shared" si="2"/>
        <v/>
      </c>
      <c r="M32" s="269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3"/>
      <c r="B33" s="206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 t="shared" si="1"/>
        <v/>
      </c>
      <c r="K33" s="113"/>
      <c r="L33" s="90" t="str">
        <f t="shared" si="2"/>
        <v/>
      </c>
      <c r="M33" s="269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3"/>
      <c r="B34" s="206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3">IF(OR(E34="",F34=""),"",ROUND(E34*F34,2))</f>
        <v/>
      </c>
      <c r="H34" s="113"/>
      <c r="I34" s="69" t="str">
        <f>IFERROR(VLOOKUP(C34,parametros!$B:$F,5,0),"")</f>
        <v/>
      </c>
      <c r="J34" s="115" t="str">
        <f t="shared" ref="J34:J65" si="4">IF(OR(L34="",F34=""),"",ROUND(L34*F34*IF(AND(UPPER(H34)="SIM",ISNUMBER(I34)),I34,1),2))</f>
        <v/>
      </c>
      <c r="K34" s="113"/>
      <c r="L34" s="90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269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3"/>
      <c r="B35" s="206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3"/>
        <v/>
      </c>
      <c r="H35" s="113"/>
      <c r="I35" s="69" t="str">
        <f>IFERROR(VLOOKUP(C35,parametros!$B:$F,5,0),"")</f>
        <v/>
      </c>
      <c r="J35" s="115" t="str">
        <f t="shared" si="4"/>
        <v/>
      </c>
      <c r="K35" s="113"/>
      <c r="L35" s="90" t="str">
        <f t="shared" si="5"/>
        <v/>
      </c>
      <c r="M35" s="269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3"/>
      <c r="B36" s="206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3"/>
        <v/>
      </c>
      <c r="H36" s="113"/>
      <c r="I36" s="69" t="str">
        <f>IFERROR(VLOOKUP(C36,parametros!$B:$F,5,0),"")</f>
        <v/>
      </c>
      <c r="J36" s="115" t="str">
        <f t="shared" si="4"/>
        <v/>
      </c>
      <c r="K36" s="113"/>
      <c r="L36" s="90" t="str">
        <f t="shared" si="5"/>
        <v/>
      </c>
      <c r="M36" s="269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3"/>
      <c r="B37" s="206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3"/>
        <v/>
      </c>
      <c r="H37" s="113"/>
      <c r="I37" s="69" t="str">
        <f>IFERROR(VLOOKUP(C37,parametros!$B:$F,5,0),"")</f>
        <v/>
      </c>
      <c r="J37" s="115" t="str">
        <f t="shared" si="4"/>
        <v/>
      </c>
      <c r="K37" s="113"/>
      <c r="L37" s="90" t="str">
        <f t="shared" si="5"/>
        <v/>
      </c>
      <c r="M37" s="269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3"/>
      <c r="B38" s="206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3"/>
        <v/>
      </c>
      <c r="H38" s="113"/>
      <c r="I38" s="69" t="str">
        <f>IFERROR(VLOOKUP(C38,parametros!$B:$F,5,0),"")</f>
        <v/>
      </c>
      <c r="J38" s="115" t="str">
        <f t="shared" si="4"/>
        <v/>
      </c>
      <c r="K38" s="113"/>
      <c r="L38" s="90" t="str">
        <f t="shared" si="5"/>
        <v/>
      </c>
      <c r="M38" s="269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3"/>
      <c r="B39" s="206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3"/>
        <v/>
      </c>
      <c r="H39" s="113"/>
      <c r="I39" s="69" t="str">
        <f>IFERROR(VLOOKUP(C39,parametros!$B:$F,5,0),"")</f>
        <v/>
      </c>
      <c r="J39" s="115" t="str">
        <f t="shared" si="4"/>
        <v/>
      </c>
      <c r="K39" s="113"/>
      <c r="L39" s="90" t="str">
        <f t="shared" si="5"/>
        <v/>
      </c>
      <c r="M39" s="269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3"/>
      <c r="B40" s="206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3"/>
        <v/>
      </c>
      <c r="H40" s="113"/>
      <c r="I40" s="69" t="str">
        <f>IFERROR(VLOOKUP(C40,parametros!$B:$F,5,0),"")</f>
        <v/>
      </c>
      <c r="J40" s="115" t="str">
        <f t="shared" si="4"/>
        <v/>
      </c>
      <c r="K40" s="113"/>
      <c r="L40" s="90" t="str">
        <f t="shared" si="5"/>
        <v/>
      </c>
      <c r="M40" s="269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3"/>
      <c r="B41" s="206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3"/>
        <v/>
      </c>
      <c r="H41" s="113"/>
      <c r="I41" s="69" t="str">
        <f>IFERROR(VLOOKUP(C41,parametros!$B:$F,5,0),"")</f>
        <v/>
      </c>
      <c r="J41" s="115" t="str">
        <f t="shared" si="4"/>
        <v/>
      </c>
      <c r="K41" s="113"/>
      <c r="L41" s="90" t="str">
        <f t="shared" si="5"/>
        <v/>
      </c>
      <c r="M41" s="269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3"/>
      <c r="B42" s="206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3"/>
        <v/>
      </c>
      <c r="H42" s="113"/>
      <c r="I42" s="69" t="str">
        <f>IFERROR(VLOOKUP(C42,parametros!$B:$F,5,0),"")</f>
        <v/>
      </c>
      <c r="J42" s="115" t="str">
        <f t="shared" si="4"/>
        <v/>
      </c>
      <c r="K42" s="113"/>
      <c r="L42" s="90" t="str">
        <f t="shared" si="5"/>
        <v/>
      </c>
      <c r="M42" s="269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3"/>
      <c r="B43" s="206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3"/>
        <v/>
      </c>
      <c r="H43" s="113"/>
      <c r="I43" s="69" t="str">
        <f>IFERROR(VLOOKUP(C43,parametros!$B:$F,5,0),"")</f>
        <v/>
      </c>
      <c r="J43" s="115" t="str">
        <f t="shared" si="4"/>
        <v/>
      </c>
      <c r="K43" s="113"/>
      <c r="L43" s="90" t="str">
        <f t="shared" si="5"/>
        <v/>
      </c>
      <c r="M43" s="269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3"/>
      <c r="B44" s="206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3"/>
        <v/>
      </c>
      <c r="H44" s="113"/>
      <c r="I44" s="69" t="str">
        <f>IFERROR(VLOOKUP(C44,parametros!$B:$F,5,0),"")</f>
        <v/>
      </c>
      <c r="J44" s="115" t="str">
        <f t="shared" si="4"/>
        <v/>
      </c>
      <c r="K44" s="113"/>
      <c r="L44" s="90" t="str">
        <f t="shared" si="5"/>
        <v/>
      </c>
      <c r="M44" s="269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3"/>
      <c r="B45" s="206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3"/>
        <v/>
      </c>
      <c r="H45" s="113"/>
      <c r="I45" s="69" t="str">
        <f>IFERROR(VLOOKUP(C45,parametros!$B:$F,5,0),"")</f>
        <v/>
      </c>
      <c r="J45" s="115" t="str">
        <f t="shared" si="4"/>
        <v/>
      </c>
      <c r="K45" s="113"/>
      <c r="L45" s="90" t="str">
        <f t="shared" si="5"/>
        <v/>
      </c>
      <c r="M45" s="269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3"/>
      <c r="B46" s="206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3"/>
        <v/>
      </c>
      <c r="H46" s="113"/>
      <c r="I46" s="69" t="str">
        <f>IFERROR(VLOOKUP(C46,parametros!$B:$F,5,0),"")</f>
        <v/>
      </c>
      <c r="J46" s="115" t="str">
        <f t="shared" si="4"/>
        <v/>
      </c>
      <c r="K46" s="113"/>
      <c r="L46" s="90" t="str">
        <f t="shared" si="5"/>
        <v/>
      </c>
      <c r="M46" s="269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3"/>
      <c r="B47" s="206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3"/>
        <v/>
      </c>
      <c r="H47" s="113"/>
      <c r="I47" s="69" t="str">
        <f>IFERROR(VLOOKUP(C47,parametros!$B:$F,5,0),"")</f>
        <v/>
      </c>
      <c r="J47" s="115" t="str">
        <f t="shared" si="4"/>
        <v/>
      </c>
      <c r="K47" s="113"/>
      <c r="L47" s="90" t="str">
        <f t="shared" si="5"/>
        <v/>
      </c>
      <c r="M47" s="269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3"/>
      <c r="B48" s="206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3"/>
        <v/>
      </c>
      <c r="H48" s="113"/>
      <c r="I48" s="69" t="str">
        <f>IFERROR(VLOOKUP(C48,parametros!$B:$F,5,0),"")</f>
        <v/>
      </c>
      <c r="J48" s="115" t="str">
        <f t="shared" si="4"/>
        <v/>
      </c>
      <c r="K48" s="113"/>
      <c r="L48" s="90" t="str">
        <f t="shared" si="5"/>
        <v/>
      </c>
      <c r="M48" s="269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3"/>
      <c r="B49" s="206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3"/>
        <v/>
      </c>
      <c r="H49" s="113"/>
      <c r="I49" s="69" t="str">
        <f>IFERROR(VLOOKUP(C49,parametros!$B:$F,5,0),"")</f>
        <v/>
      </c>
      <c r="J49" s="115" t="str">
        <f t="shared" si="4"/>
        <v/>
      </c>
      <c r="K49" s="113"/>
      <c r="L49" s="90" t="str">
        <f t="shared" si="5"/>
        <v/>
      </c>
      <c r="M49" s="269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3"/>
      <c r="B50" s="206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3"/>
        <v/>
      </c>
      <c r="H50" s="113"/>
      <c r="I50" s="69" t="str">
        <f>IFERROR(VLOOKUP(C50,parametros!$B:$F,5,0),"")</f>
        <v/>
      </c>
      <c r="J50" s="115" t="str">
        <f t="shared" si="4"/>
        <v/>
      </c>
      <c r="K50" s="113"/>
      <c r="L50" s="90" t="str">
        <f t="shared" si="5"/>
        <v/>
      </c>
      <c r="M50" s="269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3"/>
      <c r="B51" s="206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3"/>
        <v/>
      </c>
      <c r="H51" s="113"/>
      <c r="I51" s="69" t="str">
        <f>IFERROR(VLOOKUP(C51,parametros!$B:$F,5,0),"")</f>
        <v/>
      </c>
      <c r="J51" s="115" t="str">
        <f t="shared" si="4"/>
        <v/>
      </c>
      <c r="K51" s="113"/>
      <c r="L51" s="90" t="str">
        <f t="shared" si="5"/>
        <v/>
      </c>
      <c r="M51" s="269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3"/>
      <c r="B52" s="206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3"/>
        <v/>
      </c>
      <c r="H52" s="113"/>
      <c r="I52" s="69" t="str">
        <f>IFERROR(VLOOKUP(C52,parametros!$B:$F,5,0),"")</f>
        <v/>
      </c>
      <c r="J52" s="115" t="str">
        <f t="shared" si="4"/>
        <v/>
      </c>
      <c r="K52" s="113"/>
      <c r="L52" s="90" t="str">
        <f t="shared" si="5"/>
        <v/>
      </c>
      <c r="M52" s="269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3"/>
      <c r="B53" s="206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3"/>
        <v/>
      </c>
      <c r="H53" s="113"/>
      <c r="I53" s="69" t="str">
        <f>IFERROR(VLOOKUP(C53,parametros!$B:$F,5,0),"")</f>
        <v/>
      </c>
      <c r="J53" s="115" t="str">
        <f t="shared" si="4"/>
        <v/>
      </c>
      <c r="K53" s="113"/>
      <c r="L53" s="90" t="str">
        <f t="shared" si="5"/>
        <v/>
      </c>
      <c r="M53" s="269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3"/>
      <c r="B54" s="206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3"/>
        <v/>
      </c>
      <c r="H54" s="113"/>
      <c r="I54" s="69" t="str">
        <f>IFERROR(VLOOKUP(C54,parametros!$B:$F,5,0),"")</f>
        <v/>
      </c>
      <c r="J54" s="115" t="str">
        <f t="shared" si="4"/>
        <v/>
      </c>
      <c r="K54" s="113"/>
      <c r="L54" s="90" t="str">
        <f t="shared" si="5"/>
        <v/>
      </c>
      <c r="M54" s="269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3"/>
      <c r="B55" s="206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3"/>
        <v/>
      </c>
      <c r="H55" s="113"/>
      <c r="I55" s="69" t="str">
        <f>IFERROR(VLOOKUP(C55,parametros!$B:$F,5,0),"")</f>
        <v/>
      </c>
      <c r="J55" s="115" t="str">
        <f t="shared" si="4"/>
        <v/>
      </c>
      <c r="K55" s="113"/>
      <c r="L55" s="90" t="str">
        <f t="shared" si="5"/>
        <v/>
      </c>
      <c r="M55" s="269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3"/>
      <c r="B56" s="206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3"/>
        <v/>
      </c>
      <c r="H56" s="113"/>
      <c r="I56" s="69" t="str">
        <f>IFERROR(VLOOKUP(C56,parametros!$B:$F,5,0),"")</f>
        <v/>
      </c>
      <c r="J56" s="115" t="str">
        <f t="shared" si="4"/>
        <v/>
      </c>
      <c r="K56" s="113"/>
      <c r="L56" s="90" t="str">
        <f t="shared" si="5"/>
        <v/>
      </c>
      <c r="M56" s="269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3"/>
      <c r="B57" s="206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3"/>
        <v/>
      </c>
      <c r="H57" s="113"/>
      <c r="I57" s="69" t="str">
        <f>IFERROR(VLOOKUP(C57,parametros!$B:$F,5,0),"")</f>
        <v/>
      </c>
      <c r="J57" s="115" t="str">
        <f t="shared" si="4"/>
        <v/>
      </c>
      <c r="K57" s="113"/>
      <c r="L57" s="90" t="str">
        <f t="shared" si="5"/>
        <v/>
      </c>
      <c r="M57" s="269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3"/>
      <c r="B58" s="206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3"/>
        <v/>
      </c>
      <c r="H58" s="113"/>
      <c r="I58" s="69" t="str">
        <f>IFERROR(VLOOKUP(C58,parametros!$B:$F,5,0),"")</f>
        <v/>
      </c>
      <c r="J58" s="115" t="str">
        <f t="shared" si="4"/>
        <v/>
      </c>
      <c r="K58" s="113"/>
      <c r="L58" s="90" t="str">
        <f t="shared" si="5"/>
        <v/>
      </c>
      <c r="M58" s="269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3"/>
      <c r="B59" s="206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3"/>
        <v/>
      </c>
      <c r="H59" s="113"/>
      <c r="I59" s="69" t="str">
        <f>IFERROR(VLOOKUP(C59,parametros!$B:$F,5,0),"")</f>
        <v/>
      </c>
      <c r="J59" s="115" t="str">
        <f t="shared" si="4"/>
        <v/>
      </c>
      <c r="K59" s="113"/>
      <c r="L59" s="90" t="str">
        <f t="shared" si="5"/>
        <v/>
      </c>
      <c r="M59" s="269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3"/>
      <c r="B60" s="206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3"/>
        <v/>
      </c>
      <c r="H60" s="113"/>
      <c r="I60" s="69" t="str">
        <f>IFERROR(VLOOKUP(C60,parametros!$B:$F,5,0),"")</f>
        <v/>
      </c>
      <c r="J60" s="115" t="str">
        <f t="shared" si="4"/>
        <v/>
      </c>
      <c r="K60" s="113"/>
      <c r="L60" s="90" t="str">
        <f t="shared" si="5"/>
        <v/>
      </c>
      <c r="M60" s="269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3"/>
      <c r="B61" s="206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3"/>
        <v/>
      </c>
      <c r="H61" s="113"/>
      <c r="I61" s="69" t="str">
        <f>IFERROR(VLOOKUP(C61,parametros!$B:$F,5,0),"")</f>
        <v/>
      </c>
      <c r="J61" s="115" t="str">
        <f t="shared" si="4"/>
        <v/>
      </c>
      <c r="K61" s="113"/>
      <c r="L61" s="90" t="str">
        <f t="shared" si="5"/>
        <v/>
      </c>
      <c r="M61" s="269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3"/>
      <c r="B62" s="206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3"/>
        <v/>
      </c>
      <c r="H62" s="113"/>
      <c r="I62" s="69" t="str">
        <f>IFERROR(VLOOKUP(C62,parametros!$B:$F,5,0),"")</f>
        <v/>
      </c>
      <c r="J62" s="115" t="str">
        <f t="shared" si="4"/>
        <v/>
      </c>
      <c r="K62" s="113"/>
      <c r="L62" s="90" t="str">
        <f t="shared" si="5"/>
        <v/>
      </c>
      <c r="M62" s="269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3"/>
      <c r="B63" s="206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3"/>
        <v/>
      </c>
      <c r="H63" s="113"/>
      <c r="I63" s="69" t="str">
        <f>IFERROR(VLOOKUP(C63,parametros!$B:$F,5,0),"")</f>
        <v/>
      </c>
      <c r="J63" s="115" t="str">
        <f t="shared" si="4"/>
        <v/>
      </c>
      <c r="K63" s="113"/>
      <c r="L63" s="90" t="str">
        <f t="shared" si="5"/>
        <v/>
      </c>
      <c r="M63" s="269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3"/>
      <c r="B64" s="206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3"/>
        <v/>
      </c>
      <c r="H64" s="113"/>
      <c r="I64" s="69" t="str">
        <f>IFERROR(VLOOKUP(C64,parametros!$B:$F,5,0),"")</f>
        <v/>
      </c>
      <c r="J64" s="115" t="str">
        <f t="shared" si="4"/>
        <v/>
      </c>
      <c r="K64" s="113"/>
      <c r="L64" s="90" t="str">
        <f t="shared" si="5"/>
        <v/>
      </c>
      <c r="M64" s="269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3"/>
      <c r="B65" s="206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3"/>
        <v/>
      </c>
      <c r="H65" s="113"/>
      <c r="I65" s="69" t="str">
        <f>IFERROR(VLOOKUP(C65,parametros!$B:$F,5,0),"")</f>
        <v/>
      </c>
      <c r="J65" s="115" t="str">
        <f t="shared" si="4"/>
        <v/>
      </c>
      <c r="K65" s="113"/>
      <c r="L65" s="90" t="str">
        <f t="shared" si="5"/>
        <v/>
      </c>
      <c r="M65" s="269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3"/>
      <c r="B66" s="206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6">IF(OR(E66="",F66=""),"",ROUND(E66*F66,2))</f>
        <v/>
      </c>
      <c r="H66" s="113"/>
      <c r="I66" s="69" t="str">
        <f>IFERROR(VLOOKUP(C66,parametros!$B:$F,5,0),"")</f>
        <v/>
      </c>
      <c r="J66" s="115" t="str">
        <f t="shared" ref="J66:J97" si="7">IF(OR(L66="",F66=""),"",ROUND(L66*F66*IF(AND(UPPER(H66)="SIM",ISNUMBER(I66)),I66,1),2))</f>
        <v/>
      </c>
      <c r="K66" s="113"/>
      <c r="L66" s="90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269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3"/>
      <c r="B67" s="206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6"/>
        <v/>
      </c>
      <c r="H67" s="113"/>
      <c r="I67" s="69" t="str">
        <f>IFERROR(VLOOKUP(C67,parametros!$B:$F,5,0),"")</f>
        <v/>
      </c>
      <c r="J67" s="115" t="str">
        <f t="shared" si="7"/>
        <v/>
      </c>
      <c r="K67" s="113"/>
      <c r="L67" s="90" t="str">
        <f t="shared" si="8"/>
        <v/>
      </c>
      <c r="M67" s="269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3"/>
      <c r="B68" s="206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6"/>
        <v/>
      </c>
      <c r="H68" s="113"/>
      <c r="I68" s="69" t="str">
        <f>IFERROR(VLOOKUP(C68,parametros!$B:$F,5,0),"")</f>
        <v/>
      </c>
      <c r="J68" s="115" t="str">
        <f t="shared" si="7"/>
        <v/>
      </c>
      <c r="K68" s="113"/>
      <c r="L68" s="90" t="str">
        <f t="shared" si="8"/>
        <v/>
      </c>
      <c r="M68" s="269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3"/>
      <c r="B69" s="206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6"/>
        <v/>
      </c>
      <c r="H69" s="113"/>
      <c r="I69" s="69" t="str">
        <f>IFERROR(VLOOKUP(C69,parametros!$B:$F,5,0),"")</f>
        <v/>
      </c>
      <c r="J69" s="115" t="str">
        <f t="shared" si="7"/>
        <v/>
      </c>
      <c r="K69" s="113"/>
      <c r="L69" s="90" t="str">
        <f t="shared" si="8"/>
        <v/>
      </c>
      <c r="M69" s="269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3"/>
      <c r="B70" s="206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6"/>
        <v/>
      </c>
      <c r="H70" s="113"/>
      <c r="I70" s="69" t="str">
        <f>IFERROR(VLOOKUP(C70,parametros!$B:$F,5,0),"")</f>
        <v/>
      </c>
      <c r="J70" s="115" t="str">
        <f t="shared" si="7"/>
        <v/>
      </c>
      <c r="K70" s="113"/>
      <c r="L70" s="90" t="str">
        <f t="shared" si="8"/>
        <v/>
      </c>
      <c r="M70" s="269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3"/>
      <c r="B71" s="206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6"/>
        <v/>
      </c>
      <c r="H71" s="113"/>
      <c r="I71" s="69" t="str">
        <f>IFERROR(VLOOKUP(C71,parametros!$B:$F,5,0),"")</f>
        <v/>
      </c>
      <c r="J71" s="115" t="str">
        <f t="shared" si="7"/>
        <v/>
      </c>
      <c r="K71" s="113"/>
      <c r="L71" s="90" t="str">
        <f t="shared" si="8"/>
        <v/>
      </c>
      <c r="M71" s="269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3"/>
      <c r="B72" s="206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6"/>
        <v/>
      </c>
      <c r="H72" s="113"/>
      <c r="I72" s="69" t="str">
        <f>IFERROR(VLOOKUP(C72,parametros!$B:$F,5,0),"")</f>
        <v/>
      </c>
      <c r="J72" s="115" t="str">
        <f t="shared" si="7"/>
        <v/>
      </c>
      <c r="K72" s="113"/>
      <c r="L72" s="90" t="str">
        <f t="shared" si="8"/>
        <v/>
      </c>
      <c r="M72" s="269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3"/>
      <c r="B73" s="206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6"/>
        <v/>
      </c>
      <c r="H73" s="113"/>
      <c r="I73" s="69" t="str">
        <f>IFERROR(VLOOKUP(C73,parametros!$B:$F,5,0),"")</f>
        <v/>
      </c>
      <c r="J73" s="115" t="str">
        <f t="shared" si="7"/>
        <v/>
      </c>
      <c r="K73" s="113"/>
      <c r="L73" s="90" t="str">
        <f t="shared" si="8"/>
        <v/>
      </c>
      <c r="M73" s="269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3"/>
      <c r="B74" s="206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6"/>
        <v/>
      </c>
      <c r="H74" s="113"/>
      <c r="I74" s="69" t="str">
        <f>IFERROR(VLOOKUP(C74,parametros!$B:$F,5,0),"")</f>
        <v/>
      </c>
      <c r="J74" s="115" t="str">
        <f t="shared" si="7"/>
        <v/>
      </c>
      <c r="K74" s="113"/>
      <c r="L74" s="90" t="str">
        <f t="shared" si="8"/>
        <v/>
      </c>
      <c r="M74" s="269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3"/>
      <c r="B75" s="206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6"/>
        <v/>
      </c>
      <c r="H75" s="113"/>
      <c r="I75" s="69" t="str">
        <f>IFERROR(VLOOKUP(C75,parametros!$B:$F,5,0),"")</f>
        <v/>
      </c>
      <c r="J75" s="115" t="str">
        <f t="shared" si="7"/>
        <v/>
      </c>
      <c r="K75" s="113"/>
      <c r="L75" s="90" t="str">
        <f t="shared" si="8"/>
        <v/>
      </c>
      <c r="M75" s="269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3"/>
      <c r="B76" s="206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6"/>
        <v/>
      </c>
      <c r="H76" s="113"/>
      <c r="I76" s="69" t="str">
        <f>IFERROR(VLOOKUP(C76,parametros!$B:$F,5,0),"")</f>
        <v/>
      </c>
      <c r="J76" s="115" t="str">
        <f t="shared" si="7"/>
        <v/>
      </c>
      <c r="K76" s="113"/>
      <c r="L76" s="90" t="str">
        <f t="shared" si="8"/>
        <v/>
      </c>
      <c r="M76" s="269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3"/>
      <c r="B77" s="206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6"/>
        <v/>
      </c>
      <c r="H77" s="113"/>
      <c r="I77" s="69" t="str">
        <f>IFERROR(VLOOKUP(C77,parametros!$B:$F,5,0),"")</f>
        <v/>
      </c>
      <c r="J77" s="115" t="str">
        <f t="shared" si="7"/>
        <v/>
      </c>
      <c r="K77" s="113"/>
      <c r="L77" s="90" t="str">
        <f t="shared" si="8"/>
        <v/>
      </c>
      <c r="M77" s="269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3"/>
      <c r="B78" s="206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6"/>
        <v/>
      </c>
      <c r="H78" s="113"/>
      <c r="I78" s="69" t="str">
        <f>IFERROR(VLOOKUP(C78,parametros!$B:$F,5,0),"")</f>
        <v/>
      </c>
      <c r="J78" s="115" t="str">
        <f t="shared" si="7"/>
        <v/>
      </c>
      <c r="K78" s="113"/>
      <c r="L78" s="90" t="str">
        <f t="shared" si="8"/>
        <v/>
      </c>
      <c r="M78" s="269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3"/>
      <c r="B79" s="206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6"/>
        <v/>
      </c>
      <c r="H79" s="113"/>
      <c r="I79" s="69" t="str">
        <f>IFERROR(VLOOKUP(C79,parametros!$B:$F,5,0),"")</f>
        <v/>
      </c>
      <c r="J79" s="115" t="str">
        <f t="shared" si="7"/>
        <v/>
      </c>
      <c r="K79" s="113"/>
      <c r="L79" s="90" t="str">
        <f t="shared" si="8"/>
        <v/>
      </c>
      <c r="M79" s="269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3"/>
      <c r="B80" s="206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6"/>
        <v/>
      </c>
      <c r="H80" s="113"/>
      <c r="I80" s="69" t="str">
        <f>IFERROR(VLOOKUP(C80,parametros!$B:$F,5,0),"")</f>
        <v/>
      </c>
      <c r="J80" s="115" t="str">
        <f t="shared" si="7"/>
        <v/>
      </c>
      <c r="K80" s="113"/>
      <c r="L80" s="90" t="str">
        <f t="shared" si="8"/>
        <v/>
      </c>
      <c r="M80" s="269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3"/>
      <c r="B81" s="206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6"/>
        <v/>
      </c>
      <c r="H81" s="113"/>
      <c r="I81" s="69" t="str">
        <f>IFERROR(VLOOKUP(C81,parametros!$B:$F,5,0),"")</f>
        <v/>
      </c>
      <c r="J81" s="115" t="str">
        <f t="shared" si="7"/>
        <v/>
      </c>
      <c r="K81" s="113"/>
      <c r="L81" s="90" t="str">
        <f t="shared" si="8"/>
        <v/>
      </c>
      <c r="M81" s="269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3"/>
      <c r="B82" s="206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6"/>
        <v/>
      </c>
      <c r="H82" s="113"/>
      <c r="I82" s="69" t="str">
        <f>IFERROR(VLOOKUP(C82,parametros!$B:$F,5,0),"")</f>
        <v/>
      </c>
      <c r="J82" s="115" t="str">
        <f t="shared" si="7"/>
        <v/>
      </c>
      <c r="K82" s="113"/>
      <c r="L82" s="90" t="str">
        <f t="shared" si="8"/>
        <v/>
      </c>
      <c r="M82" s="269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3"/>
      <c r="B83" s="206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6"/>
        <v/>
      </c>
      <c r="H83" s="113"/>
      <c r="I83" s="69" t="str">
        <f>IFERROR(VLOOKUP(C83,parametros!$B:$F,5,0),"")</f>
        <v/>
      </c>
      <c r="J83" s="115" t="str">
        <f t="shared" si="7"/>
        <v/>
      </c>
      <c r="K83" s="113"/>
      <c r="L83" s="90" t="str">
        <f t="shared" si="8"/>
        <v/>
      </c>
      <c r="M83" s="269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3"/>
      <c r="B84" s="206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6"/>
        <v/>
      </c>
      <c r="H84" s="113"/>
      <c r="I84" s="69" t="str">
        <f>IFERROR(VLOOKUP(C84,parametros!$B:$F,5,0),"")</f>
        <v/>
      </c>
      <c r="J84" s="115" t="str">
        <f t="shared" si="7"/>
        <v/>
      </c>
      <c r="K84" s="113"/>
      <c r="L84" s="90" t="str">
        <f t="shared" si="8"/>
        <v/>
      </c>
      <c r="M84" s="269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3"/>
      <c r="B85" s="206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6"/>
        <v/>
      </c>
      <c r="H85" s="113"/>
      <c r="I85" s="69" t="str">
        <f>IFERROR(VLOOKUP(C85,parametros!$B:$F,5,0),"")</f>
        <v/>
      </c>
      <c r="J85" s="115" t="str">
        <f t="shared" si="7"/>
        <v/>
      </c>
      <c r="K85" s="113"/>
      <c r="L85" s="90" t="str">
        <f t="shared" si="8"/>
        <v/>
      </c>
      <c r="M85" s="269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3"/>
      <c r="B86" s="206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6"/>
        <v/>
      </c>
      <c r="H86" s="113"/>
      <c r="I86" s="69" t="str">
        <f>IFERROR(VLOOKUP(C86,parametros!$B:$F,5,0),"")</f>
        <v/>
      </c>
      <c r="J86" s="115" t="str">
        <f t="shared" si="7"/>
        <v/>
      </c>
      <c r="K86" s="113"/>
      <c r="L86" s="90" t="str">
        <f t="shared" si="8"/>
        <v/>
      </c>
      <c r="M86" s="269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3"/>
      <c r="B87" s="206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6"/>
        <v/>
      </c>
      <c r="H87" s="113"/>
      <c r="I87" s="69" t="str">
        <f>IFERROR(VLOOKUP(C87,parametros!$B:$F,5,0),"")</f>
        <v/>
      </c>
      <c r="J87" s="115" t="str">
        <f t="shared" si="7"/>
        <v/>
      </c>
      <c r="K87" s="113"/>
      <c r="L87" s="90" t="str">
        <f t="shared" si="8"/>
        <v/>
      </c>
      <c r="M87" s="269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3"/>
      <c r="B88" s="206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6"/>
        <v/>
      </c>
      <c r="H88" s="113"/>
      <c r="I88" s="69" t="str">
        <f>IFERROR(VLOOKUP(C88,parametros!$B:$F,5,0),"")</f>
        <v/>
      </c>
      <c r="J88" s="115" t="str">
        <f t="shared" si="7"/>
        <v/>
      </c>
      <c r="K88" s="113"/>
      <c r="L88" s="90" t="str">
        <f t="shared" si="8"/>
        <v/>
      </c>
      <c r="M88" s="269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3"/>
      <c r="B89" s="206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6"/>
        <v/>
      </c>
      <c r="H89" s="113"/>
      <c r="I89" s="69" t="str">
        <f>IFERROR(VLOOKUP(C89,parametros!$B:$F,5,0),"")</f>
        <v/>
      </c>
      <c r="J89" s="115" t="str">
        <f t="shared" si="7"/>
        <v/>
      </c>
      <c r="K89" s="113"/>
      <c r="L89" s="90" t="str">
        <f t="shared" si="8"/>
        <v/>
      </c>
      <c r="M89" s="269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3"/>
      <c r="B90" s="206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6"/>
        <v/>
      </c>
      <c r="H90" s="113"/>
      <c r="I90" s="69" t="str">
        <f>IFERROR(VLOOKUP(C90,parametros!$B:$F,5,0),"")</f>
        <v/>
      </c>
      <c r="J90" s="115" t="str">
        <f t="shared" si="7"/>
        <v/>
      </c>
      <c r="K90" s="113"/>
      <c r="L90" s="90" t="str">
        <f t="shared" si="8"/>
        <v/>
      </c>
      <c r="M90" s="269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3"/>
      <c r="B91" s="206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6"/>
        <v/>
      </c>
      <c r="H91" s="113"/>
      <c r="I91" s="69" t="str">
        <f>IFERROR(VLOOKUP(C91,parametros!$B:$F,5,0),"")</f>
        <v/>
      </c>
      <c r="J91" s="115" t="str">
        <f t="shared" si="7"/>
        <v/>
      </c>
      <c r="K91" s="113"/>
      <c r="L91" s="90" t="str">
        <f t="shared" si="8"/>
        <v/>
      </c>
      <c r="M91" s="269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3"/>
      <c r="B92" s="206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6"/>
        <v/>
      </c>
      <c r="H92" s="113"/>
      <c r="I92" s="69" t="str">
        <f>IFERROR(VLOOKUP(C92,parametros!$B:$F,5,0),"")</f>
        <v/>
      </c>
      <c r="J92" s="115" t="str">
        <f t="shared" si="7"/>
        <v/>
      </c>
      <c r="K92" s="113"/>
      <c r="L92" s="90" t="str">
        <f t="shared" si="8"/>
        <v/>
      </c>
      <c r="M92" s="269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3"/>
      <c r="B93" s="206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6"/>
        <v/>
      </c>
      <c r="H93" s="113"/>
      <c r="I93" s="69" t="str">
        <f>IFERROR(VLOOKUP(C93,parametros!$B:$F,5,0),"")</f>
        <v/>
      </c>
      <c r="J93" s="115" t="str">
        <f t="shared" si="7"/>
        <v/>
      </c>
      <c r="K93" s="113"/>
      <c r="L93" s="90" t="str">
        <f t="shared" si="8"/>
        <v/>
      </c>
      <c r="M93" s="269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3"/>
      <c r="B94" s="206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6"/>
        <v/>
      </c>
      <c r="H94" s="113"/>
      <c r="I94" s="69" t="str">
        <f>IFERROR(VLOOKUP(C94,parametros!$B:$F,5,0),"")</f>
        <v/>
      </c>
      <c r="J94" s="115" t="str">
        <f t="shared" si="7"/>
        <v/>
      </c>
      <c r="K94" s="113"/>
      <c r="L94" s="90" t="str">
        <f t="shared" si="8"/>
        <v/>
      </c>
      <c r="M94" s="269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3"/>
      <c r="B95" s="206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6"/>
        <v/>
      </c>
      <c r="H95" s="113"/>
      <c r="I95" s="69" t="str">
        <f>IFERROR(VLOOKUP(C95,parametros!$B:$F,5,0),"")</f>
        <v/>
      </c>
      <c r="J95" s="115" t="str">
        <f t="shared" si="7"/>
        <v/>
      </c>
      <c r="K95" s="113"/>
      <c r="L95" s="90" t="str">
        <f t="shared" si="8"/>
        <v/>
      </c>
      <c r="M95" s="269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3"/>
      <c r="B96" s="206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6"/>
        <v/>
      </c>
      <c r="H96" s="113"/>
      <c r="I96" s="69" t="str">
        <f>IFERROR(VLOOKUP(C96,parametros!$B:$F,5,0),"")</f>
        <v/>
      </c>
      <c r="J96" s="115" t="str">
        <f t="shared" si="7"/>
        <v/>
      </c>
      <c r="K96" s="113"/>
      <c r="L96" s="90" t="str">
        <f t="shared" si="8"/>
        <v/>
      </c>
      <c r="M96" s="269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3"/>
      <c r="B97" s="206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6"/>
        <v/>
      </c>
      <c r="H97" s="113"/>
      <c r="I97" s="69" t="str">
        <f>IFERROR(VLOOKUP(C97,parametros!$B:$F,5,0),"")</f>
        <v/>
      </c>
      <c r="J97" s="115" t="str">
        <f t="shared" si="7"/>
        <v/>
      </c>
      <c r="K97" s="113"/>
      <c r="L97" s="90" t="str">
        <f t="shared" si="8"/>
        <v/>
      </c>
      <c r="M97" s="269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3"/>
      <c r="B98" s="206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9">IF(OR(E98="",F98=""),"",ROUND(E98*F98,2))</f>
        <v/>
      </c>
      <c r="H98" s="113"/>
      <c r="I98" s="69" t="str">
        <f>IFERROR(VLOOKUP(C98,parametros!$B:$F,5,0),"")</f>
        <v/>
      </c>
      <c r="J98" s="115" t="str">
        <f t="shared" ref="J98:J129" si="10">IF(OR(L98="",F98=""),"",ROUND(L98*F98*IF(AND(UPPER(H98)="SIM",ISNUMBER(I98)),I98,1),2))</f>
        <v/>
      </c>
      <c r="K98" s="113"/>
      <c r="L98" s="90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269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3"/>
      <c r="B99" s="206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9"/>
        <v/>
      </c>
      <c r="H99" s="113"/>
      <c r="I99" s="69" t="str">
        <f>IFERROR(VLOOKUP(C99,parametros!$B:$F,5,0),"")</f>
        <v/>
      </c>
      <c r="J99" s="115" t="str">
        <f t="shared" si="10"/>
        <v/>
      </c>
      <c r="K99" s="113"/>
      <c r="L99" s="90" t="str">
        <f t="shared" si="11"/>
        <v/>
      </c>
      <c r="M99" s="269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3"/>
      <c r="B100" s="206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9"/>
        <v/>
      </c>
      <c r="H100" s="113"/>
      <c r="I100" s="69" t="str">
        <f>IFERROR(VLOOKUP(C100,parametros!$B:$F,5,0),"")</f>
        <v/>
      </c>
      <c r="J100" s="115" t="str">
        <f t="shared" si="10"/>
        <v/>
      </c>
      <c r="K100" s="113"/>
      <c r="L100" s="90" t="str">
        <f t="shared" si="11"/>
        <v/>
      </c>
      <c r="M100" s="269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3"/>
      <c r="B101" s="206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9"/>
        <v/>
      </c>
      <c r="H101" s="113"/>
      <c r="I101" s="69" t="str">
        <f>IFERROR(VLOOKUP(C101,parametros!$B:$F,5,0),"")</f>
        <v/>
      </c>
      <c r="J101" s="115" t="str">
        <f t="shared" si="10"/>
        <v/>
      </c>
      <c r="K101" s="113"/>
      <c r="L101" s="90" t="str">
        <f t="shared" si="11"/>
        <v/>
      </c>
      <c r="M101" s="269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3"/>
      <c r="B102" s="206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9"/>
        <v/>
      </c>
      <c r="H102" s="113"/>
      <c r="I102" s="69" t="str">
        <f>IFERROR(VLOOKUP(C102,parametros!$B:$F,5,0),"")</f>
        <v/>
      </c>
      <c r="J102" s="115" t="str">
        <f t="shared" si="10"/>
        <v/>
      </c>
      <c r="K102" s="113"/>
      <c r="L102" s="90" t="str">
        <f t="shared" si="11"/>
        <v/>
      </c>
      <c r="M102" s="269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3"/>
      <c r="B103" s="206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9"/>
        <v/>
      </c>
      <c r="H103" s="113"/>
      <c r="I103" s="69" t="str">
        <f>IFERROR(VLOOKUP(C103,parametros!$B:$F,5,0),"")</f>
        <v/>
      </c>
      <c r="J103" s="115" t="str">
        <f t="shared" si="10"/>
        <v/>
      </c>
      <c r="K103" s="113"/>
      <c r="L103" s="90" t="str">
        <f t="shared" si="11"/>
        <v/>
      </c>
      <c r="M103" s="269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3"/>
      <c r="B104" s="206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9"/>
        <v/>
      </c>
      <c r="H104" s="113"/>
      <c r="I104" s="69" t="str">
        <f>IFERROR(VLOOKUP(C104,parametros!$B:$F,5,0),"")</f>
        <v/>
      </c>
      <c r="J104" s="115" t="str">
        <f t="shared" si="10"/>
        <v/>
      </c>
      <c r="K104" s="113"/>
      <c r="L104" s="90" t="str">
        <f t="shared" si="11"/>
        <v/>
      </c>
      <c r="M104" s="269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3"/>
      <c r="B105" s="206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9"/>
        <v/>
      </c>
      <c r="H105" s="113"/>
      <c r="I105" s="69" t="str">
        <f>IFERROR(VLOOKUP(C105,parametros!$B:$F,5,0),"")</f>
        <v/>
      </c>
      <c r="J105" s="115" t="str">
        <f t="shared" si="10"/>
        <v/>
      </c>
      <c r="K105" s="113"/>
      <c r="L105" s="90" t="str">
        <f t="shared" si="11"/>
        <v/>
      </c>
      <c r="M105" s="269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3"/>
      <c r="B106" s="206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9"/>
        <v/>
      </c>
      <c r="H106" s="113"/>
      <c r="I106" s="69" t="str">
        <f>IFERROR(VLOOKUP(C106,parametros!$B:$F,5,0),"")</f>
        <v/>
      </c>
      <c r="J106" s="115" t="str">
        <f t="shared" si="10"/>
        <v/>
      </c>
      <c r="K106" s="113"/>
      <c r="L106" s="90" t="str">
        <f t="shared" si="11"/>
        <v/>
      </c>
      <c r="M106" s="269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3"/>
      <c r="B107" s="206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9"/>
        <v/>
      </c>
      <c r="H107" s="113"/>
      <c r="I107" s="69" t="str">
        <f>IFERROR(VLOOKUP(C107,parametros!$B:$F,5,0),"")</f>
        <v/>
      </c>
      <c r="J107" s="115" t="str">
        <f t="shared" si="10"/>
        <v/>
      </c>
      <c r="K107" s="113"/>
      <c r="L107" s="90" t="str">
        <f t="shared" si="11"/>
        <v/>
      </c>
      <c r="M107" s="269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3"/>
      <c r="B108" s="206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9"/>
        <v/>
      </c>
      <c r="H108" s="113"/>
      <c r="I108" s="69" t="str">
        <f>IFERROR(VLOOKUP(C108,parametros!$B:$F,5,0),"")</f>
        <v/>
      </c>
      <c r="J108" s="115" t="str">
        <f t="shared" si="10"/>
        <v/>
      </c>
      <c r="K108" s="113"/>
      <c r="L108" s="90" t="str">
        <f t="shared" si="11"/>
        <v/>
      </c>
      <c r="M108" s="269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3"/>
      <c r="B109" s="206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9"/>
        <v/>
      </c>
      <c r="H109" s="113"/>
      <c r="I109" s="69" t="str">
        <f>IFERROR(VLOOKUP(C109,parametros!$B:$F,5,0),"")</f>
        <v/>
      </c>
      <c r="J109" s="115" t="str">
        <f t="shared" si="10"/>
        <v/>
      </c>
      <c r="K109" s="113"/>
      <c r="L109" s="90" t="str">
        <f t="shared" si="11"/>
        <v/>
      </c>
      <c r="M109" s="269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3"/>
      <c r="B110" s="206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9"/>
        <v/>
      </c>
      <c r="H110" s="113"/>
      <c r="I110" s="69" t="str">
        <f>IFERROR(VLOOKUP(C110,parametros!$B:$F,5,0),"")</f>
        <v/>
      </c>
      <c r="J110" s="115" t="str">
        <f t="shared" si="10"/>
        <v/>
      </c>
      <c r="K110" s="113"/>
      <c r="L110" s="90" t="str">
        <f t="shared" si="11"/>
        <v/>
      </c>
      <c r="M110" s="269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3"/>
      <c r="B111" s="206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9"/>
        <v/>
      </c>
      <c r="H111" s="113"/>
      <c r="I111" s="69" t="str">
        <f>IFERROR(VLOOKUP(C111,parametros!$B:$F,5,0),"")</f>
        <v/>
      </c>
      <c r="J111" s="115" t="str">
        <f t="shared" si="10"/>
        <v/>
      </c>
      <c r="K111" s="113"/>
      <c r="L111" s="90" t="str">
        <f t="shared" si="11"/>
        <v/>
      </c>
      <c r="M111" s="269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3"/>
      <c r="B112" s="206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9"/>
        <v/>
      </c>
      <c r="H112" s="113"/>
      <c r="I112" s="69" t="str">
        <f>IFERROR(VLOOKUP(C112,parametros!$B:$F,5,0),"")</f>
        <v/>
      </c>
      <c r="J112" s="115" t="str">
        <f t="shared" si="10"/>
        <v/>
      </c>
      <c r="K112" s="113"/>
      <c r="L112" s="90" t="str">
        <f t="shared" si="11"/>
        <v/>
      </c>
      <c r="M112" s="269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3"/>
      <c r="B113" s="206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9"/>
        <v/>
      </c>
      <c r="H113" s="113"/>
      <c r="I113" s="69" t="str">
        <f>IFERROR(VLOOKUP(C113,parametros!$B:$F,5,0),"")</f>
        <v/>
      </c>
      <c r="J113" s="115" t="str">
        <f t="shared" si="10"/>
        <v/>
      </c>
      <c r="K113" s="113"/>
      <c r="L113" s="90" t="str">
        <f t="shared" si="11"/>
        <v/>
      </c>
      <c r="M113" s="269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3"/>
      <c r="B114" s="206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9"/>
        <v/>
      </c>
      <c r="H114" s="113"/>
      <c r="I114" s="69" t="str">
        <f>IFERROR(VLOOKUP(C114,parametros!$B:$F,5,0),"")</f>
        <v/>
      </c>
      <c r="J114" s="115" t="str">
        <f t="shared" si="10"/>
        <v/>
      </c>
      <c r="K114" s="113"/>
      <c r="L114" s="90" t="str">
        <f t="shared" si="11"/>
        <v/>
      </c>
      <c r="M114" s="269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3"/>
      <c r="B115" s="206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9"/>
        <v/>
      </c>
      <c r="H115" s="113"/>
      <c r="I115" s="69" t="str">
        <f>IFERROR(VLOOKUP(C115,parametros!$B:$F,5,0),"")</f>
        <v/>
      </c>
      <c r="J115" s="115" t="str">
        <f t="shared" si="10"/>
        <v/>
      </c>
      <c r="K115" s="113"/>
      <c r="L115" s="90" t="str">
        <f t="shared" si="11"/>
        <v/>
      </c>
      <c r="M115" s="269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3"/>
      <c r="B116" s="206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9"/>
        <v/>
      </c>
      <c r="H116" s="113"/>
      <c r="I116" s="69" t="str">
        <f>IFERROR(VLOOKUP(C116,parametros!$B:$F,5,0),"")</f>
        <v/>
      </c>
      <c r="J116" s="115" t="str">
        <f t="shared" si="10"/>
        <v/>
      </c>
      <c r="K116" s="113"/>
      <c r="L116" s="90" t="str">
        <f t="shared" si="11"/>
        <v/>
      </c>
      <c r="M116" s="269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3"/>
      <c r="B117" s="206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9"/>
        <v/>
      </c>
      <c r="H117" s="113"/>
      <c r="I117" s="69" t="str">
        <f>IFERROR(VLOOKUP(C117,parametros!$B:$F,5,0),"")</f>
        <v/>
      </c>
      <c r="J117" s="115" t="str">
        <f t="shared" si="10"/>
        <v/>
      </c>
      <c r="K117" s="113"/>
      <c r="L117" s="90" t="str">
        <f t="shared" si="11"/>
        <v/>
      </c>
      <c r="M117" s="269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3"/>
      <c r="B118" s="206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9"/>
        <v/>
      </c>
      <c r="H118" s="113"/>
      <c r="I118" s="69" t="str">
        <f>IFERROR(VLOOKUP(C118,parametros!$B:$F,5,0),"")</f>
        <v/>
      </c>
      <c r="J118" s="115" t="str">
        <f t="shared" si="10"/>
        <v/>
      </c>
      <c r="K118" s="113"/>
      <c r="L118" s="90" t="str">
        <f t="shared" si="11"/>
        <v/>
      </c>
      <c r="M118" s="269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3"/>
      <c r="B119" s="206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9"/>
        <v/>
      </c>
      <c r="H119" s="113"/>
      <c r="I119" s="69" t="str">
        <f>IFERROR(VLOOKUP(C119,parametros!$B:$F,5,0),"")</f>
        <v/>
      </c>
      <c r="J119" s="115" t="str">
        <f t="shared" si="10"/>
        <v/>
      </c>
      <c r="K119" s="113"/>
      <c r="L119" s="90" t="str">
        <f t="shared" si="11"/>
        <v/>
      </c>
      <c r="M119" s="269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3"/>
      <c r="B120" s="206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9"/>
        <v/>
      </c>
      <c r="H120" s="113"/>
      <c r="I120" s="69" t="str">
        <f>IFERROR(VLOOKUP(C120,parametros!$B:$F,5,0),"")</f>
        <v/>
      </c>
      <c r="J120" s="115" t="str">
        <f t="shared" si="10"/>
        <v/>
      </c>
      <c r="K120" s="113"/>
      <c r="L120" s="90" t="str">
        <f t="shared" si="11"/>
        <v/>
      </c>
      <c r="M120" s="269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3"/>
      <c r="B121" s="206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9"/>
        <v/>
      </c>
      <c r="H121" s="113"/>
      <c r="I121" s="69" t="str">
        <f>IFERROR(VLOOKUP(C121,parametros!$B:$F,5,0),"")</f>
        <v/>
      </c>
      <c r="J121" s="115" t="str">
        <f t="shared" si="10"/>
        <v/>
      </c>
      <c r="K121" s="113"/>
      <c r="L121" s="90" t="str">
        <f t="shared" si="11"/>
        <v/>
      </c>
      <c r="M121" s="269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3"/>
      <c r="B122" s="206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9"/>
        <v/>
      </c>
      <c r="H122" s="113"/>
      <c r="I122" s="69" t="str">
        <f>IFERROR(VLOOKUP(C122,parametros!$B:$F,5,0),"")</f>
        <v/>
      </c>
      <c r="J122" s="115" t="str">
        <f t="shared" si="10"/>
        <v/>
      </c>
      <c r="K122" s="113"/>
      <c r="L122" s="90" t="str">
        <f t="shared" si="11"/>
        <v/>
      </c>
      <c r="M122" s="269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3"/>
      <c r="B123" s="206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9"/>
        <v/>
      </c>
      <c r="H123" s="113"/>
      <c r="I123" s="69" t="str">
        <f>IFERROR(VLOOKUP(C123,parametros!$B:$F,5,0),"")</f>
        <v/>
      </c>
      <c r="J123" s="115" t="str">
        <f t="shared" si="10"/>
        <v/>
      </c>
      <c r="K123" s="113"/>
      <c r="L123" s="90" t="str">
        <f t="shared" si="11"/>
        <v/>
      </c>
      <c r="M123" s="269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3"/>
      <c r="B124" s="206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9"/>
        <v/>
      </c>
      <c r="H124" s="113"/>
      <c r="I124" s="69" t="str">
        <f>IFERROR(VLOOKUP(C124,parametros!$B:$F,5,0),"")</f>
        <v/>
      </c>
      <c r="J124" s="115" t="str">
        <f t="shared" si="10"/>
        <v/>
      </c>
      <c r="K124" s="113"/>
      <c r="L124" s="90" t="str">
        <f t="shared" si="11"/>
        <v/>
      </c>
      <c r="M124" s="269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3"/>
      <c r="B125" s="206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9"/>
        <v/>
      </c>
      <c r="H125" s="113"/>
      <c r="I125" s="69" t="str">
        <f>IFERROR(VLOOKUP(C125,parametros!$B:$F,5,0),"")</f>
        <v/>
      </c>
      <c r="J125" s="115" t="str">
        <f t="shared" si="10"/>
        <v/>
      </c>
      <c r="K125" s="113"/>
      <c r="L125" s="90" t="str">
        <f t="shared" si="11"/>
        <v/>
      </c>
      <c r="M125" s="269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3"/>
      <c r="B126" s="206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9"/>
        <v/>
      </c>
      <c r="H126" s="113"/>
      <c r="I126" s="69" t="str">
        <f>IFERROR(VLOOKUP(C126,parametros!$B:$F,5,0),"")</f>
        <v/>
      </c>
      <c r="J126" s="115" t="str">
        <f t="shared" si="10"/>
        <v/>
      </c>
      <c r="K126" s="113"/>
      <c r="L126" s="90" t="str">
        <f t="shared" si="11"/>
        <v/>
      </c>
      <c r="M126" s="269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3"/>
      <c r="B127" s="206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9"/>
        <v/>
      </c>
      <c r="H127" s="113"/>
      <c r="I127" s="69" t="str">
        <f>IFERROR(VLOOKUP(C127,parametros!$B:$F,5,0),"")</f>
        <v/>
      </c>
      <c r="J127" s="115" t="str">
        <f t="shared" si="10"/>
        <v/>
      </c>
      <c r="K127" s="113"/>
      <c r="L127" s="90" t="str">
        <f t="shared" si="11"/>
        <v/>
      </c>
      <c r="M127" s="269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3"/>
      <c r="B128" s="206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9"/>
        <v/>
      </c>
      <c r="H128" s="113"/>
      <c r="I128" s="69" t="str">
        <f>IFERROR(VLOOKUP(C128,parametros!$B:$F,5,0),"")</f>
        <v/>
      </c>
      <c r="J128" s="115" t="str">
        <f t="shared" si="10"/>
        <v/>
      </c>
      <c r="K128" s="113"/>
      <c r="L128" s="90" t="str">
        <f t="shared" si="11"/>
        <v/>
      </c>
      <c r="M128" s="269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3"/>
      <c r="B129" s="206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9"/>
        <v/>
      </c>
      <c r="H129" s="113"/>
      <c r="I129" s="69" t="str">
        <f>IFERROR(VLOOKUP(C129,parametros!$B:$F,5,0),"")</f>
        <v/>
      </c>
      <c r="J129" s="115" t="str">
        <f t="shared" si="10"/>
        <v/>
      </c>
      <c r="K129" s="113"/>
      <c r="L129" s="90" t="str">
        <f t="shared" si="11"/>
        <v/>
      </c>
      <c r="M129" s="269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3"/>
      <c r="B130" s="206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12">IF(OR(E130="",F130=""),"",ROUND(E130*F130,2))</f>
        <v/>
      </c>
      <c r="H130" s="113"/>
      <c r="I130" s="69" t="str">
        <f>IFERROR(VLOOKUP(C130,parametros!$B:$F,5,0),"")</f>
        <v/>
      </c>
      <c r="J130" s="115" t="str">
        <f t="shared" ref="J130:J161" si="13">IF(OR(L130="",F130=""),"",ROUND(L130*F130*IF(AND(UPPER(H130)="SIM",ISNUMBER(I130)),I130,1),2))</f>
        <v/>
      </c>
      <c r="K130" s="113"/>
      <c r="L130" s="90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269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3"/>
      <c r="B131" s="206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12"/>
        <v/>
      </c>
      <c r="H131" s="113"/>
      <c r="I131" s="69" t="str">
        <f>IFERROR(VLOOKUP(C131,parametros!$B:$F,5,0),"")</f>
        <v/>
      </c>
      <c r="J131" s="115" t="str">
        <f t="shared" si="13"/>
        <v/>
      </c>
      <c r="K131" s="113"/>
      <c r="L131" s="90" t="str">
        <f t="shared" si="14"/>
        <v/>
      </c>
      <c r="M131" s="269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3"/>
      <c r="B132" s="206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12"/>
        <v/>
      </c>
      <c r="H132" s="113"/>
      <c r="I132" s="69" t="str">
        <f>IFERROR(VLOOKUP(C132,parametros!$B:$F,5,0),"")</f>
        <v/>
      </c>
      <c r="J132" s="115" t="str">
        <f t="shared" si="13"/>
        <v/>
      </c>
      <c r="K132" s="113"/>
      <c r="L132" s="90" t="str">
        <f t="shared" si="14"/>
        <v/>
      </c>
      <c r="M132" s="269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3"/>
      <c r="B133" s="206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12"/>
        <v/>
      </c>
      <c r="H133" s="113"/>
      <c r="I133" s="69" t="str">
        <f>IFERROR(VLOOKUP(C133,parametros!$B:$F,5,0),"")</f>
        <v/>
      </c>
      <c r="J133" s="115" t="str">
        <f t="shared" si="13"/>
        <v/>
      </c>
      <c r="K133" s="113"/>
      <c r="L133" s="90" t="str">
        <f t="shared" si="14"/>
        <v/>
      </c>
      <c r="M133" s="269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3"/>
      <c r="B134" s="206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12"/>
        <v/>
      </c>
      <c r="H134" s="113"/>
      <c r="I134" s="69" t="str">
        <f>IFERROR(VLOOKUP(C134,parametros!$B:$F,5,0),"")</f>
        <v/>
      </c>
      <c r="J134" s="115" t="str">
        <f t="shared" si="13"/>
        <v/>
      </c>
      <c r="K134" s="113"/>
      <c r="L134" s="90" t="str">
        <f t="shared" si="14"/>
        <v/>
      </c>
      <c r="M134" s="269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3"/>
      <c r="B135" s="206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12"/>
        <v/>
      </c>
      <c r="H135" s="113"/>
      <c r="I135" s="69" t="str">
        <f>IFERROR(VLOOKUP(C135,parametros!$B:$F,5,0),"")</f>
        <v/>
      </c>
      <c r="J135" s="115" t="str">
        <f t="shared" si="13"/>
        <v/>
      </c>
      <c r="K135" s="113"/>
      <c r="L135" s="90" t="str">
        <f t="shared" si="14"/>
        <v/>
      </c>
      <c r="M135" s="269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3"/>
      <c r="B136" s="206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12"/>
        <v/>
      </c>
      <c r="H136" s="113"/>
      <c r="I136" s="69" t="str">
        <f>IFERROR(VLOOKUP(C136,parametros!$B:$F,5,0),"")</f>
        <v/>
      </c>
      <c r="J136" s="115" t="str">
        <f t="shared" si="13"/>
        <v/>
      </c>
      <c r="K136" s="113"/>
      <c r="L136" s="90" t="str">
        <f t="shared" si="14"/>
        <v/>
      </c>
      <c r="M136" s="269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3"/>
      <c r="B137" s="206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12"/>
        <v/>
      </c>
      <c r="H137" s="113"/>
      <c r="I137" s="69" t="str">
        <f>IFERROR(VLOOKUP(C137,parametros!$B:$F,5,0),"")</f>
        <v/>
      </c>
      <c r="J137" s="115" t="str">
        <f t="shared" si="13"/>
        <v/>
      </c>
      <c r="K137" s="113"/>
      <c r="L137" s="90" t="str">
        <f t="shared" si="14"/>
        <v/>
      </c>
      <c r="M137" s="269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3"/>
      <c r="B138" s="206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12"/>
        <v/>
      </c>
      <c r="H138" s="113"/>
      <c r="I138" s="69" t="str">
        <f>IFERROR(VLOOKUP(C138,parametros!$B:$F,5,0),"")</f>
        <v/>
      </c>
      <c r="J138" s="115" t="str">
        <f t="shared" si="13"/>
        <v/>
      </c>
      <c r="K138" s="113"/>
      <c r="L138" s="90" t="str">
        <f t="shared" si="14"/>
        <v/>
      </c>
      <c r="M138" s="269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3"/>
      <c r="B139" s="206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12"/>
        <v/>
      </c>
      <c r="H139" s="113"/>
      <c r="I139" s="69" t="str">
        <f>IFERROR(VLOOKUP(C139,parametros!$B:$F,5,0),"")</f>
        <v/>
      </c>
      <c r="J139" s="115" t="str">
        <f t="shared" si="13"/>
        <v/>
      </c>
      <c r="K139" s="113"/>
      <c r="L139" s="90" t="str">
        <f t="shared" si="14"/>
        <v/>
      </c>
      <c r="M139" s="269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3"/>
      <c r="B140" s="206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12"/>
        <v/>
      </c>
      <c r="H140" s="113"/>
      <c r="I140" s="69" t="str">
        <f>IFERROR(VLOOKUP(C140,parametros!$B:$F,5,0),"")</f>
        <v/>
      </c>
      <c r="J140" s="115" t="str">
        <f t="shared" si="13"/>
        <v/>
      </c>
      <c r="K140" s="113"/>
      <c r="L140" s="90" t="str">
        <f t="shared" si="14"/>
        <v/>
      </c>
      <c r="M140" s="269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3"/>
      <c r="B141" s="206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12"/>
        <v/>
      </c>
      <c r="H141" s="113"/>
      <c r="I141" s="69" t="str">
        <f>IFERROR(VLOOKUP(C141,parametros!$B:$F,5,0),"")</f>
        <v/>
      </c>
      <c r="J141" s="115" t="str">
        <f t="shared" si="13"/>
        <v/>
      </c>
      <c r="K141" s="113"/>
      <c r="L141" s="90" t="str">
        <f t="shared" si="14"/>
        <v/>
      </c>
      <c r="M141" s="269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3"/>
      <c r="B142" s="206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12"/>
        <v/>
      </c>
      <c r="H142" s="113"/>
      <c r="I142" s="69" t="str">
        <f>IFERROR(VLOOKUP(C142,parametros!$B:$F,5,0),"")</f>
        <v/>
      </c>
      <c r="J142" s="115" t="str">
        <f t="shared" si="13"/>
        <v/>
      </c>
      <c r="K142" s="113"/>
      <c r="L142" s="90" t="str">
        <f t="shared" si="14"/>
        <v/>
      </c>
      <c r="M142" s="269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3"/>
      <c r="B143" s="206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12"/>
        <v/>
      </c>
      <c r="H143" s="113"/>
      <c r="I143" s="69" t="str">
        <f>IFERROR(VLOOKUP(C143,parametros!$B:$F,5,0),"")</f>
        <v/>
      </c>
      <c r="J143" s="115" t="str">
        <f t="shared" si="13"/>
        <v/>
      </c>
      <c r="K143" s="113"/>
      <c r="L143" s="90" t="str">
        <f t="shared" si="14"/>
        <v/>
      </c>
      <c r="M143" s="269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3"/>
      <c r="B144" s="206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12"/>
        <v/>
      </c>
      <c r="H144" s="113"/>
      <c r="I144" s="69" t="str">
        <f>IFERROR(VLOOKUP(C144,parametros!$B:$F,5,0),"")</f>
        <v/>
      </c>
      <c r="J144" s="115" t="str">
        <f t="shared" si="13"/>
        <v/>
      </c>
      <c r="K144" s="113"/>
      <c r="L144" s="90" t="str">
        <f t="shared" si="14"/>
        <v/>
      </c>
      <c r="M144" s="269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3"/>
      <c r="B145" s="206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12"/>
        <v/>
      </c>
      <c r="H145" s="113"/>
      <c r="I145" s="69" t="str">
        <f>IFERROR(VLOOKUP(C145,parametros!$B:$F,5,0),"")</f>
        <v/>
      </c>
      <c r="J145" s="115" t="str">
        <f t="shared" si="13"/>
        <v/>
      </c>
      <c r="K145" s="113"/>
      <c r="L145" s="90" t="str">
        <f t="shared" si="14"/>
        <v/>
      </c>
      <c r="M145" s="269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3"/>
      <c r="B146" s="206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12"/>
        <v/>
      </c>
      <c r="H146" s="113"/>
      <c r="I146" s="69" t="str">
        <f>IFERROR(VLOOKUP(C146,parametros!$B:$F,5,0),"")</f>
        <v/>
      </c>
      <c r="J146" s="115" t="str">
        <f t="shared" si="13"/>
        <v/>
      </c>
      <c r="K146" s="113"/>
      <c r="L146" s="90" t="str">
        <f t="shared" si="14"/>
        <v/>
      </c>
      <c r="M146" s="269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3"/>
      <c r="B147" s="206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12"/>
        <v/>
      </c>
      <c r="H147" s="113"/>
      <c r="I147" s="69" t="str">
        <f>IFERROR(VLOOKUP(C147,parametros!$B:$F,5,0),"")</f>
        <v/>
      </c>
      <c r="J147" s="115" t="str">
        <f t="shared" si="13"/>
        <v/>
      </c>
      <c r="K147" s="113"/>
      <c r="L147" s="90" t="str">
        <f t="shared" si="14"/>
        <v/>
      </c>
      <c r="M147" s="269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3"/>
      <c r="B148" s="206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12"/>
        <v/>
      </c>
      <c r="H148" s="113"/>
      <c r="I148" s="69" t="str">
        <f>IFERROR(VLOOKUP(C148,parametros!$B:$F,5,0),"")</f>
        <v/>
      </c>
      <c r="J148" s="115" t="str">
        <f t="shared" si="13"/>
        <v/>
      </c>
      <c r="K148" s="113"/>
      <c r="L148" s="90" t="str">
        <f t="shared" si="14"/>
        <v/>
      </c>
      <c r="M148" s="269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3"/>
      <c r="B149" s="206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12"/>
        <v/>
      </c>
      <c r="H149" s="113"/>
      <c r="I149" s="69" t="str">
        <f>IFERROR(VLOOKUP(C149,parametros!$B:$F,5,0),"")</f>
        <v/>
      </c>
      <c r="J149" s="115" t="str">
        <f t="shared" si="13"/>
        <v/>
      </c>
      <c r="K149" s="113"/>
      <c r="L149" s="90" t="str">
        <f t="shared" si="14"/>
        <v/>
      </c>
      <c r="M149" s="269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3"/>
      <c r="B150" s="206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12"/>
        <v/>
      </c>
      <c r="H150" s="113"/>
      <c r="I150" s="69" t="str">
        <f>IFERROR(VLOOKUP(C150,parametros!$B:$F,5,0),"")</f>
        <v/>
      </c>
      <c r="J150" s="115" t="str">
        <f t="shared" si="13"/>
        <v/>
      </c>
      <c r="K150" s="113"/>
      <c r="L150" s="90" t="str">
        <f t="shared" si="14"/>
        <v/>
      </c>
      <c r="M150" s="269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3"/>
      <c r="B151" s="206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12"/>
        <v/>
      </c>
      <c r="H151" s="113"/>
      <c r="I151" s="69" t="str">
        <f>IFERROR(VLOOKUP(C151,parametros!$B:$F,5,0),"")</f>
        <v/>
      </c>
      <c r="J151" s="115" t="str">
        <f t="shared" si="13"/>
        <v/>
      </c>
      <c r="K151" s="113"/>
      <c r="L151" s="90" t="str">
        <f t="shared" si="14"/>
        <v/>
      </c>
      <c r="M151" s="269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3"/>
      <c r="B152" s="206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12"/>
        <v/>
      </c>
      <c r="H152" s="113"/>
      <c r="I152" s="69" t="str">
        <f>IFERROR(VLOOKUP(C152,parametros!$B:$F,5,0),"")</f>
        <v/>
      </c>
      <c r="J152" s="115" t="str">
        <f t="shared" si="13"/>
        <v/>
      </c>
      <c r="K152" s="113"/>
      <c r="L152" s="90" t="str">
        <f t="shared" si="14"/>
        <v/>
      </c>
      <c r="M152" s="269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3"/>
      <c r="B153" s="206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12"/>
        <v/>
      </c>
      <c r="H153" s="113"/>
      <c r="I153" s="69" t="str">
        <f>IFERROR(VLOOKUP(C153,parametros!$B:$F,5,0),"")</f>
        <v/>
      </c>
      <c r="J153" s="115" t="str">
        <f t="shared" si="13"/>
        <v/>
      </c>
      <c r="K153" s="113"/>
      <c r="L153" s="90" t="str">
        <f t="shared" si="14"/>
        <v/>
      </c>
      <c r="M153" s="269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3"/>
      <c r="B154" s="206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12"/>
        <v/>
      </c>
      <c r="H154" s="113"/>
      <c r="I154" s="69" t="str">
        <f>IFERROR(VLOOKUP(C154,parametros!$B:$F,5,0),"")</f>
        <v/>
      </c>
      <c r="J154" s="115" t="str">
        <f t="shared" si="13"/>
        <v/>
      </c>
      <c r="K154" s="113"/>
      <c r="L154" s="90" t="str">
        <f t="shared" si="14"/>
        <v/>
      </c>
      <c r="M154" s="269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3"/>
      <c r="B155" s="206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12"/>
        <v/>
      </c>
      <c r="H155" s="113"/>
      <c r="I155" s="69" t="str">
        <f>IFERROR(VLOOKUP(C155,parametros!$B:$F,5,0),"")</f>
        <v/>
      </c>
      <c r="J155" s="115" t="str">
        <f t="shared" si="13"/>
        <v/>
      </c>
      <c r="K155" s="113"/>
      <c r="L155" s="90" t="str">
        <f t="shared" si="14"/>
        <v/>
      </c>
      <c r="M155" s="269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3"/>
      <c r="B156" s="206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12"/>
        <v/>
      </c>
      <c r="H156" s="113"/>
      <c r="I156" s="69" t="str">
        <f>IFERROR(VLOOKUP(C156,parametros!$B:$F,5,0),"")</f>
        <v/>
      </c>
      <c r="J156" s="115" t="str">
        <f t="shared" si="13"/>
        <v/>
      </c>
      <c r="K156" s="113"/>
      <c r="L156" s="90" t="str">
        <f t="shared" si="14"/>
        <v/>
      </c>
      <c r="M156" s="269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3"/>
      <c r="B157" s="206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12"/>
        <v/>
      </c>
      <c r="H157" s="113"/>
      <c r="I157" s="69" t="str">
        <f>IFERROR(VLOOKUP(C157,parametros!$B:$F,5,0),"")</f>
        <v/>
      </c>
      <c r="J157" s="115" t="str">
        <f t="shared" si="13"/>
        <v/>
      </c>
      <c r="K157" s="113"/>
      <c r="L157" s="90" t="str">
        <f t="shared" si="14"/>
        <v/>
      </c>
      <c r="M157" s="269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3"/>
      <c r="B158" s="206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12"/>
        <v/>
      </c>
      <c r="H158" s="113"/>
      <c r="I158" s="69" t="str">
        <f>IFERROR(VLOOKUP(C158,parametros!$B:$F,5,0),"")</f>
        <v/>
      </c>
      <c r="J158" s="115" t="str">
        <f t="shared" si="13"/>
        <v/>
      </c>
      <c r="K158" s="113"/>
      <c r="L158" s="90" t="str">
        <f t="shared" si="14"/>
        <v/>
      </c>
      <c r="M158" s="269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3"/>
      <c r="B159" s="206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12"/>
        <v/>
      </c>
      <c r="H159" s="113"/>
      <c r="I159" s="69" t="str">
        <f>IFERROR(VLOOKUP(C159,parametros!$B:$F,5,0),"")</f>
        <v/>
      </c>
      <c r="J159" s="115" t="str">
        <f t="shared" si="13"/>
        <v/>
      </c>
      <c r="K159" s="113"/>
      <c r="L159" s="90" t="str">
        <f t="shared" si="14"/>
        <v/>
      </c>
      <c r="M159" s="269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3"/>
      <c r="B160" s="206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12"/>
        <v/>
      </c>
      <c r="H160" s="113"/>
      <c r="I160" s="69" t="str">
        <f>IFERROR(VLOOKUP(C160,parametros!$B:$F,5,0),"")</f>
        <v/>
      </c>
      <c r="J160" s="115" t="str">
        <f t="shared" si="13"/>
        <v/>
      </c>
      <c r="K160" s="113"/>
      <c r="L160" s="90" t="str">
        <f t="shared" si="14"/>
        <v/>
      </c>
      <c r="M160" s="269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3"/>
      <c r="B161" s="206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12"/>
        <v/>
      </c>
      <c r="H161" s="113"/>
      <c r="I161" s="69" t="str">
        <f>IFERROR(VLOOKUP(C161,parametros!$B:$F,5,0),"")</f>
        <v/>
      </c>
      <c r="J161" s="115" t="str">
        <f t="shared" si="13"/>
        <v/>
      </c>
      <c r="K161" s="113"/>
      <c r="L161" s="90" t="str">
        <f t="shared" si="14"/>
        <v/>
      </c>
      <c r="M161" s="269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3"/>
      <c r="B162" s="206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5">IF(OR(E162="",F162=""),"",ROUND(E162*F162,2))</f>
        <v/>
      </c>
      <c r="H162" s="113"/>
      <c r="I162" s="69" t="str">
        <f>IFERROR(VLOOKUP(C162,parametros!$B:$F,5,0),"")</f>
        <v/>
      </c>
      <c r="J162" s="115" t="str">
        <f t="shared" ref="J162:J193" si="16">IF(OR(L162="",F162=""),"",ROUND(L162*F162*IF(AND(UPPER(H162)="SIM",ISNUMBER(I162)),I162,1),2))</f>
        <v/>
      </c>
      <c r="K162" s="113"/>
      <c r="L162" s="90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269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3"/>
      <c r="B163" s="206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5"/>
        <v/>
      </c>
      <c r="H163" s="113"/>
      <c r="I163" s="69" t="str">
        <f>IFERROR(VLOOKUP(C163,parametros!$B:$F,5,0),"")</f>
        <v/>
      </c>
      <c r="J163" s="115" t="str">
        <f t="shared" si="16"/>
        <v/>
      </c>
      <c r="K163" s="113"/>
      <c r="L163" s="90" t="str">
        <f t="shared" si="17"/>
        <v/>
      </c>
      <c r="M163" s="269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3"/>
      <c r="B164" s="206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5"/>
        <v/>
      </c>
      <c r="H164" s="113"/>
      <c r="I164" s="69" t="str">
        <f>IFERROR(VLOOKUP(C164,parametros!$B:$F,5,0),"")</f>
        <v/>
      </c>
      <c r="J164" s="115" t="str">
        <f t="shared" si="16"/>
        <v/>
      </c>
      <c r="K164" s="113"/>
      <c r="L164" s="90" t="str">
        <f t="shared" si="17"/>
        <v/>
      </c>
      <c r="M164" s="269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3"/>
      <c r="B165" s="206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5"/>
        <v/>
      </c>
      <c r="H165" s="113"/>
      <c r="I165" s="69" t="str">
        <f>IFERROR(VLOOKUP(C165,parametros!$B:$F,5,0),"")</f>
        <v/>
      </c>
      <c r="J165" s="115" t="str">
        <f t="shared" si="16"/>
        <v/>
      </c>
      <c r="K165" s="113"/>
      <c r="L165" s="90" t="str">
        <f t="shared" si="17"/>
        <v/>
      </c>
      <c r="M165" s="269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3"/>
      <c r="B166" s="206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5"/>
        <v/>
      </c>
      <c r="H166" s="113"/>
      <c r="I166" s="69" t="str">
        <f>IFERROR(VLOOKUP(C166,parametros!$B:$F,5,0),"")</f>
        <v/>
      </c>
      <c r="J166" s="115" t="str">
        <f t="shared" si="16"/>
        <v/>
      </c>
      <c r="K166" s="113"/>
      <c r="L166" s="90" t="str">
        <f t="shared" si="17"/>
        <v/>
      </c>
      <c r="M166" s="269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3"/>
      <c r="B167" s="206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5"/>
        <v/>
      </c>
      <c r="H167" s="113"/>
      <c r="I167" s="69" t="str">
        <f>IFERROR(VLOOKUP(C167,parametros!$B:$F,5,0),"")</f>
        <v/>
      </c>
      <c r="J167" s="115" t="str">
        <f t="shared" si="16"/>
        <v/>
      </c>
      <c r="K167" s="113"/>
      <c r="L167" s="90" t="str">
        <f t="shared" si="17"/>
        <v/>
      </c>
      <c r="M167" s="269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3"/>
      <c r="B168" s="206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5"/>
        <v/>
      </c>
      <c r="H168" s="113"/>
      <c r="I168" s="69" t="str">
        <f>IFERROR(VLOOKUP(C168,parametros!$B:$F,5,0),"")</f>
        <v/>
      </c>
      <c r="J168" s="115" t="str">
        <f t="shared" si="16"/>
        <v/>
      </c>
      <c r="K168" s="113"/>
      <c r="L168" s="90" t="str">
        <f t="shared" si="17"/>
        <v/>
      </c>
      <c r="M168" s="269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3"/>
      <c r="B169" s="206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5"/>
        <v/>
      </c>
      <c r="H169" s="113"/>
      <c r="I169" s="69" t="str">
        <f>IFERROR(VLOOKUP(C169,parametros!$B:$F,5,0),"")</f>
        <v/>
      </c>
      <c r="J169" s="115" t="str">
        <f t="shared" si="16"/>
        <v/>
      </c>
      <c r="K169" s="113"/>
      <c r="L169" s="90" t="str">
        <f t="shared" si="17"/>
        <v/>
      </c>
      <c r="M169" s="269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3"/>
      <c r="B170" s="206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5"/>
        <v/>
      </c>
      <c r="H170" s="113"/>
      <c r="I170" s="69" t="str">
        <f>IFERROR(VLOOKUP(C170,parametros!$B:$F,5,0),"")</f>
        <v/>
      </c>
      <c r="J170" s="115" t="str">
        <f t="shared" si="16"/>
        <v/>
      </c>
      <c r="K170" s="113"/>
      <c r="L170" s="90" t="str">
        <f t="shared" si="17"/>
        <v/>
      </c>
      <c r="M170" s="269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3"/>
      <c r="B171" s="206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5"/>
        <v/>
      </c>
      <c r="H171" s="113"/>
      <c r="I171" s="69" t="str">
        <f>IFERROR(VLOOKUP(C171,parametros!$B:$F,5,0),"")</f>
        <v/>
      </c>
      <c r="J171" s="115" t="str">
        <f t="shared" si="16"/>
        <v/>
      </c>
      <c r="K171" s="113"/>
      <c r="L171" s="90" t="str">
        <f t="shared" si="17"/>
        <v/>
      </c>
      <c r="M171" s="269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3"/>
      <c r="B172" s="206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5"/>
        <v/>
      </c>
      <c r="H172" s="113"/>
      <c r="I172" s="69" t="str">
        <f>IFERROR(VLOOKUP(C172,parametros!$B:$F,5,0),"")</f>
        <v/>
      </c>
      <c r="J172" s="115" t="str">
        <f t="shared" si="16"/>
        <v/>
      </c>
      <c r="K172" s="113"/>
      <c r="L172" s="90" t="str">
        <f t="shared" si="17"/>
        <v/>
      </c>
      <c r="M172" s="269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3"/>
      <c r="B173" s="206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5"/>
        <v/>
      </c>
      <c r="H173" s="113"/>
      <c r="I173" s="69" t="str">
        <f>IFERROR(VLOOKUP(C173,parametros!$B:$F,5,0),"")</f>
        <v/>
      </c>
      <c r="J173" s="115" t="str">
        <f t="shared" si="16"/>
        <v/>
      </c>
      <c r="K173" s="113"/>
      <c r="L173" s="90" t="str">
        <f t="shared" si="17"/>
        <v/>
      </c>
      <c r="M173" s="269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3"/>
      <c r="B174" s="206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5"/>
        <v/>
      </c>
      <c r="H174" s="113"/>
      <c r="I174" s="69" t="str">
        <f>IFERROR(VLOOKUP(C174,parametros!$B:$F,5,0),"")</f>
        <v/>
      </c>
      <c r="J174" s="115" t="str">
        <f t="shared" si="16"/>
        <v/>
      </c>
      <c r="K174" s="113"/>
      <c r="L174" s="90" t="str">
        <f t="shared" si="17"/>
        <v/>
      </c>
      <c r="M174" s="269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3"/>
      <c r="B175" s="206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5"/>
        <v/>
      </c>
      <c r="H175" s="113"/>
      <c r="I175" s="69" t="str">
        <f>IFERROR(VLOOKUP(C175,parametros!$B:$F,5,0),"")</f>
        <v/>
      </c>
      <c r="J175" s="115" t="str">
        <f t="shared" si="16"/>
        <v/>
      </c>
      <c r="K175" s="113"/>
      <c r="L175" s="90" t="str">
        <f t="shared" si="17"/>
        <v/>
      </c>
      <c r="M175" s="269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3"/>
      <c r="B176" s="206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5"/>
        <v/>
      </c>
      <c r="H176" s="113"/>
      <c r="I176" s="69" t="str">
        <f>IFERROR(VLOOKUP(C176,parametros!$B:$F,5,0),"")</f>
        <v/>
      </c>
      <c r="J176" s="115" t="str">
        <f t="shared" si="16"/>
        <v/>
      </c>
      <c r="K176" s="113"/>
      <c r="L176" s="90" t="str">
        <f t="shared" si="17"/>
        <v/>
      </c>
      <c r="M176" s="269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3"/>
      <c r="B177" s="206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5"/>
        <v/>
      </c>
      <c r="H177" s="113"/>
      <c r="I177" s="69" t="str">
        <f>IFERROR(VLOOKUP(C177,parametros!$B:$F,5,0),"")</f>
        <v/>
      </c>
      <c r="J177" s="115" t="str">
        <f t="shared" si="16"/>
        <v/>
      </c>
      <c r="K177" s="113"/>
      <c r="L177" s="90" t="str">
        <f t="shared" si="17"/>
        <v/>
      </c>
      <c r="M177" s="269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3"/>
      <c r="B178" s="206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5"/>
        <v/>
      </c>
      <c r="H178" s="113"/>
      <c r="I178" s="69" t="str">
        <f>IFERROR(VLOOKUP(C178,parametros!$B:$F,5,0),"")</f>
        <v/>
      </c>
      <c r="J178" s="115" t="str">
        <f t="shared" si="16"/>
        <v/>
      </c>
      <c r="K178" s="113"/>
      <c r="L178" s="90" t="str">
        <f t="shared" si="17"/>
        <v/>
      </c>
      <c r="M178" s="269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3"/>
      <c r="B179" s="206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5"/>
        <v/>
      </c>
      <c r="H179" s="113"/>
      <c r="I179" s="69" t="str">
        <f>IFERROR(VLOOKUP(C179,parametros!$B:$F,5,0),"")</f>
        <v/>
      </c>
      <c r="J179" s="115" t="str">
        <f t="shared" si="16"/>
        <v/>
      </c>
      <c r="K179" s="113"/>
      <c r="L179" s="90" t="str">
        <f t="shared" si="17"/>
        <v/>
      </c>
      <c r="M179" s="269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3"/>
      <c r="B180" s="206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5"/>
        <v/>
      </c>
      <c r="H180" s="113"/>
      <c r="I180" s="69" t="str">
        <f>IFERROR(VLOOKUP(C180,parametros!$B:$F,5,0),"")</f>
        <v/>
      </c>
      <c r="J180" s="115" t="str">
        <f t="shared" si="16"/>
        <v/>
      </c>
      <c r="K180" s="113"/>
      <c r="L180" s="90" t="str">
        <f t="shared" si="17"/>
        <v/>
      </c>
      <c r="M180" s="269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3"/>
      <c r="B181" s="206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5"/>
        <v/>
      </c>
      <c r="H181" s="113"/>
      <c r="I181" s="69" t="str">
        <f>IFERROR(VLOOKUP(C181,parametros!$B:$F,5,0),"")</f>
        <v/>
      </c>
      <c r="J181" s="115" t="str">
        <f t="shared" si="16"/>
        <v/>
      </c>
      <c r="K181" s="113"/>
      <c r="L181" s="90" t="str">
        <f t="shared" si="17"/>
        <v/>
      </c>
      <c r="M181" s="269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3"/>
      <c r="B182" s="206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5"/>
        <v/>
      </c>
      <c r="H182" s="113"/>
      <c r="I182" s="69" t="str">
        <f>IFERROR(VLOOKUP(C182,parametros!$B:$F,5,0),"")</f>
        <v/>
      </c>
      <c r="J182" s="115" t="str">
        <f t="shared" si="16"/>
        <v/>
      </c>
      <c r="K182" s="113"/>
      <c r="L182" s="90" t="str">
        <f t="shared" si="17"/>
        <v/>
      </c>
      <c r="M182" s="269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3"/>
      <c r="B183" s="206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5"/>
        <v/>
      </c>
      <c r="H183" s="113"/>
      <c r="I183" s="69" t="str">
        <f>IFERROR(VLOOKUP(C183,parametros!$B:$F,5,0),"")</f>
        <v/>
      </c>
      <c r="J183" s="115" t="str">
        <f t="shared" si="16"/>
        <v/>
      </c>
      <c r="K183" s="113"/>
      <c r="L183" s="90" t="str">
        <f t="shared" si="17"/>
        <v/>
      </c>
      <c r="M183" s="269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3"/>
      <c r="B184" s="206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5"/>
        <v/>
      </c>
      <c r="H184" s="113"/>
      <c r="I184" s="69" t="str">
        <f>IFERROR(VLOOKUP(C184,parametros!$B:$F,5,0),"")</f>
        <v/>
      </c>
      <c r="J184" s="115" t="str">
        <f t="shared" si="16"/>
        <v/>
      </c>
      <c r="K184" s="113"/>
      <c r="L184" s="90" t="str">
        <f t="shared" si="17"/>
        <v/>
      </c>
      <c r="M184" s="269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3"/>
      <c r="B185" s="206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5"/>
        <v/>
      </c>
      <c r="H185" s="113"/>
      <c r="I185" s="69" t="str">
        <f>IFERROR(VLOOKUP(C185,parametros!$B:$F,5,0),"")</f>
        <v/>
      </c>
      <c r="J185" s="115" t="str">
        <f t="shared" si="16"/>
        <v/>
      </c>
      <c r="K185" s="113"/>
      <c r="L185" s="90" t="str">
        <f t="shared" si="17"/>
        <v/>
      </c>
      <c r="M185" s="269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3"/>
      <c r="B186" s="206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5"/>
        <v/>
      </c>
      <c r="H186" s="113"/>
      <c r="I186" s="69" t="str">
        <f>IFERROR(VLOOKUP(C186,parametros!$B:$F,5,0),"")</f>
        <v/>
      </c>
      <c r="J186" s="115" t="str">
        <f t="shared" si="16"/>
        <v/>
      </c>
      <c r="K186" s="113"/>
      <c r="L186" s="90" t="str">
        <f t="shared" si="17"/>
        <v/>
      </c>
      <c r="M186" s="269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3"/>
      <c r="B187" s="206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5"/>
        <v/>
      </c>
      <c r="H187" s="113"/>
      <c r="I187" s="69" t="str">
        <f>IFERROR(VLOOKUP(C187,parametros!$B:$F,5,0),"")</f>
        <v/>
      </c>
      <c r="J187" s="115" t="str">
        <f t="shared" si="16"/>
        <v/>
      </c>
      <c r="K187" s="113"/>
      <c r="L187" s="90" t="str">
        <f t="shared" si="17"/>
        <v/>
      </c>
      <c r="M187" s="269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3"/>
      <c r="B188" s="206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5"/>
        <v/>
      </c>
      <c r="H188" s="113"/>
      <c r="I188" s="69" t="str">
        <f>IFERROR(VLOOKUP(C188,parametros!$B:$F,5,0),"")</f>
        <v/>
      </c>
      <c r="J188" s="115" t="str">
        <f t="shared" si="16"/>
        <v/>
      </c>
      <c r="K188" s="113"/>
      <c r="L188" s="90" t="str">
        <f t="shared" si="17"/>
        <v/>
      </c>
      <c r="M188" s="269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3"/>
      <c r="B189" s="206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5"/>
        <v/>
      </c>
      <c r="H189" s="113"/>
      <c r="I189" s="69" t="str">
        <f>IFERROR(VLOOKUP(C189,parametros!$B:$F,5,0),"")</f>
        <v/>
      </c>
      <c r="J189" s="115" t="str">
        <f t="shared" si="16"/>
        <v/>
      </c>
      <c r="K189" s="113"/>
      <c r="L189" s="90" t="str">
        <f t="shared" si="17"/>
        <v/>
      </c>
      <c r="M189" s="269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3"/>
      <c r="B190" s="206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5"/>
        <v/>
      </c>
      <c r="H190" s="113"/>
      <c r="I190" s="69" t="str">
        <f>IFERROR(VLOOKUP(C190,parametros!$B:$F,5,0),"")</f>
        <v/>
      </c>
      <c r="J190" s="115" t="str">
        <f t="shared" si="16"/>
        <v/>
      </c>
      <c r="K190" s="113"/>
      <c r="L190" s="90" t="str">
        <f t="shared" si="17"/>
        <v/>
      </c>
      <c r="M190" s="269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3"/>
      <c r="B191" s="206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5"/>
        <v/>
      </c>
      <c r="H191" s="113"/>
      <c r="I191" s="69" t="str">
        <f>IFERROR(VLOOKUP(C191,parametros!$B:$F,5,0),"")</f>
        <v/>
      </c>
      <c r="J191" s="115" t="str">
        <f t="shared" si="16"/>
        <v/>
      </c>
      <c r="K191" s="113"/>
      <c r="L191" s="90" t="str">
        <f t="shared" si="17"/>
        <v/>
      </c>
      <c r="M191" s="269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3"/>
      <c r="B192" s="206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5"/>
        <v/>
      </c>
      <c r="H192" s="113"/>
      <c r="I192" s="69" t="str">
        <f>IFERROR(VLOOKUP(C192,parametros!$B:$F,5,0),"")</f>
        <v/>
      </c>
      <c r="J192" s="115" t="str">
        <f t="shared" si="16"/>
        <v/>
      </c>
      <c r="K192" s="113"/>
      <c r="L192" s="90" t="str">
        <f t="shared" si="17"/>
        <v/>
      </c>
      <c r="M192" s="269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3"/>
      <c r="B193" s="206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5"/>
        <v/>
      </c>
      <c r="H193" s="113"/>
      <c r="I193" s="69" t="str">
        <f>IFERROR(VLOOKUP(C193,parametros!$B:$F,5,0),"")</f>
        <v/>
      </c>
      <c r="J193" s="115" t="str">
        <f t="shared" si="16"/>
        <v/>
      </c>
      <c r="K193" s="113"/>
      <c r="L193" s="90" t="str">
        <f t="shared" si="17"/>
        <v/>
      </c>
      <c r="M193" s="269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3"/>
      <c r="B194" s="206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00" si="18">IF(OR(E194="",F194=""),"",ROUND(E194*F194,2))</f>
        <v/>
      </c>
      <c r="H194" s="113"/>
      <c r="I194" s="69" t="str">
        <f>IFERROR(VLOOKUP(C194,parametros!$B:$F,5,0),"")</f>
        <v/>
      </c>
      <c r="J194" s="115" t="str">
        <f t="shared" ref="J194:J200" si="19">IF(OR(L194="",F194=""),"",ROUND(L194*F194*IF(AND(UPPER(H194)="SIM",ISNUMBER(I194)),I194,1),2))</f>
        <v/>
      </c>
      <c r="K194" s="113"/>
      <c r="L194" s="90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269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3"/>
      <c r="B195" s="206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8"/>
        <v/>
      </c>
      <c r="H195" s="113"/>
      <c r="I195" s="69" t="str">
        <f>IFERROR(VLOOKUP(C195,parametros!$B:$F,5,0),"")</f>
        <v/>
      </c>
      <c r="J195" s="115" t="str">
        <f t="shared" si="19"/>
        <v/>
      </c>
      <c r="K195" s="113"/>
      <c r="L195" s="90" t="str">
        <f t="shared" si="20"/>
        <v/>
      </c>
      <c r="M195" s="269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3"/>
      <c r="B196" s="206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8"/>
        <v/>
      </c>
      <c r="H196" s="113"/>
      <c r="I196" s="69" t="str">
        <f>IFERROR(VLOOKUP(C196,parametros!$B:$F,5,0),"")</f>
        <v/>
      </c>
      <c r="J196" s="115" t="str">
        <f t="shared" si="19"/>
        <v/>
      </c>
      <c r="K196" s="113"/>
      <c r="L196" s="90" t="str">
        <f t="shared" si="20"/>
        <v/>
      </c>
      <c r="M196" s="269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3"/>
      <c r="B197" s="206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8"/>
        <v/>
      </c>
      <c r="H197" s="113"/>
      <c r="I197" s="69" t="str">
        <f>IFERROR(VLOOKUP(C197,parametros!$B:$F,5,0),"")</f>
        <v/>
      </c>
      <c r="J197" s="115" t="str">
        <f t="shared" si="19"/>
        <v/>
      </c>
      <c r="K197" s="113"/>
      <c r="L197" s="90" t="str">
        <f t="shared" si="20"/>
        <v/>
      </c>
      <c r="M197" s="269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3"/>
      <c r="B198" s="206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8"/>
        <v/>
      </c>
      <c r="H198" s="113"/>
      <c r="I198" s="69" t="str">
        <f>IFERROR(VLOOKUP(C198,parametros!$B:$F,5,0),"")</f>
        <v/>
      </c>
      <c r="J198" s="115" t="str">
        <f t="shared" si="19"/>
        <v/>
      </c>
      <c r="K198" s="113"/>
      <c r="L198" s="90" t="str">
        <f t="shared" si="20"/>
        <v/>
      </c>
      <c r="M198" s="269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3"/>
      <c r="B199" s="206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8"/>
        <v/>
      </c>
      <c r="H199" s="113"/>
      <c r="I199" s="69" t="str">
        <f>IFERROR(VLOOKUP(C199,parametros!$B:$F,5,0),"")</f>
        <v/>
      </c>
      <c r="J199" s="115" t="str">
        <f t="shared" si="19"/>
        <v/>
      </c>
      <c r="K199" s="113"/>
      <c r="L199" s="90" t="str">
        <f t="shared" si="20"/>
        <v/>
      </c>
      <c r="M199" s="269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3"/>
      <c r="B200" s="206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8"/>
        <v/>
      </c>
      <c r="H200" s="113"/>
      <c r="I200" s="69" t="str">
        <f>IFERROR(VLOOKUP(C200,parametros!$B:$F,5,0),"")</f>
        <v/>
      </c>
      <c r="J200" s="115" t="str">
        <f t="shared" si="19"/>
        <v/>
      </c>
      <c r="K200" s="113"/>
      <c r="L200" s="90" t="str">
        <f t="shared" si="20"/>
        <v/>
      </c>
      <c r="M200" s="269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39" t="s">
        <v>68</v>
      </c>
      <c r="B1" s="39" t="s">
        <v>268</v>
      </c>
      <c r="C1" s="39" t="s">
        <v>269</v>
      </c>
      <c r="D1" s="39" t="s">
        <v>270</v>
      </c>
      <c r="E1" s="39" t="s">
        <v>271</v>
      </c>
      <c r="F1" s="39" t="s">
        <v>71</v>
      </c>
      <c r="H1" s="199" t="s">
        <v>272</v>
      </c>
      <c r="I1" s="22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86" t="str">
        <f>IF(itens_Remanesc!A2="","",itens_Remanesc!A2)</f>
        <v/>
      </c>
      <c r="B2" s="196"/>
      <c r="C2" s="196" t="str">
        <f>IF(A2="","",IF($I$5="","POSICAO DE REFERENCIA INDISPONIVEL",ROUND(IF(itens_Remanesc!B2="",0,itens_Remanesc!B2)+SUMIFS(aditivos!$L$2:$L$200,aditivos!$A$2:$A$200,A2,aditivos!$B$2:$B$200,"&lt;="&amp;$I$5),2)))</f>
        <v/>
      </c>
      <c r="D2" s="196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197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86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00" t="s">
        <v>273</v>
      </c>
      <c r="I2" s="221" t="b">
        <f>AND(ISNUMBER(CONTROLE!$B$3),OR($I$1="C0",$I$1="C1",$I$1="C2",$I$1="C3",$I$1="C4"),COUNTIF(itens_Remanesc!$A$2:$A$200,"&lt;&gt;")&gt;0,SUMPRODUCT((itens_Remanesc!$A$2:$A$200&lt;&gt;"")*(posicao_contratual!$Y$2:$Y$200&lt;&gt;"")*(posicao_contratual!$Y$2:$Y$200&lt;=IFERROR(VALUE(MID($I$1,2,1)),-1))*(1-ISNUMBER($B$2:$B$200)))=0)</f>
        <v>0</v>
      </c>
      <c r="K2" s="192" t="str">
        <f>IF(A2="","",itens_Remanesc!C2)</f>
        <v/>
      </c>
      <c r="L2" s="192" t="str">
        <f>IF(A2="","",IF($I$4="C0",posicao_contratual!G2,IF($I$4="C1",posicao_contratual!K2,IF($I$4="C2",posicao_contratual!O2,IF($I$4="C3",posicao_contratual!S2,IF($I$4="C4",posicao_contratual!W2,""))))))</f>
        <v/>
      </c>
      <c r="M2" s="192" t="str">
        <f>IF(OR(A2="",$I$5="",$I$6=""),"",ROUND(SUMIFS(aditivos!$L$2:$L$200,aditivos!$A$2:$A$200,A2,aditivos!$B$2:$B$200,"&gt;"&amp;$I$6,aditivos!$B$2:$B$200,"&lt;="&amp;$I$5),2))</f>
        <v/>
      </c>
      <c r="N2" s="192" t="str">
        <f t="shared" ref="N2:N33" si="1">IF(OR(A2="",L2="",D2=""),"",ROUND(MAX(L2+IF(ISNUMBER(M2),M2,0)-D2,0),2))</f>
        <v/>
      </c>
      <c r="O2" s="192" t="str">
        <f t="shared" ref="O2:O33" si="2">IF(OR(A2="",D2="",K2="",$I$7=""),"",ROUND(D2*K2*$I$7,2))</f>
        <v/>
      </c>
      <c r="P2" s="192" t="str">
        <f t="shared" ref="P2:P33" si="3">IF(OR(A2="",N2="",K2="",$I$7=""),"",ROUND(N2*K2*$I$7,2))</f>
        <v/>
      </c>
      <c r="Q2" s="192" t="str">
        <f t="shared" ref="Q2:Q33" si="4">IF(OR(A2="",D2="",K2=""),"",ROUND(D2*K2,2))</f>
        <v/>
      </c>
      <c r="R2" s="192" t="str">
        <f t="shared" ref="R2:R33" si="5">IF(OR(A2="",L2="",K2="",$I$7=""),"",ROUND(L2*K2*$I$7,2))</f>
        <v/>
      </c>
    </row>
    <row r="3" spans="1:18" x14ac:dyDescent="0.35">
      <c r="A3" s="86" t="str">
        <f>IF(itens_Remanesc!A3="","",itens_Remanesc!A3)</f>
        <v/>
      </c>
      <c r="B3" s="196"/>
      <c r="C3" s="196" t="str">
        <f>IF(A3="","",IF($I$5="","POSICAO DE REFERENCIA INDISPONIVEL",ROUND(IF(itens_Remanesc!B3="",0,itens_Remanesc!B3)+SUMIFS(aditivos!$L$2:$L$200,aditivos!$A$2:$A$200,A3,aditivos!$B$2:$B$200,"&lt;="&amp;$I$5),2)))</f>
        <v/>
      </c>
      <c r="D3" s="196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197" t="str">
        <f t="shared" si="0"/>
        <v/>
      </c>
      <c r="F3" s="86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00" t="s">
        <v>274</v>
      </c>
      <c r="I3" s="22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2" t="str">
        <f>IF(A3="","",itens_Remanesc!C3)</f>
        <v/>
      </c>
      <c r="L3" s="192" t="str">
        <f>IF(A3="","",IF($I$4="C0",posicao_contratual!G3,IF($I$4="C1",posicao_contratual!K3,IF($I$4="C2",posicao_contratual!O3,IF($I$4="C3",posicao_contratual!S3,IF($I$4="C4",posicao_contratual!W3,""))))))</f>
        <v/>
      </c>
      <c r="M3" s="192" t="str">
        <f>IF(OR(A3="",$I$5="",$I$6=""),"",ROUND(SUMIFS(aditivos!$L$2:$L$200,aditivos!$A$2:$A$200,A3,aditivos!$B$2:$B$200,"&gt;"&amp;$I$6,aditivos!$B$2:$B$200,"&lt;="&amp;$I$5),2))</f>
        <v/>
      </c>
      <c r="N3" s="192" t="str">
        <f t="shared" si="1"/>
        <v/>
      </c>
      <c r="O3" s="192" t="str">
        <f t="shared" si="2"/>
        <v/>
      </c>
      <c r="P3" s="192" t="str">
        <f t="shared" si="3"/>
        <v/>
      </c>
      <c r="Q3" s="192" t="str">
        <f t="shared" si="4"/>
        <v/>
      </c>
      <c r="R3" s="192" t="str">
        <f t="shared" si="5"/>
        <v/>
      </c>
    </row>
    <row r="4" spans="1:18" x14ac:dyDescent="0.35">
      <c r="A4" s="86" t="str">
        <f>IF(itens_Remanesc!A4="","",itens_Remanesc!A4)</f>
        <v/>
      </c>
      <c r="B4" s="196"/>
      <c r="C4" s="196" t="str">
        <f>IF(A4="","",IF($I$5="","POSICAO DE REFERENCIA INDISPONIVEL",ROUND(IF(itens_Remanesc!B4="",0,itens_Remanesc!B4)+SUMIFS(aditivos!$L$2:$L$200,aditivos!$A$2:$A$200,A4,aditivos!$B$2:$B$200,"&lt;="&amp;$I$5),2)))</f>
        <v/>
      </c>
      <c r="D4" s="196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197" t="str">
        <f t="shared" si="0"/>
        <v/>
      </c>
      <c r="F4" s="86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00" t="s">
        <v>275</v>
      </c>
      <c r="I4" s="221" t="str">
        <f>IF($I$2,$I$1,$I$3)</f>
        <v/>
      </c>
      <c r="K4" s="192" t="str">
        <f>IF(A4="","",itens_Remanesc!C4)</f>
        <v/>
      </c>
      <c r="L4" s="192" t="str">
        <f>IF(A4="","",IF($I$4="C0",posicao_contratual!G4,IF($I$4="C1",posicao_contratual!K4,IF($I$4="C2",posicao_contratual!O4,IF($I$4="C3",posicao_contratual!S4,IF($I$4="C4",posicao_contratual!W4,""))))))</f>
        <v/>
      </c>
      <c r="M4" s="192" t="str">
        <f>IF(OR(A4="",$I$5="",$I$6=""),"",ROUND(SUMIFS(aditivos!$L$2:$L$200,aditivos!$A$2:$A$200,A4,aditivos!$B$2:$B$200,"&gt;"&amp;$I$6,aditivos!$B$2:$B$200,"&lt;="&amp;$I$5),2))</f>
        <v/>
      </c>
      <c r="N4" s="192" t="str">
        <f t="shared" si="1"/>
        <v/>
      </c>
      <c r="O4" s="192" t="str">
        <f t="shared" si="2"/>
        <v/>
      </c>
      <c r="P4" s="192" t="str">
        <f t="shared" si="3"/>
        <v/>
      </c>
      <c r="Q4" s="192" t="str">
        <f t="shared" si="4"/>
        <v/>
      </c>
      <c r="R4" s="192" t="str">
        <f t="shared" si="5"/>
        <v/>
      </c>
    </row>
    <row r="5" spans="1:18" x14ac:dyDescent="0.35">
      <c r="A5" s="86" t="str">
        <f>IF(itens_Remanesc!A5="","",itens_Remanesc!A5)</f>
        <v/>
      </c>
      <c r="B5" s="196"/>
      <c r="C5" s="196" t="str">
        <f>IF(A5="","",IF($I$5="","POSICAO DE REFERENCIA INDISPONIVEL",ROUND(IF(itens_Remanesc!B5="",0,itens_Remanesc!B5)+SUMIFS(aditivos!$L$2:$L$200,aditivos!$A$2:$A$200,A5,aditivos!$B$2:$B$200,"&lt;="&amp;$I$5),2)))</f>
        <v/>
      </c>
      <c r="D5" s="196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197" t="str">
        <f t="shared" si="0"/>
        <v/>
      </c>
      <c r="F5" s="86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00" t="s">
        <v>276</v>
      </c>
      <c r="I5" s="222" t="str">
        <f>IF($I$4="","",IF($I$2,CONTROLE!$B$3,$I$6))</f>
        <v/>
      </c>
      <c r="K5" s="192" t="str">
        <f>IF(A5="","",itens_Remanesc!C5)</f>
        <v/>
      </c>
      <c r="L5" s="192" t="str">
        <f>IF(A5="","",IF($I$4="C0",posicao_contratual!G5,IF($I$4="C1",posicao_contratual!K5,IF($I$4="C2",posicao_contratual!O5,IF($I$4="C3",posicao_contratual!S5,IF($I$4="C4",posicao_contratual!W5,""))))))</f>
        <v/>
      </c>
      <c r="M5" s="192" t="str">
        <f>IF(OR(A5="",$I$5="",$I$6=""),"",ROUND(SUMIFS(aditivos!$L$2:$L$200,aditivos!$A$2:$A$200,A5,aditivos!$B$2:$B$200,"&gt;"&amp;$I$6,aditivos!$B$2:$B$200,"&lt;="&amp;$I$5),2))</f>
        <v/>
      </c>
      <c r="N5" s="192" t="str">
        <f t="shared" si="1"/>
        <v/>
      </c>
      <c r="O5" s="192" t="str">
        <f t="shared" si="2"/>
        <v/>
      </c>
      <c r="P5" s="192" t="str">
        <f t="shared" si="3"/>
        <v/>
      </c>
      <c r="Q5" s="192" t="str">
        <f t="shared" si="4"/>
        <v/>
      </c>
      <c r="R5" s="192" t="str">
        <f t="shared" si="5"/>
        <v/>
      </c>
    </row>
    <row r="6" spans="1:18" x14ac:dyDescent="0.35">
      <c r="A6" s="86" t="str">
        <f>IF(itens_Remanesc!A6="","",itens_Remanesc!A6)</f>
        <v/>
      </c>
      <c r="B6" s="196"/>
      <c r="C6" s="196" t="str">
        <f>IF(A6="","",IF($I$5="","POSICAO DE REFERENCIA INDISPONIVEL",ROUND(IF(itens_Remanesc!B6="",0,itens_Remanesc!B6)+SUMIFS(aditivos!$L$2:$L$200,aditivos!$A$2:$A$200,A6,aditivos!$B$2:$B$200,"&lt;="&amp;$I$5),2)))</f>
        <v/>
      </c>
      <c r="D6" s="196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197" t="str">
        <f t="shared" si="0"/>
        <v/>
      </c>
      <c r="F6" s="86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00" t="s">
        <v>277</v>
      </c>
      <c r="I6" s="222" t="str">
        <f>IF($I$4="C0",parametros!$C$2,IF($I$4="C1",parametros!$C$3,IF($I$4="C2",parametros!$C$4,IF($I$4="C3",parametros!$C$5,IF($I$4="C4",parametros!$C$6,"")))))</f>
        <v/>
      </c>
      <c r="K6" s="192" t="str">
        <f>IF(A6="","",itens_Remanesc!C6)</f>
        <v/>
      </c>
      <c r="L6" s="192" t="str">
        <f>IF(A6="","",IF($I$4="C0",posicao_contratual!G6,IF($I$4="C1",posicao_contratual!K6,IF($I$4="C2",posicao_contratual!O6,IF($I$4="C3",posicao_contratual!S6,IF($I$4="C4",posicao_contratual!W6,""))))))</f>
        <v/>
      </c>
      <c r="M6" s="192" t="str">
        <f>IF(OR(A6="",$I$5="",$I$6=""),"",ROUND(SUMIFS(aditivos!$L$2:$L$200,aditivos!$A$2:$A$200,A6,aditivos!$B$2:$B$200,"&gt;"&amp;$I$6,aditivos!$B$2:$B$200,"&lt;="&amp;$I$5),2))</f>
        <v/>
      </c>
      <c r="N6" s="192" t="str">
        <f t="shared" si="1"/>
        <v/>
      </c>
      <c r="O6" s="192" t="str">
        <f t="shared" si="2"/>
        <v/>
      </c>
      <c r="P6" s="192" t="str">
        <f t="shared" si="3"/>
        <v/>
      </c>
      <c r="Q6" s="192" t="str">
        <f t="shared" si="4"/>
        <v/>
      </c>
      <c r="R6" s="192" t="str">
        <f t="shared" si="5"/>
        <v/>
      </c>
    </row>
    <row r="7" spans="1:18" x14ac:dyDescent="0.35">
      <c r="A7" s="86" t="str">
        <f>IF(itens_Remanesc!A7="","",itens_Remanesc!A7)</f>
        <v/>
      </c>
      <c r="B7" s="196"/>
      <c r="C7" s="196" t="str">
        <f>IF(A7="","",IF($I$5="","POSICAO DE REFERENCIA INDISPONIVEL",ROUND(IF(itens_Remanesc!B7="",0,itens_Remanesc!B7)+SUMIFS(aditivos!$L$2:$L$200,aditivos!$A$2:$A$200,A7,aditivos!$B$2:$B$200,"&lt;="&amp;$I$5),2)))</f>
        <v/>
      </c>
      <c r="D7" s="196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197" t="str">
        <f t="shared" si="0"/>
        <v/>
      </c>
      <c r="F7" s="86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00" t="s">
        <v>278</v>
      </c>
      <c r="I7" s="223" t="str">
        <f>IF($I$4="C0",parametros!$F$2,IF($I$4="C1",parametros!$F$3,IF($I$4="C2",parametros!$F$4,IF($I$4="C3",parametros!$F$5,IF($I$4="C4",parametros!$F$6,"")))))</f>
        <v/>
      </c>
      <c r="K7" s="192" t="str">
        <f>IF(A7="","",itens_Remanesc!C7)</f>
        <v/>
      </c>
      <c r="L7" s="192" t="str">
        <f>IF(A7="","",IF($I$4="C0",posicao_contratual!G7,IF($I$4="C1",posicao_contratual!K7,IF($I$4="C2",posicao_contratual!O7,IF($I$4="C3",posicao_contratual!S7,IF($I$4="C4",posicao_contratual!W7,""))))))</f>
        <v/>
      </c>
      <c r="M7" s="192" t="str">
        <f>IF(OR(A7="",$I$5="",$I$6=""),"",ROUND(SUMIFS(aditivos!$L$2:$L$200,aditivos!$A$2:$A$200,A7,aditivos!$B$2:$B$200,"&gt;"&amp;$I$6,aditivos!$B$2:$B$200,"&lt;="&amp;$I$5),2))</f>
        <v/>
      </c>
      <c r="N7" s="192" t="str">
        <f t="shared" si="1"/>
        <v/>
      </c>
      <c r="O7" s="192" t="str">
        <f t="shared" si="2"/>
        <v/>
      </c>
      <c r="P7" s="192" t="str">
        <f t="shared" si="3"/>
        <v/>
      </c>
      <c r="Q7" s="192" t="str">
        <f t="shared" si="4"/>
        <v/>
      </c>
      <c r="R7" s="192" t="str">
        <f t="shared" si="5"/>
        <v/>
      </c>
    </row>
    <row r="8" spans="1:18" x14ac:dyDescent="0.35">
      <c r="A8" s="86" t="str">
        <f>IF(itens_Remanesc!A8="","",itens_Remanesc!A8)</f>
        <v/>
      </c>
      <c r="B8" s="196"/>
      <c r="C8" s="196" t="str">
        <f>IF(A8="","",IF($I$5="","POSICAO DE REFERENCIA INDISPONIVEL",ROUND(IF(itens_Remanesc!B8="",0,itens_Remanesc!B8)+SUMIFS(aditivos!$L$2:$L$200,aditivos!$A$2:$A$200,A8,aditivos!$B$2:$B$200,"&lt;="&amp;$I$5),2)))</f>
        <v/>
      </c>
      <c r="D8" s="196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197" t="str">
        <f t="shared" si="0"/>
        <v/>
      </c>
      <c r="F8" s="86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01" t="s">
        <v>279</v>
      </c>
      <c r="I8" s="22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192" t="str">
        <f>IF(A8="","",itens_Remanesc!C8)</f>
        <v/>
      </c>
      <c r="L8" s="192" t="str">
        <f>IF(A8="","",IF($I$4="C0",posicao_contratual!G8,IF($I$4="C1",posicao_contratual!K8,IF($I$4="C2",posicao_contratual!O8,IF($I$4="C3",posicao_contratual!S8,IF($I$4="C4",posicao_contratual!W8,""))))))</f>
        <v/>
      </c>
      <c r="M8" s="192" t="str">
        <f>IF(OR(A8="",$I$5="",$I$6=""),"",ROUND(SUMIFS(aditivos!$L$2:$L$200,aditivos!$A$2:$A$200,A8,aditivos!$B$2:$B$200,"&gt;"&amp;$I$6,aditivos!$B$2:$B$200,"&lt;="&amp;$I$5),2))</f>
        <v/>
      </c>
      <c r="N8" s="192" t="str">
        <f t="shared" si="1"/>
        <v/>
      </c>
      <c r="O8" s="192" t="str">
        <f t="shared" si="2"/>
        <v/>
      </c>
      <c r="P8" s="192" t="str">
        <f t="shared" si="3"/>
        <v/>
      </c>
      <c r="Q8" s="192" t="str">
        <f t="shared" si="4"/>
        <v/>
      </c>
      <c r="R8" s="192" t="str">
        <f t="shared" si="5"/>
        <v/>
      </c>
    </row>
    <row r="9" spans="1:18" x14ac:dyDescent="0.35">
      <c r="A9" s="86" t="str">
        <f>IF(itens_Remanesc!A9="","",itens_Remanesc!A9)</f>
        <v/>
      </c>
      <c r="B9" s="196"/>
      <c r="C9" s="196" t="str">
        <f>IF(A9="","",IF($I$5="","POSICAO DE REFERENCIA INDISPONIVEL",ROUND(IF(itens_Remanesc!B9="",0,itens_Remanesc!B9)+SUMIFS(aditivos!$L$2:$L$200,aditivos!$A$2:$A$200,A9,aditivos!$B$2:$B$200,"&lt;="&amp;$I$5),2)))</f>
        <v/>
      </c>
      <c r="D9" s="196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197" t="str">
        <f t="shared" si="0"/>
        <v/>
      </c>
      <c r="F9" s="86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I9" s="225"/>
      <c r="K9" s="192" t="str">
        <f>IF(A9="","",itens_Remanesc!C9)</f>
        <v/>
      </c>
      <c r="L9" s="192" t="str">
        <f>IF(A9="","",IF($I$4="C0",posicao_contratual!G9,IF($I$4="C1",posicao_contratual!K9,IF($I$4="C2",posicao_contratual!O9,IF($I$4="C3",posicao_contratual!S9,IF($I$4="C4",posicao_contratual!W9,""))))))</f>
        <v/>
      </c>
      <c r="M9" s="192" t="str">
        <f>IF(OR(A9="",$I$5="",$I$6=""),"",ROUND(SUMIFS(aditivos!$L$2:$L$200,aditivos!$A$2:$A$200,A9,aditivos!$B$2:$B$200,"&gt;"&amp;$I$6,aditivos!$B$2:$B$200,"&lt;="&amp;$I$5),2))</f>
        <v/>
      </c>
      <c r="N9" s="192" t="str">
        <f t="shared" si="1"/>
        <v/>
      </c>
      <c r="O9" s="192" t="str">
        <f t="shared" si="2"/>
        <v/>
      </c>
      <c r="P9" s="192" t="str">
        <f t="shared" si="3"/>
        <v/>
      </c>
      <c r="Q9" s="192" t="str">
        <f t="shared" si="4"/>
        <v/>
      </c>
      <c r="R9" s="192" t="str">
        <f t="shared" si="5"/>
        <v/>
      </c>
    </row>
    <row r="10" spans="1:18" x14ac:dyDescent="0.35">
      <c r="A10" s="86" t="str">
        <f>IF(itens_Remanesc!A10="","",itens_Remanesc!A10)</f>
        <v/>
      </c>
      <c r="B10" s="196"/>
      <c r="C10" s="196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196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197" t="str">
        <f t="shared" si="0"/>
        <v/>
      </c>
      <c r="F10" s="86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I10" s="225"/>
      <c r="K10" s="192" t="str">
        <f>IF(A10="","",itens_Remanesc!C10)</f>
        <v/>
      </c>
      <c r="L10" s="192" t="str">
        <f>IF(A10="","",IF($I$4="C0",posicao_contratual!G10,IF($I$4="C1",posicao_contratual!K10,IF($I$4="C2",posicao_contratual!O10,IF($I$4="C3",posicao_contratual!S10,IF($I$4="C4",posicao_contratual!W10,""))))))</f>
        <v/>
      </c>
      <c r="M10" s="192" t="str">
        <f>IF(OR(A10="",$I$5="",$I$6=""),"",ROUND(SUMIFS(aditivos!$L$2:$L$200,aditivos!$A$2:$A$200,A10,aditivos!$B$2:$B$200,"&gt;"&amp;$I$6,aditivos!$B$2:$B$200,"&lt;="&amp;$I$5),2))</f>
        <v/>
      </c>
      <c r="N10" s="192" t="str">
        <f t="shared" si="1"/>
        <v/>
      </c>
      <c r="O10" s="192" t="str">
        <f t="shared" si="2"/>
        <v/>
      </c>
      <c r="P10" s="192" t="str">
        <f t="shared" si="3"/>
        <v/>
      </c>
      <c r="Q10" s="192" t="str">
        <f t="shared" si="4"/>
        <v/>
      </c>
      <c r="R10" s="192" t="str">
        <f t="shared" si="5"/>
        <v/>
      </c>
    </row>
    <row r="11" spans="1:18" x14ac:dyDescent="0.35">
      <c r="A11" s="86" t="str">
        <f>IF(itens_Remanesc!A11="","",itens_Remanesc!A11)</f>
        <v/>
      </c>
      <c r="B11" s="196"/>
      <c r="C11" s="196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196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197" t="str">
        <f t="shared" si="0"/>
        <v/>
      </c>
      <c r="F11" s="86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I11" s="225"/>
      <c r="K11" s="192" t="str">
        <f>IF(A11="","",itens_Remanesc!C11)</f>
        <v/>
      </c>
      <c r="L11" s="192" t="str">
        <f>IF(A11="","",IF($I$4="C0",posicao_contratual!G11,IF($I$4="C1",posicao_contratual!K11,IF($I$4="C2",posicao_contratual!O11,IF($I$4="C3",posicao_contratual!S11,IF($I$4="C4",posicao_contratual!W11,""))))))</f>
        <v/>
      </c>
      <c r="M11" s="192" t="str">
        <f>IF(OR(A11="",$I$5="",$I$6=""),"",ROUND(SUMIFS(aditivos!$L$2:$L$200,aditivos!$A$2:$A$200,A11,aditivos!$B$2:$B$200,"&gt;"&amp;$I$6,aditivos!$B$2:$B$200,"&lt;="&amp;$I$5),2))</f>
        <v/>
      </c>
      <c r="N11" s="192" t="str">
        <f t="shared" si="1"/>
        <v/>
      </c>
      <c r="O11" s="192" t="str">
        <f t="shared" si="2"/>
        <v/>
      </c>
      <c r="P11" s="192" t="str">
        <f t="shared" si="3"/>
        <v/>
      </c>
      <c r="Q11" s="192" t="str">
        <f t="shared" si="4"/>
        <v/>
      </c>
      <c r="R11" s="192" t="str">
        <f t="shared" si="5"/>
        <v/>
      </c>
    </row>
    <row r="12" spans="1:18" x14ac:dyDescent="0.35">
      <c r="A12" s="86" t="str">
        <f>IF(itens_Remanesc!A12="","",itens_Remanesc!A12)</f>
        <v/>
      </c>
      <c r="B12" s="196"/>
      <c r="C12" s="196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196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197" t="str">
        <f t="shared" si="0"/>
        <v/>
      </c>
      <c r="F12" s="86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25"/>
      <c r="K12" s="192" t="str">
        <f>IF(A12="","",itens_Remanesc!C12)</f>
        <v/>
      </c>
      <c r="L12" s="192" t="str">
        <f>IF(A12="","",IF($I$4="C0",posicao_contratual!G12,IF($I$4="C1",posicao_contratual!K12,IF($I$4="C2",posicao_contratual!O12,IF($I$4="C3",posicao_contratual!S12,IF($I$4="C4",posicao_contratual!W12,""))))))</f>
        <v/>
      </c>
      <c r="M12" s="192" t="str">
        <f>IF(OR(A12="",$I$5="",$I$6=""),"",ROUND(SUMIFS(aditivos!$L$2:$L$200,aditivos!$A$2:$A$200,A12,aditivos!$B$2:$B$200,"&gt;"&amp;$I$6,aditivos!$B$2:$B$200,"&lt;="&amp;$I$5),2))</f>
        <v/>
      </c>
      <c r="N12" s="192" t="str">
        <f t="shared" si="1"/>
        <v/>
      </c>
      <c r="O12" s="192" t="str">
        <f t="shared" si="2"/>
        <v/>
      </c>
      <c r="P12" s="192" t="str">
        <f t="shared" si="3"/>
        <v/>
      </c>
      <c r="Q12" s="192" t="str">
        <f t="shared" si="4"/>
        <v/>
      </c>
      <c r="R12" s="192" t="str">
        <f t="shared" si="5"/>
        <v/>
      </c>
    </row>
    <row r="13" spans="1:18" x14ac:dyDescent="0.35">
      <c r="A13" s="86" t="str">
        <f>IF(itens_Remanesc!A13="","",itens_Remanesc!A13)</f>
        <v/>
      </c>
      <c r="B13" s="196"/>
      <c r="C13" s="196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196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197" t="str">
        <f t="shared" si="0"/>
        <v/>
      </c>
      <c r="F13" s="86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25"/>
      <c r="K13" s="192" t="str">
        <f>IF(A13="","",itens_Remanesc!C13)</f>
        <v/>
      </c>
      <c r="L13" s="192" t="str">
        <f>IF(A13="","",IF($I$4="C0",posicao_contratual!G13,IF($I$4="C1",posicao_contratual!K13,IF($I$4="C2",posicao_contratual!O13,IF($I$4="C3",posicao_contratual!S13,IF($I$4="C4",posicao_contratual!W13,""))))))</f>
        <v/>
      </c>
      <c r="M13" s="192" t="str">
        <f>IF(OR(A13="",$I$5="",$I$6=""),"",ROUND(SUMIFS(aditivos!$L$2:$L$200,aditivos!$A$2:$A$200,A13,aditivos!$B$2:$B$200,"&gt;"&amp;$I$6,aditivos!$B$2:$B$200,"&lt;="&amp;$I$5),2))</f>
        <v/>
      </c>
      <c r="N13" s="192" t="str">
        <f t="shared" si="1"/>
        <v/>
      </c>
      <c r="O13" s="192" t="str">
        <f t="shared" si="2"/>
        <v/>
      </c>
      <c r="P13" s="192" t="str">
        <f t="shared" si="3"/>
        <v/>
      </c>
      <c r="Q13" s="192" t="str">
        <f t="shared" si="4"/>
        <v/>
      </c>
      <c r="R13" s="192" t="str">
        <f t="shared" si="5"/>
        <v/>
      </c>
    </row>
    <row r="14" spans="1:18" x14ac:dyDescent="0.35">
      <c r="A14" s="86" t="str">
        <f>IF(itens_Remanesc!A14="","",itens_Remanesc!A14)</f>
        <v/>
      </c>
      <c r="B14" s="196"/>
      <c r="C14" s="196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196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197" t="str">
        <f t="shared" si="0"/>
        <v/>
      </c>
      <c r="F14" s="86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25"/>
      <c r="K14" s="192" t="str">
        <f>IF(A14="","",itens_Remanesc!C14)</f>
        <v/>
      </c>
      <c r="L14" s="192" t="str">
        <f>IF(A14="","",IF($I$4="C0",posicao_contratual!G14,IF($I$4="C1",posicao_contratual!K14,IF($I$4="C2",posicao_contratual!O14,IF($I$4="C3",posicao_contratual!S14,IF($I$4="C4",posicao_contratual!W14,""))))))</f>
        <v/>
      </c>
      <c r="M14" s="192" t="str">
        <f>IF(OR(A14="",$I$5="",$I$6=""),"",ROUND(SUMIFS(aditivos!$L$2:$L$200,aditivos!$A$2:$A$200,A14,aditivos!$B$2:$B$200,"&gt;"&amp;$I$6,aditivos!$B$2:$B$200,"&lt;="&amp;$I$5),2))</f>
        <v/>
      </c>
      <c r="N14" s="192" t="str">
        <f t="shared" si="1"/>
        <v/>
      </c>
      <c r="O14" s="192" t="str">
        <f t="shared" si="2"/>
        <v/>
      </c>
      <c r="P14" s="192" t="str">
        <f t="shared" si="3"/>
        <v/>
      </c>
      <c r="Q14" s="192" t="str">
        <f t="shared" si="4"/>
        <v/>
      </c>
      <c r="R14" s="192" t="str">
        <f t="shared" si="5"/>
        <v/>
      </c>
    </row>
    <row r="15" spans="1:18" x14ac:dyDescent="0.35">
      <c r="A15" s="86" t="str">
        <f>IF(itens_Remanesc!A15="","",itens_Remanesc!A15)</f>
        <v/>
      </c>
      <c r="B15" s="196"/>
      <c r="C15" s="196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196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197" t="str">
        <f t="shared" si="0"/>
        <v/>
      </c>
      <c r="F15" s="86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25"/>
      <c r="K15" s="192" t="str">
        <f>IF(A15="","",itens_Remanesc!C15)</f>
        <v/>
      </c>
      <c r="L15" s="192" t="str">
        <f>IF(A15="","",IF($I$4="C0",posicao_contratual!G15,IF($I$4="C1",posicao_contratual!K15,IF($I$4="C2",posicao_contratual!O15,IF($I$4="C3",posicao_contratual!S15,IF($I$4="C4",posicao_contratual!W15,""))))))</f>
        <v/>
      </c>
      <c r="M15" s="192" t="str">
        <f>IF(OR(A15="",$I$5="",$I$6=""),"",ROUND(SUMIFS(aditivos!$L$2:$L$200,aditivos!$A$2:$A$200,A15,aditivos!$B$2:$B$200,"&gt;"&amp;$I$6,aditivos!$B$2:$B$200,"&lt;="&amp;$I$5),2))</f>
        <v/>
      </c>
      <c r="N15" s="192" t="str">
        <f t="shared" si="1"/>
        <v/>
      </c>
      <c r="O15" s="192" t="str">
        <f t="shared" si="2"/>
        <v/>
      </c>
      <c r="P15" s="192" t="str">
        <f t="shared" si="3"/>
        <v/>
      </c>
      <c r="Q15" s="192" t="str">
        <f t="shared" si="4"/>
        <v/>
      </c>
      <c r="R15" s="192" t="str">
        <f t="shared" si="5"/>
        <v/>
      </c>
    </row>
    <row r="16" spans="1:18" x14ac:dyDescent="0.35">
      <c r="A16" s="86" t="str">
        <f>IF(itens_Remanesc!A16="","",itens_Remanesc!A16)</f>
        <v/>
      </c>
      <c r="B16" s="196"/>
      <c r="C16" s="196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196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197" t="str">
        <f t="shared" si="0"/>
        <v/>
      </c>
      <c r="F16" s="86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25"/>
      <c r="K16" s="192" t="str">
        <f>IF(A16="","",itens_Remanesc!C16)</f>
        <v/>
      </c>
      <c r="L16" s="192" t="str">
        <f>IF(A16="","",IF($I$4="C0",posicao_contratual!G16,IF($I$4="C1",posicao_contratual!K16,IF($I$4="C2",posicao_contratual!O16,IF($I$4="C3",posicao_contratual!S16,IF($I$4="C4",posicao_contratual!W16,""))))))</f>
        <v/>
      </c>
      <c r="M16" s="192" t="str">
        <f>IF(OR(A16="",$I$5="",$I$6=""),"",ROUND(SUMIFS(aditivos!$L$2:$L$200,aditivos!$A$2:$A$200,A16,aditivos!$B$2:$B$200,"&gt;"&amp;$I$6,aditivos!$B$2:$B$200,"&lt;="&amp;$I$5),2))</f>
        <v/>
      </c>
      <c r="N16" s="192" t="str">
        <f t="shared" si="1"/>
        <v/>
      </c>
      <c r="O16" s="192" t="str">
        <f t="shared" si="2"/>
        <v/>
      </c>
      <c r="P16" s="192" t="str">
        <f t="shared" si="3"/>
        <v/>
      </c>
      <c r="Q16" s="192" t="str">
        <f t="shared" si="4"/>
        <v/>
      </c>
      <c r="R16" s="192" t="str">
        <f t="shared" si="5"/>
        <v/>
      </c>
    </row>
    <row r="17" spans="1:18" x14ac:dyDescent="0.35">
      <c r="A17" s="86" t="str">
        <f>IF(itens_Remanesc!A17="","",itens_Remanesc!A17)</f>
        <v/>
      </c>
      <c r="B17" s="196"/>
      <c r="C17" s="196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196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197" t="str">
        <f t="shared" si="0"/>
        <v/>
      </c>
      <c r="F17" s="86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25"/>
      <c r="K17" s="192" t="str">
        <f>IF(A17="","",itens_Remanesc!C17)</f>
        <v/>
      </c>
      <c r="L17" s="192" t="str">
        <f>IF(A17="","",IF($I$4="C0",posicao_contratual!G17,IF($I$4="C1",posicao_contratual!K17,IF($I$4="C2",posicao_contratual!O17,IF($I$4="C3",posicao_contratual!S17,IF($I$4="C4",posicao_contratual!W17,""))))))</f>
        <v/>
      </c>
      <c r="M17" s="192" t="str">
        <f>IF(OR(A17="",$I$5="",$I$6=""),"",ROUND(SUMIFS(aditivos!$L$2:$L$200,aditivos!$A$2:$A$200,A17,aditivos!$B$2:$B$200,"&gt;"&amp;$I$6,aditivos!$B$2:$B$200,"&lt;="&amp;$I$5),2))</f>
        <v/>
      </c>
      <c r="N17" s="192" t="str">
        <f t="shared" si="1"/>
        <v/>
      </c>
      <c r="O17" s="192" t="str">
        <f t="shared" si="2"/>
        <v/>
      </c>
      <c r="P17" s="192" t="str">
        <f t="shared" si="3"/>
        <v/>
      </c>
      <c r="Q17" s="192" t="str">
        <f t="shared" si="4"/>
        <v/>
      </c>
      <c r="R17" s="192" t="str">
        <f t="shared" si="5"/>
        <v/>
      </c>
    </row>
    <row r="18" spans="1:18" x14ac:dyDescent="0.35">
      <c r="A18" s="86" t="str">
        <f>IF(itens_Remanesc!A18="","",itens_Remanesc!A18)</f>
        <v/>
      </c>
      <c r="B18" s="196"/>
      <c r="C18" s="196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196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197" t="str">
        <f t="shared" si="0"/>
        <v/>
      </c>
      <c r="F18" s="86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25"/>
      <c r="K18" s="192" t="str">
        <f>IF(A18="","",itens_Remanesc!C18)</f>
        <v/>
      </c>
      <c r="L18" s="192" t="str">
        <f>IF(A18="","",IF($I$4="C0",posicao_contratual!G18,IF($I$4="C1",posicao_contratual!K18,IF($I$4="C2",posicao_contratual!O18,IF($I$4="C3",posicao_contratual!S18,IF($I$4="C4",posicao_contratual!W18,""))))))</f>
        <v/>
      </c>
      <c r="M18" s="192" t="str">
        <f>IF(OR(A18="",$I$5="",$I$6=""),"",ROUND(SUMIFS(aditivos!$L$2:$L$200,aditivos!$A$2:$A$200,A18,aditivos!$B$2:$B$200,"&gt;"&amp;$I$6,aditivos!$B$2:$B$200,"&lt;="&amp;$I$5),2))</f>
        <v/>
      </c>
      <c r="N18" s="192" t="str">
        <f t="shared" si="1"/>
        <v/>
      </c>
      <c r="O18" s="192" t="str">
        <f t="shared" si="2"/>
        <v/>
      </c>
      <c r="P18" s="192" t="str">
        <f t="shared" si="3"/>
        <v/>
      </c>
      <c r="Q18" s="192" t="str">
        <f t="shared" si="4"/>
        <v/>
      </c>
      <c r="R18" s="192" t="str">
        <f t="shared" si="5"/>
        <v/>
      </c>
    </row>
    <row r="19" spans="1:18" x14ac:dyDescent="0.35">
      <c r="A19" s="86" t="str">
        <f>IF(itens_Remanesc!A19="","",itens_Remanesc!A19)</f>
        <v/>
      </c>
      <c r="B19" s="196"/>
      <c r="C19" s="196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196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197" t="str">
        <f t="shared" si="0"/>
        <v/>
      </c>
      <c r="F19" s="86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25"/>
      <c r="K19" s="192" t="str">
        <f>IF(A19="","",itens_Remanesc!C19)</f>
        <v/>
      </c>
      <c r="L19" s="192" t="str">
        <f>IF(A19="","",IF($I$4="C0",posicao_contratual!G19,IF($I$4="C1",posicao_contratual!K19,IF($I$4="C2",posicao_contratual!O19,IF($I$4="C3",posicao_contratual!S19,IF($I$4="C4",posicao_contratual!W19,""))))))</f>
        <v/>
      </c>
      <c r="M19" s="192" t="str">
        <f>IF(OR(A19="",$I$5="",$I$6=""),"",ROUND(SUMIFS(aditivos!$L$2:$L$200,aditivos!$A$2:$A$200,A19,aditivos!$B$2:$B$200,"&gt;"&amp;$I$6,aditivos!$B$2:$B$200,"&lt;="&amp;$I$5),2))</f>
        <v/>
      </c>
      <c r="N19" s="192" t="str">
        <f t="shared" si="1"/>
        <v/>
      </c>
      <c r="O19" s="192" t="str">
        <f t="shared" si="2"/>
        <v/>
      </c>
      <c r="P19" s="192" t="str">
        <f t="shared" si="3"/>
        <v/>
      </c>
      <c r="Q19" s="192" t="str">
        <f t="shared" si="4"/>
        <v/>
      </c>
      <c r="R19" s="192" t="str">
        <f t="shared" si="5"/>
        <v/>
      </c>
    </row>
    <row r="20" spans="1:18" x14ac:dyDescent="0.35">
      <c r="A20" s="86" t="str">
        <f>IF(itens_Remanesc!A20="","",itens_Remanesc!A20)</f>
        <v/>
      </c>
      <c r="B20" s="196"/>
      <c r="C20" s="196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196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197" t="str">
        <f t="shared" si="0"/>
        <v/>
      </c>
      <c r="F20" s="86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25"/>
      <c r="K20" s="192" t="str">
        <f>IF(A20="","",itens_Remanesc!C20)</f>
        <v/>
      </c>
      <c r="L20" s="192" t="str">
        <f>IF(A20="","",IF($I$4="C0",posicao_contratual!G20,IF($I$4="C1",posicao_contratual!K20,IF($I$4="C2",posicao_contratual!O20,IF($I$4="C3",posicao_contratual!S20,IF($I$4="C4",posicao_contratual!W20,""))))))</f>
        <v/>
      </c>
      <c r="M20" s="192" t="str">
        <f>IF(OR(A20="",$I$5="",$I$6=""),"",ROUND(SUMIFS(aditivos!$L$2:$L$200,aditivos!$A$2:$A$200,A20,aditivos!$B$2:$B$200,"&gt;"&amp;$I$6,aditivos!$B$2:$B$200,"&lt;="&amp;$I$5),2))</f>
        <v/>
      </c>
      <c r="N20" s="192" t="str">
        <f t="shared" si="1"/>
        <v/>
      </c>
      <c r="O20" s="192" t="str">
        <f t="shared" si="2"/>
        <v/>
      </c>
      <c r="P20" s="192" t="str">
        <f t="shared" si="3"/>
        <v/>
      </c>
      <c r="Q20" s="192" t="str">
        <f t="shared" si="4"/>
        <v/>
      </c>
      <c r="R20" s="192" t="str">
        <f t="shared" si="5"/>
        <v/>
      </c>
    </row>
    <row r="21" spans="1:18" x14ac:dyDescent="0.35">
      <c r="A21" s="86" t="str">
        <f>IF(itens_Remanesc!A21="","",itens_Remanesc!A21)</f>
        <v/>
      </c>
      <c r="B21" s="196"/>
      <c r="C21" s="196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196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197" t="str">
        <f t="shared" si="0"/>
        <v/>
      </c>
      <c r="F21" s="86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25"/>
      <c r="K21" s="192" t="str">
        <f>IF(A21="","",itens_Remanesc!C21)</f>
        <v/>
      </c>
      <c r="L21" s="192" t="str">
        <f>IF(A21="","",IF($I$4="C0",posicao_contratual!G21,IF($I$4="C1",posicao_contratual!K21,IF($I$4="C2",posicao_contratual!O21,IF($I$4="C3",posicao_contratual!S21,IF($I$4="C4",posicao_contratual!W21,""))))))</f>
        <v/>
      </c>
      <c r="M21" s="192" t="str">
        <f>IF(OR(A21="",$I$5="",$I$6=""),"",ROUND(SUMIFS(aditivos!$L$2:$L$200,aditivos!$A$2:$A$200,A21,aditivos!$B$2:$B$200,"&gt;"&amp;$I$6,aditivos!$B$2:$B$200,"&lt;="&amp;$I$5),2))</f>
        <v/>
      </c>
      <c r="N21" s="192" t="str">
        <f t="shared" si="1"/>
        <v/>
      </c>
      <c r="O21" s="192" t="str">
        <f t="shared" si="2"/>
        <v/>
      </c>
      <c r="P21" s="192" t="str">
        <f t="shared" si="3"/>
        <v/>
      </c>
      <c r="Q21" s="192" t="str">
        <f t="shared" si="4"/>
        <v/>
      </c>
      <c r="R21" s="192" t="str">
        <f t="shared" si="5"/>
        <v/>
      </c>
    </row>
    <row r="22" spans="1:18" x14ac:dyDescent="0.35">
      <c r="A22" s="86" t="str">
        <f>IF(itens_Remanesc!A22="","",itens_Remanesc!A22)</f>
        <v/>
      </c>
      <c r="B22" s="196"/>
      <c r="C22" s="196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196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197" t="str">
        <f t="shared" si="0"/>
        <v/>
      </c>
      <c r="F22" s="86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25"/>
      <c r="K22" s="192" t="str">
        <f>IF(A22="","",itens_Remanesc!C22)</f>
        <v/>
      </c>
      <c r="L22" s="192" t="str">
        <f>IF(A22="","",IF($I$4="C0",posicao_contratual!G22,IF($I$4="C1",posicao_contratual!K22,IF($I$4="C2",posicao_contratual!O22,IF($I$4="C3",posicao_contratual!S22,IF($I$4="C4",posicao_contratual!W22,""))))))</f>
        <v/>
      </c>
      <c r="M22" s="192" t="str">
        <f>IF(OR(A22="",$I$5="",$I$6=""),"",ROUND(SUMIFS(aditivos!$L$2:$L$200,aditivos!$A$2:$A$200,A22,aditivos!$B$2:$B$200,"&gt;"&amp;$I$6,aditivos!$B$2:$B$200,"&lt;="&amp;$I$5),2))</f>
        <v/>
      </c>
      <c r="N22" s="192" t="str">
        <f t="shared" si="1"/>
        <v/>
      </c>
      <c r="O22" s="192" t="str">
        <f t="shared" si="2"/>
        <v/>
      </c>
      <c r="P22" s="192" t="str">
        <f t="shared" si="3"/>
        <v/>
      </c>
      <c r="Q22" s="192" t="str">
        <f t="shared" si="4"/>
        <v/>
      </c>
      <c r="R22" s="192" t="str">
        <f t="shared" si="5"/>
        <v/>
      </c>
    </row>
    <row r="23" spans="1:18" x14ac:dyDescent="0.35">
      <c r="A23" s="86" t="str">
        <f>IF(itens_Remanesc!A23="","",itens_Remanesc!A23)</f>
        <v/>
      </c>
      <c r="B23" s="196"/>
      <c r="C23" s="196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196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197" t="str">
        <f t="shared" si="0"/>
        <v/>
      </c>
      <c r="F23" s="86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25"/>
      <c r="K23" s="192" t="str">
        <f>IF(A23="","",itens_Remanesc!C23)</f>
        <v/>
      </c>
      <c r="L23" s="192" t="str">
        <f>IF(A23="","",IF($I$4="C0",posicao_contratual!G23,IF($I$4="C1",posicao_contratual!K23,IF($I$4="C2",posicao_contratual!O23,IF($I$4="C3",posicao_contratual!S23,IF($I$4="C4",posicao_contratual!W23,""))))))</f>
        <v/>
      </c>
      <c r="M23" s="192" t="str">
        <f>IF(OR(A23="",$I$5="",$I$6=""),"",ROUND(SUMIFS(aditivos!$L$2:$L$200,aditivos!$A$2:$A$200,A23,aditivos!$B$2:$B$200,"&gt;"&amp;$I$6,aditivos!$B$2:$B$200,"&lt;="&amp;$I$5),2))</f>
        <v/>
      </c>
      <c r="N23" s="192" t="str">
        <f t="shared" si="1"/>
        <v/>
      </c>
      <c r="O23" s="192" t="str">
        <f t="shared" si="2"/>
        <v/>
      </c>
      <c r="P23" s="192" t="str">
        <f t="shared" si="3"/>
        <v/>
      </c>
      <c r="Q23" s="192" t="str">
        <f t="shared" si="4"/>
        <v/>
      </c>
      <c r="R23" s="192" t="str">
        <f t="shared" si="5"/>
        <v/>
      </c>
    </row>
    <row r="24" spans="1:18" x14ac:dyDescent="0.35">
      <c r="A24" s="86" t="str">
        <f>IF(itens_Remanesc!A24="","",itens_Remanesc!A24)</f>
        <v/>
      </c>
      <c r="B24" s="196"/>
      <c r="C24" s="196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196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197" t="str">
        <f t="shared" si="0"/>
        <v/>
      </c>
      <c r="F24" s="86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25"/>
      <c r="K24" s="192" t="str">
        <f>IF(A24="","",itens_Remanesc!C24)</f>
        <v/>
      </c>
      <c r="L24" s="192" t="str">
        <f>IF(A24="","",IF($I$4="C0",posicao_contratual!G24,IF($I$4="C1",posicao_contratual!K24,IF($I$4="C2",posicao_contratual!O24,IF($I$4="C3",posicao_contratual!S24,IF($I$4="C4",posicao_contratual!W24,""))))))</f>
        <v/>
      </c>
      <c r="M24" s="192" t="str">
        <f>IF(OR(A24="",$I$5="",$I$6=""),"",ROUND(SUMIFS(aditivos!$L$2:$L$200,aditivos!$A$2:$A$200,A24,aditivos!$B$2:$B$200,"&gt;"&amp;$I$6,aditivos!$B$2:$B$200,"&lt;="&amp;$I$5),2))</f>
        <v/>
      </c>
      <c r="N24" s="192" t="str">
        <f t="shared" si="1"/>
        <v/>
      </c>
      <c r="O24" s="192" t="str">
        <f t="shared" si="2"/>
        <v/>
      </c>
      <c r="P24" s="192" t="str">
        <f t="shared" si="3"/>
        <v/>
      </c>
      <c r="Q24" s="192" t="str">
        <f t="shared" si="4"/>
        <v/>
      </c>
      <c r="R24" s="192" t="str">
        <f t="shared" si="5"/>
        <v/>
      </c>
    </row>
    <row r="25" spans="1:18" x14ac:dyDescent="0.35">
      <c r="A25" s="86" t="str">
        <f>IF(itens_Remanesc!A25="","",itens_Remanesc!A25)</f>
        <v/>
      </c>
      <c r="B25" s="196"/>
      <c r="C25" s="196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196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197" t="str">
        <f t="shared" si="0"/>
        <v/>
      </c>
      <c r="F25" s="86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25"/>
      <c r="K25" s="192" t="str">
        <f>IF(A25="","",itens_Remanesc!C25)</f>
        <v/>
      </c>
      <c r="L25" s="192" t="str">
        <f>IF(A25="","",IF($I$4="C0",posicao_contratual!G25,IF($I$4="C1",posicao_contratual!K25,IF($I$4="C2",posicao_contratual!O25,IF($I$4="C3",posicao_contratual!S25,IF($I$4="C4",posicao_contratual!W25,""))))))</f>
        <v/>
      </c>
      <c r="M25" s="192" t="str">
        <f>IF(OR(A25="",$I$5="",$I$6=""),"",ROUND(SUMIFS(aditivos!$L$2:$L$200,aditivos!$A$2:$A$200,A25,aditivos!$B$2:$B$200,"&gt;"&amp;$I$6,aditivos!$B$2:$B$200,"&lt;="&amp;$I$5),2))</f>
        <v/>
      </c>
      <c r="N25" s="192" t="str">
        <f t="shared" si="1"/>
        <v/>
      </c>
      <c r="O25" s="192" t="str">
        <f t="shared" si="2"/>
        <v/>
      </c>
      <c r="P25" s="192" t="str">
        <f t="shared" si="3"/>
        <v/>
      </c>
      <c r="Q25" s="192" t="str">
        <f t="shared" si="4"/>
        <v/>
      </c>
      <c r="R25" s="192" t="str">
        <f t="shared" si="5"/>
        <v/>
      </c>
    </row>
    <row r="26" spans="1:18" x14ac:dyDescent="0.35">
      <c r="A26" s="86" t="str">
        <f>IF(itens_Remanesc!A26="","",itens_Remanesc!A26)</f>
        <v/>
      </c>
      <c r="B26" s="196"/>
      <c r="C26" s="196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196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197" t="str">
        <f t="shared" si="0"/>
        <v/>
      </c>
      <c r="F26" s="86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25"/>
      <c r="K26" s="192" t="str">
        <f>IF(A26="","",itens_Remanesc!C26)</f>
        <v/>
      </c>
      <c r="L26" s="192" t="str">
        <f>IF(A26="","",IF($I$4="C0",posicao_contratual!G26,IF($I$4="C1",posicao_contratual!K26,IF($I$4="C2",posicao_contratual!O26,IF($I$4="C3",posicao_contratual!S26,IF($I$4="C4",posicao_contratual!W26,""))))))</f>
        <v/>
      </c>
      <c r="M26" s="192" t="str">
        <f>IF(OR(A26="",$I$5="",$I$6=""),"",ROUND(SUMIFS(aditivos!$L$2:$L$200,aditivos!$A$2:$A$200,A26,aditivos!$B$2:$B$200,"&gt;"&amp;$I$6,aditivos!$B$2:$B$200,"&lt;="&amp;$I$5),2))</f>
        <v/>
      </c>
      <c r="N26" s="192" t="str">
        <f t="shared" si="1"/>
        <v/>
      </c>
      <c r="O26" s="192" t="str">
        <f t="shared" si="2"/>
        <v/>
      </c>
      <c r="P26" s="192" t="str">
        <f t="shared" si="3"/>
        <v/>
      </c>
      <c r="Q26" s="192" t="str">
        <f t="shared" si="4"/>
        <v/>
      </c>
      <c r="R26" s="192" t="str">
        <f t="shared" si="5"/>
        <v/>
      </c>
    </row>
    <row r="27" spans="1:18" x14ac:dyDescent="0.35">
      <c r="A27" s="86" t="str">
        <f>IF(itens_Remanesc!A27="","",itens_Remanesc!A27)</f>
        <v/>
      </c>
      <c r="B27" s="196"/>
      <c r="C27" s="196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196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197" t="str">
        <f t="shared" si="0"/>
        <v/>
      </c>
      <c r="F27" s="86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25"/>
      <c r="K27" s="192" t="str">
        <f>IF(A27="","",itens_Remanesc!C27)</f>
        <v/>
      </c>
      <c r="L27" s="192" t="str">
        <f>IF(A27="","",IF($I$4="C0",posicao_contratual!G27,IF($I$4="C1",posicao_contratual!K27,IF($I$4="C2",posicao_contratual!O27,IF($I$4="C3",posicao_contratual!S27,IF($I$4="C4",posicao_contratual!W27,""))))))</f>
        <v/>
      </c>
      <c r="M27" s="192" t="str">
        <f>IF(OR(A27="",$I$5="",$I$6=""),"",ROUND(SUMIFS(aditivos!$L$2:$L$200,aditivos!$A$2:$A$200,A27,aditivos!$B$2:$B$200,"&gt;"&amp;$I$6,aditivos!$B$2:$B$200,"&lt;="&amp;$I$5),2))</f>
        <v/>
      </c>
      <c r="N27" s="192" t="str">
        <f t="shared" si="1"/>
        <v/>
      </c>
      <c r="O27" s="192" t="str">
        <f t="shared" si="2"/>
        <v/>
      </c>
      <c r="P27" s="192" t="str">
        <f t="shared" si="3"/>
        <v/>
      </c>
      <c r="Q27" s="192" t="str">
        <f t="shared" si="4"/>
        <v/>
      </c>
      <c r="R27" s="192" t="str">
        <f t="shared" si="5"/>
        <v/>
      </c>
    </row>
    <row r="28" spans="1:18" x14ac:dyDescent="0.35">
      <c r="A28" s="86" t="str">
        <f>IF(itens_Remanesc!A28="","",itens_Remanesc!A28)</f>
        <v/>
      </c>
      <c r="B28" s="196"/>
      <c r="C28" s="196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196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197" t="str">
        <f t="shared" si="0"/>
        <v/>
      </c>
      <c r="F28" s="86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25"/>
      <c r="K28" s="192" t="str">
        <f>IF(A28="","",itens_Remanesc!C28)</f>
        <v/>
      </c>
      <c r="L28" s="192" t="str">
        <f>IF(A28="","",IF($I$4="C0",posicao_contratual!G28,IF($I$4="C1",posicao_contratual!K28,IF($I$4="C2",posicao_contratual!O28,IF($I$4="C3",posicao_contratual!S28,IF($I$4="C4",posicao_contratual!W28,""))))))</f>
        <v/>
      </c>
      <c r="M28" s="192" t="str">
        <f>IF(OR(A28="",$I$5="",$I$6=""),"",ROUND(SUMIFS(aditivos!$L$2:$L$200,aditivos!$A$2:$A$200,A28,aditivos!$B$2:$B$200,"&gt;"&amp;$I$6,aditivos!$B$2:$B$200,"&lt;="&amp;$I$5),2))</f>
        <v/>
      </c>
      <c r="N28" s="192" t="str">
        <f t="shared" si="1"/>
        <v/>
      </c>
      <c r="O28" s="192" t="str">
        <f t="shared" si="2"/>
        <v/>
      </c>
      <c r="P28" s="192" t="str">
        <f t="shared" si="3"/>
        <v/>
      </c>
      <c r="Q28" s="192" t="str">
        <f t="shared" si="4"/>
        <v/>
      </c>
      <c r="R28" s="192" t="str">
        <f t="shared" si="5"/>
        <v/>
      </c>
    </row>
    <row r="29" spans="1:18" x14ac:dyDescent="0.35">
      <c r="A29" s="86" t="str">
        <f>IF(itens_Remanesc!A29="","",itens_Remanesc!A29)</f>
        <v/>
      </c>
      <c r="B29" s="196"/>
      <c r="C29" s="196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196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197" t="str">
        <f t="shared" si="0"/>
        <v/>
      </c>
      <c r="F29" s="86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25"/>
      <c r="K29" s="192" t="str">
        <f>IF(A29="","",itens_Remanesc!C29)</f>
        <v/>
      </c>
      <c r="L29" s="192" t="str">
        <f>IF(A29="","",IF($I$4="C0",posicao_contratual!G29,IF($I$4="C1",posicao_contratual!K29,IF($I$4="C2",posicao_contratual!O29,IF($I$4="C3",posicao_contratual!S29,IF($I$4="C4",posicao_contratual!W29,""))))))</f>
        <v/>
      </c>
      <c r="M29" s="192" t="str">
        <f>IF(OR(A29="",$I$5="",$I$6=""),"",ROUND(SUMIFS(aditivos!$L$2:$L$200,aditivos!$A$2:$A$200,A29,aditivos!$B$2:$B$200,"&gt;"&amp;$I$6,aditivos!$B$2:$B$200,"&lt;="&amp;$I$5),2))</f>
        <v/>
      </c>
      <c r="N29" s="192" t="str">
        <f t="shared" si="1"/>
        <v/>
      </c>
      <c r="O29" s="192" t="str">
        <f t="shared" si="2"/>
        <v/>
      </c>
      <c r="P29" s="192" t="str">
        <f t="shared" si="3"/>
        <v/>
      </c>
      <c r="Q29" s="192" t="str">
        <f t="shared" si="4"/>
        <v/>
      </c>
      <c r="R29" s="192" t="str">
        <f t="shared" si="5"/>
        <v/>
      </c>
    </row>
    <row r="30" spans="1:18" x14ac:dyDescent="0.35">
      <c r="A30" s="86" t="str">
        <f>IF(itens_Remanesc!A30="","",itens_Remanesc!A30)</f>
        <v/>
      </c>
      <c r="B30" s="196"/>
      <c r="C30" s="196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196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197" t="str">
        <f t="shared" si="0"/>
        <v/>
      </c>
      <c r="F30" s="86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25"/>
      <c r="K30" s="192" t="str">
        <f>IF(A30="","",itens_Remanesc!C30)</f>
        <v/>
      </c>
      <c r="L30" s="192" t="str">
        <f>IF(A30="","",IF($I$4="C0",posicao_contratual!G30,IF($I$4="C1",posicao_contratual!K30,IF($I$4="C2",posicao_contratual!O30,IF($I$4="C3",posicao_contratual!S30,IF($I$4="C4",posicao_contratual!W30,""))))))</f>
        <v/>
      </c>
      <c r="M30" s="192" t="str">
        <f>IF(OR(A30="",$I$5="",$I$6=""),"",ROUND(SUMIFS(aditivos!$L$2:$L$200,aditivos!$A$2:$A$200,A30,aditivos!$B$2:$B$200,"&gt;"&amp;$I$6,aditivos!$B$2:$B$200,"&lt;="&amp;$I$5),2))</f>
        <v/>
      </c>
      <c r="N30" s="192" t="str">
        <f t="shared" si="1"/>
        <v/>
      </c>
      <c r="O30" s="192" t="str">
        <f t="shared" si="2"/>
        <v/>
      </c>
      <c r="P30" s="192" t="str">
        <f t="shared" si="3"/>
        <v/>
      </c>
      <c r="Q30" s="192" t="str">
        <f t="shared" si="4"/>
        <v/>
      </c>
      <c r="R30" s="192" t="str">
        <f t="shared" si="5"/>
        <v/>
      </c>
    </row>
    <row r="31" spans="1:18" x14ac:dyDescent="0.35">
      <c r="A31" s="86" t="str">
        <f>IF(itens_Remanesc!A31="","",itens_Remanesc!A31)</f>
        <v/>
      </c>
      <c r="B31" s="196"/>
      <c r="C31" s="196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196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197" t="str">
        <f t="shared" si="0"/>
        <v/>
      </c>
      <c r="F31" s="86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25"/>
      <c r="K31" s="192" t="str">
        <f>IF(A31="","",itens_Remanesc!C31)</f>
        <v/>
      </c>
      <c r="L31" s="192" t="str">
        <f>IF(A31="","",IF($I$4="C0",posicao_contratual!G31,IF($I$4="C1",posicao_contratual!K31,IF($I$4="C2",posicao_contratual!O31,IF($I$4="C3",posicao_contratual!S31,IF($I$4="C4",posicao_contratual!W31,""))))))</f>
        <v/>
      </c>
      <c r="M31" s="192" t="str">
        <f>IF(OR(A31="",$I$5="",$I$6=""),"",ROUND(SUMIFS(aditivos!$L$2:$L$200,aditivos!$A$2:$A$200,A31,aditivos!$B$2:$B$200,"&gt;"&amp;$I$6,aditivos!$B$2:$B$200,"&lt;="&amp;$I$5),2))</f>
        <v/>
      </c>
      <c r="N31" s="192" t="str">
        <f t="shared" si="1"/>
        <v/>
      </c>
      <c r="O31" s="192" t="str">
        <f t="shared" si="2"/>
        <v/>
      </c>
      <c r="P31" s="192" t="str">
        <f t="shared" si="3"/>
        <v/>
      </c>
      <c r="Q31" s="192" t="str">
        <f t="shared" si="4"/>
        <v/>
      </c>
      <c r="R31" s="192" t="str">
        <f t="shared" si="5"/>
        <v/>
      </c>
    </row>
    <row r="32" spans="1:18" x14ac:dyDescent="0.35">
      <c r="A32" s="86" t="str">
        <f>IF(itens_Remanesc!A32="","",itens_Remanesc!A32)</f>
        <v/>
      </c>
      <c r="B32" s="196"/>
      <c r="C32" s="196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196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197" t="str">
        <f t="shared" si="0"/>
        <v/>
      </c>
      <c r="F32" s="86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25"/>
      <c r="K32" s="192" t="str">
        <f>IF(A32="","",itens_Remanesc!C32)</f>
        <v/>
      </c>
      <c r="L32" s="192" t="str">
        <f>IF(A32="","",IF($I$4="C0",posicao_contratual!G32,IF($I$4="C1",posicao_contratual!K32,IF($I$4="C2",posicao_contratual!O32,IF($I$4="C3",posicao_contratual!S32,IF($I$4="C4",posicao_contratual!W32,""))))))</f>
        <v/>
      </c>
      <c r="M32" s="192" t="str">
        <f>IF(OR(A32="",$I$5="",$I$6=""),"",ROUND(SUMIFS(aditivos!$L$2:$L$200,aditivos!$A$2:$A$200,A32,aditivos!$B$2:$B$200,"&gt;"&amp;$I$6,aditivos!$B$2:$B$200,"&lt;="&amp;$I$5),2))</f>
        <v/>
      </c>
      <c r="N32" s="192" t="str">
        <f t="shared" si="1"/>
        <v/>
      </c>
      <c r="O32" s="192" t="str">
        <f t="shared" si="2"/>
        <v/>
      </c>
      <c r="P32" s="192" t="str">
        <f t="shared" si="3"/>
        <v/>
      </c>
      <c r="Q32" s="192" t="str">
        <f t="shared" si="4"/>
        <v/>
      </c>
      <c r="R32" s="192" t="str">
        <f t="shared" si="5"/>
        <v/>
      </c>
    </row>
    <row r="33" spans="1:18" x14ac:dyDescent="0.35">
      <c r="A33" s="86" t="str">
        <f>IF(itens_Remanesc!A33="","",itens_Remanesc!A33)</f>
        <v/>
      </c>
      <c r="B33" s="196"/>
      <c r="C33" s="196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196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197" t="str">
        <f t="shared" si="0"/>
        <v/>
      </c>
      <c r="F33" s="86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25"/>
      <c r="K33" s="192" t="str">
        <f>IF(A33="","",itens_Remanesc!C33)</f>
        <v/>
      </c>
      <c r="L33" s="192" t="str">
        <f>IF(A33="","",IF($I$4="C0",posicao_contratual!G33,IF($I$4="C1",posicao_contratual!K33,IF($I$4="C2",posicao_contratual!O33,IF($I$4="C3",posicao_contratual!S33,IF($I$4="C4",posicao_contratual!W33,""))))))</f>
        <v/>
      </c>
      <c r="M33" s="192" t="str">
        <f>IF(OR(A33="",$I$5="",$I$6=""),"",ROUND(SUMIFS(aditivos!$L$2:$L$200,aditivos!$A$2:$A$200,A33,aditivos!$B$2:$B$200,"&gt;"&amp;$I$6,aditivos!$B$2:$B$200,"&lt;="&amp;$I$5),2))</f>
        <v/>
      </c>
      <c r="N33" s="192" t="str">
        <f t="shared" si="1"/>
        <v/>
      </c>
      <c r="O33" s="192" t="str">
        <f t="shared" si="2"/>
        <v/>
      </c>
      <c r="P33" s="192" t="str">
        <f t="shared" si="3"/>
        <v/>
      </c>
      <c r="Q33" s="192" t="str">
        <f t="shared" si="4"/>
        <v/>
      </c>
      <c r="R33" s="192" t="str">
        <f t="shared" si="5"/>
        <v/>
      </c>
    </row>
    <row r="34" spans="1:18" x14ac:dyDescent="0.35">
      <c r="A34" s="86" t="str">
        <f>IF(itens_Remanesc!A34="","",itens_Remanesc!A34)</f>
        <v/>
      </c>
      <c r="B34" s="196"/>
      <c r="C34" s="196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196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197" t="str">
        <f t="shared" ref="E34:E65" si="6">IF(A34="","",IF($I$4="","POSICAO DE REFERENCIA INDISPONIVEL",IF($I$2,"ATUAL INFORMADA",IF(ISNUMBER(B34),"ATUAL IGNORADA (POSICAO INCOMPLETA) - FOTOGRAFIA "&amp;$I$4,"FOTOGRAFIA "&amp;$I$4))))</f>
        <v/>
      </c>
      <c r="F34" s="86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25"/>
      <c r="K34" s="192" t="str">
        <f>IF(A34="","",itens_Remanesc!C34)</f>
        <v/>
      </c>
      <c r="L34" s="192" t="str">
        <f>IF(A34="","",IF($I$4="C0",posicao_contratual!G34,IF($I$4="C1",posicao_contratual!K34,IF($I$4="C2",posicao_contratual!O34,IF($I$4="C3",posicao_contratual!S34,IF($I$4="C4",posicao_contratual!W34,""))))))</f>
        <v/>
      </c>
      <c r="M34" s="192" t="str">
        <f>IF(OR(A34="",$I$5="",$I$6=""),"",ROUND(SUMIFS(aditivos!$L$2:$L$200,aditivos!$A$2:$A$200,A34,aditivos!$B$2:$B$200,"&gt;"&amp;$I$6,aditivos!$B$2:$B$200,"&lt;="&amp;$I$5),2))</f>
        <v/>
      </c>
      <c r="N34" s="192" t="str">
        <f t="shared" ref="N34:N65" si="7">IF(OR(A34="",L34="",D34=""),"",ROUND(MAX(L34+IF(ISNUMBER(M34),M34,0)-D34,0),2))</f>
        <v/>
      </c>
      <c r="O34" s="192" t="str">
        <f t="shared" ref="O34:O65" si="8">IF(OR(A34="",D34="",K34="",$I$7=""),"",ROUND(D34*K34*$I$7,2))</f>
        <v/>
      </c>
      <c r="P34" s="192" t="str">
        <f t="shared" ref="P34:P65" si="9">IF(OR(A34="",N34="",K34="",$I$7=""),"",ROUND(N34*K34*$I$7,2))</f>
        <v/>
      </c>
      <c r="Q34" s="192" t="str">
        <f t="shared" ref="Q34:Q65" si="10">IF(OR(A34="",D34="",K34=""),"",ROUND(D34*K34,2))</f>
        <v/>
      </c>
      <c r="R34" s="192" t="str">
        <f t="shared" ref="R34:R65" si="11">IF(OR(A34="",L34="",K34="",$I$7=""),"",ROUND(L34*K34*$I$7,2))</f>
        <v/>
      </c>
    </row>
    <row r="35" spans="1:18" x14ac:dyDescent="0.35">
      <c r="A35" s="86" t="str">
        <f>IF(itens_Remanesc!A35="","",itens_Remanesc!A35)</f>
        <v/>
      </c>
      <c r="B35" s="196"/>
      <c r="C35" s="196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196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197" t="str">
        <f t="shared" si="6"/>
        <v/>
      </c>
      <c r="F35" s="86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25"/>
      <c r="K35" s="192" t="str">
        <f>IF(A35="","",itens_Remanesc!C35)</f>
        <v/>
      </c>
      <c r="L35" s="192" t="str">
        <f>IF(A35="","",IF($I$4="C0",posicao_contratual!G35,IF($I$4="C1",posicao_contratual!K35,IF($I$4="C2",posicao_contratual!O35,IF($I$4="C3",posicao_contratual!S35,IF($I$4="C4",posicao_contratual!W35,""))))))</f>
        <v/>
      </c>
      <c r="M35" s="192" t="str">
        <f>IF(OR(A35="",$I$5="",$I$6=""),"",ROUND(SUMIFS(aditivos!$L$2:$L$200,aditivos!$A$2:$A$200,A35,aditivos!$B$2:$B$200,"&gt;"&amp;$I$6,aditivos!$B$2:$B$200,"&lt;="&amp;$I$5),2))</f>
        <v/>
      </c>
      <c r="N35" s="192" t="str">
        <f t="shared" si="7"/>
        <v/>
      </c>
      <c r="O35" s="192" t="str">
        <f t="shared" si="8"/>
        <v/>
      </c>
      <c r="P35" s="192" t="str">
        <f t="shared" si="9"/>
        <v/>
      </c>
      <c r="Q35" s="192" t="str">
        <f t="shared" si="10"/>
        <v/>
      </c>
      <c r="R35" s="192" t="str">
        <f t="shared" si="11"/>
        <v/>
      </c>
    </row>
    <row r="36" spans="1:18" x14ac:dyDescent="0.35">
      <c r="A36" s="86" t="str">
        <f>IF(itens_Remanesc!A36="","",itens_Remanesc!A36)</f>
        <v/>
      </c>
      <c r="B36" s="196"/>
      <c r="C36" s="196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196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197" t="str">
        <f t="shared" si="6"/>
        <v/>
      </c>
      <c r="F36" s="86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25"/>
      <c r="K36" s="192" t="str">
        <f>IF(A36="","",itens_Remanesc!C36)</f>
        <v/>
      </c>
      <c r="L36" s="192" t="str">
        <f>IF(A36="","",IF($I$4="C0",posicao_contratual!G36,IF($I$4="C1",posicao_contratual!K36,IF($I$4="C2",posicao_contratual!O36,IF($I$4="C3",posicao_contratual!S36,IF($I$4="C4",posicao_contratual!W36,""))))))</f>
        <v/>
      </c>
      <c r="M36" s="192" t="str">
        <f>IF(OR(A36="",$I$5="",$I$6=""),"",ROUND(SUMIFS(aditivos!$L$2:$L$200,aditivos!$A$2:$A$200,A36,aditivos!$B$2:$B$200,"&gt;"&amp;$I$6,aditivos!$B$2:$B$200,"&lt;="&amp;$I$5),2))</f>
        <v/>
      </c>
      <c r="N36" s="192" t="str">
        <f t="shared" si="7"/>
        <v/>
      </c>
      <c r="O36" s="192" t="str">
        <f t="shared" si="8"/>
        <v/>
      </c>
      <c r="P36" s="192" t="str">
        <f t="shared" si="9"/>
        <v/>
      </c>
      <c r="Q36" s="192" t="str">
        <f t="shared" si="10"/>
        <v/>
      </c>
      <c r="R36" s="192" t="str">
        <f t="shared" si="11"/>
        <v/>
      </c>
    </row>
    <row r="37" spans="1:18" x14ac:dyDescent="0.35">
      <c r="A37" s="86" t="str">
        <f>IF(itens_Remanesc!A37="","",itens_Remanesc!A37)</f>
        <v/>
      </c>
      <c r="B37" s="196"/>
      <c r="C37" s="196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196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197" t="str">
        <f t="shared" si="6"/>
        <v/>
      </c>
      <c r="F37" s="86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25"/>
      <c r="K37" s="192" t="str">
        <f>IF(A37="","",itens_Remanesc!C37)</f>
        <v/>
      </c>
      <c r="L37" s="192" t="str">
        <f>IF(A37="","",IF($I$4="C0",posicao_contratual!G37,IF($I$4="C1",posicao_contratual!K37,IF($I$4="C2",posicao_contratual!O37,IF($I$4="C3",posicao_contratual!S37,IF($I$4="C4",posicao_contratual!W37,""))))))</f>
        <v/>
      </c>
      <c r="M37" s="192" t="str">
        <f>IF(OR(A37="",$I$5="",$I$6=""),"",ROUND(SUMIFS(aditivos!$L$2:$L$200,aditivos!$A$2:$A$200,A37,aditivos!$B$2:$B$200,"&gt;"&amp;$I$6,aditivos!$B$2:$B$200,"&lt;="&amp;$I$5),2))</f>
        <v/>
      </c>
      <c r="N37" s="192" t="str">
        <f t="shared" si="7"/>
        <v/>
      </c>
      <c r="O37" s="192" t="str">
        <f t="shared" si="8"/>
        <v/>
      </c>
      <c r="P37" s="192" t="str">
        <f t="shared" si="9"/>
        <v/>
      </c>
      <c r="Q37" s="192" t="str">
        <f t="shared" si="10"/>
        <v/>
      </c>
      <c r="R37" s="192" t="str">
        <f t="shared" si="11"/>
        <v/>
      </c>
    </row>
    <row r="38" spans="1:18" x14ac:dyDescent="0.35">
      <c r="A38" s="86" t="str">
        <f>IF(itens_Remanesc!A38="","",itens_Remanesc!A38)</f>
        <v/>
      </c>
      <c r="B38" s="196"/>
      <c r="C38" s="196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196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197" t="str">
        <f t="shared" si="6"/>
        <v/>
      </c>
      <c r="F38" s="86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25"/>
      <c r="K38" s="192" t="str">
        <f>IF(A38="","",itens_Remanesc!C38)</f>
        <v/>
      </c>
      <c r="L38" s="192" t="str">
        <f>IF(A38="","",IF($I$4="C0",posicao_contratual!G38,IF($I$4="C1",posicao_contratual!K38,IF($I$4="C2",posicao_contratual!O38,IF($I$4="C3",posicao_contratual!S38,IF($I$4="C4",posicao_contratual!W38,""))))))</f>
        <v/>
      </c>
      <c r="M38" s="192" t="str">
        <f>IF(OR(A38="",$I$5="",$I$6=""),"",ROUND(SUMIFS(aditivos!$L$2:$L$200,aditivos!$A$2:$A$200,A38,aditivos!$B$2:$B$200,"&gt;"&amp;$I$6,aditivos!$B$2:$B$200,"&lt;="&amp;$I$5),2))</f>
        <v/>
      </c>
      <c r="N38" s="192" t="str">
        <f t="shared" si="7"/>
        <v/>
      </c>
      <c r="O38" s="192" t="str">
        <f t="shared" si="8"/>
        <v/>
      </c>
      <c r="P38" s="192" t="str">
        <f t="shared" si="9"/>
        <v/>
      </c>
      <c r="Q38" s="192" t="str">
        <f t="shared" si="10"/>
        <v/>
      </c>
      <c r="R38" s="192" t="str">
        <f t="shared" si="11"/>
        <v/>
      </c>
    </row>
    <row r="39" spans="1:18" x14ac:dyDescent="0.35">
      <c r="A39" s="86" t="str">
        <f>IF(itens_Remanesc!A39="","",itens_Remanesc!A39)</f>
        <v/>
      </c>
      <c r="B39" s="196"/>
      <c r="C39" s="196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196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197" t="str">
        <f t="shared" si="6"/>
        <v/>
      </c>
      <c r="F39" s="86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25"/>
      <c r="K39" s="192" t="str">
        <f>IF(A39="","",itens_Remanesc!C39)</f>
        <v/>
      </c>
      <c r="L39" s="192" t="str">
        <f>IF(A39="","",IF($I$4="C0",posicao_contratual!G39,IF($I$4="C1",posicao_contratual!K39,IF($I$4="C2",posicao_contratual!O39,IF($I$4="C3",posicao_contratual!S39,IF($I$4="C4",posicao_contratual!W39,""))))))</f>
        <v/>
      </c>
      <c r="M39" s="192" t="str">
        <f>IF(OR(A39="",$I$5="",$I$6=""),"",ROUND(SUMIFS(aditivos!$L$2:$L$200,aditivos!$A$2:$A$200,A39,aditivos!$B$2:$B$200,"&gt;"&amp;$I$6,aditivos!$B$2:$B$200,"&lt;="&amp;$I$5),2))</f>
        <v/>
      </c>
      <c r="N39" s="192" t="str">
        <f t="shared" si="7"/>
        <v/>
      </c>
      <c r="O39" s="192" t="str">
        <f t="shared" si="8"/>
        <v/>
      </c>
      <c r="P39" s="192" t="str">
        <f t="shared" si="9"/>
        <v/>
      </c>
      <c r="Q39" s="192" t="str">
        <f t="shared" si="10"/>
        <v/>
      </c>
      <c r="R39" s="192" t="str">
        <f t="shared" si="11"/>
        <v/>
      </c>
    </row>
    <row r="40" spans="1:18" x14ac:dyDescent="0.35">
      <c r="A40" s="86" t="str">
        <f>IF(itens_Remanesc!A40="","",itens_Remanesc!A40)</f>
        <v/>
      </c>
      <c r="B40" s="196"/>
      <c r="C40" s="196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196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197" t="str">
        <f t="shared" si="6"/>
        <v/>
      </c>
      <c r="F40" s="86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25"/>
      <c r="K40" s="192" t="str">
        <f>IF(A40="","",itens_Remanesc!C40)</f>
        <v/>
      </c>
      <c r="L40" s="192" t="str">
        <f>IF(A40="","",IF($I$4="C0",posicao_contratual!G40,IF($I$4="C1",posicao_contratual!K40,IF($I$4="C2",posicao_contratual!O40,IF($I$4="C3",posicao_contratual!S40,IF($I$4="C4",posicao_contratual!W40,""))))))</f>
        <v/>
      </c>
      <c r="M40" s="192" t="str">
        <f>IF(OR(A40="",$I$5="",$I$6=""),"",ROUND(SUMIFS(aditivos!$L$2:$L$200,aditivos!$A$2:$A$200,A40,aditivos!$B$2:$B$200,"&gt;"&amp;$I$6,aditivos!$B$2:$B$200,"&lt;="&amp;$I$5),2))</f>
        <v/>
      </c>
      <c r="N40" s="192" t="str">
        <f t="shared" si="7"/>
        <v/>
      </c>
      <c r="O40" s="192" t="str">
        <f t="shared" si="8"/>
        <v/>
      </c>
      <c r="P40" s="192" t="str">
        <f t="shared" si="9"/>
        <v/>
      </c>
      <c r="Q40" s="192" t="str">
        <f t="shared" si="10"/>
        <v/>
      </c>
      <c r="R40" s="192" t="str">
        <f t="shared" si="11"/>
        <v/>
      </c>
    </row>
    <row r="41" spans="1:18" x14ac:dyDescent="0.35">
      <c r="A41" s="86" t="str">
        <f>IF(itens_Remanesc!A41="","",itens_Remanesc!A41)</f>
        <v/>
      </c>
      <c r="B41" s="196"/>
      <c r="C41" s="196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196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197" t="str">
        <f t="shared" si="6"/>
        <v/>
      </c>
      <c r="F41" s="86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2" t="str">
        <f>IF(A41="","",itens_Remanesc!C41)</f>
        <v/>
      </c>
      <c r="L41" s="192" t="str">
        <f>IF(A41="","",IF($I$4="C0",posicao_contratual!G41,IF($I$4="C1",posicao_contratual!K41,IF($I$4="C2",posicao_contratual!O41,IF($I$4="C3",posicao_contratual!S41,IF($I$4="C4",posicao_contratual!W41,""))))))</f>
        <v/>
      </c>
      <c r="M41" s="192" t="str">
        <f>IF(OR(A41="",$I$5="",$I$6=""),"",ROUND(SUMIFS(aditivos!$L$2:$L$200,aditivos!$A$2:$A$200,A41,aditivos!$B$2:$B$200,"&gt;"&amp;$I$6,aditivos!$B$2:$B$200,"&lt;="&amp;$I$5),2))</f>
        <v/>
      </c>
      <c r="N41" s="192" t="str">
        <f t="shared" si="7"/>
        <v/>
      </c>
      <c r="O41" s="192" t="str">
        <f t="shared" si="8"/>
        <v/>
      </c>
      <c r="P41" s="192" t="str">
        <f t="shared" si="9"/>
        <v/>
      </c>
      <c r="Q41" s="192" t="str">
        <f t="shared" si="10"/>
        <v/>
      </c>
      <c r="R41" s="192" t="str">
        <f t="shared" si="11"/>
        <v/>
      </c>
    </row>
    <row r="42" spans="1:18" x14ac:dyDescent="0.35">
      <c r="A42" s="86" t="str">
        <f>IF(itens_Remanesc!A42="","",itens_Remanesc!A42)</f>
        <v/>
      </c>
      <c r="B42" s="196"/>
      <c r="C42" s="196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196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197" t="str">
        <f t="shared" si="6"/>
        <v/>
      </c>
      <c r="F42" s="86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2" t="str">
        <f>IF(A42="","",itens_Remanesc!C42)</f>
        <v/>
      </c>
      <c r="L42" s="192" t="str">
        <f>IF(A42="","",IF($I$4="C0",posicao_contratual!G42,IF($I$4="C1",posicao_contratual!K42,IF($I$4="C2",posicao_contratual!O42,IF($I$4="C3",posicao_contratual!S42,IF($I$4="C4",posicao_contratual!W42,""))))))</f>
        <v/>
      </c>
      <c r="M42" s="192" t="str">
        <f>IF(OR(A42="",$I$5="",$I$6=""),"",ROUND(SUMIFS(aditivos!$L$2:$L$200,aditivos!$A$2:$A$200,A42,aditivos!$B$2:$B$200,"&gt;"&amp;$I$6,aditivos!$B$2:$B$200,"&lt;="&amp;$I$5),2))</f>
        <v/>
      </c>
      <c r="N42" s="192" t="str">
        <f t="shared" si="7"/>
        <v/>
      </c>
      <c r="O42" s="192" t="str">
        <f t="shared" si="8"/>
        <v/>
      </c>
      <c r="P42" s="192" t="str">
        <f t="shared" si="9"/>
        <v/>
      </c>
      <c r="Q42" s="192" t="str">
        <f t="shared" si="10"/>
        <v/>
      </c>
      <c r="R42" s="192" t="str">
        <f t="shared" si="11"/>
        <v/>
      </c>
    </row>
    <row r="43" spans="1:18" x14ac:dyDescent="0.35">
      <c r="A43" s="86" t="str">
        <f>IF(itens_Remanesc!A43="","",itens_Remanesc!A43)</f>
        <v/>
      </c>
      <c r="B43" s="196"/>
      <c r="C43" s="196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196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197" t="str">
        <f t="shared" si="6"/>
        <v/>
      </c>
      <c r="F43" s="86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2" t="str">
        <f>IF(A43="","",itens_Remanesc!C43)</f>
        <v/>
      </c>
      <c r="L43" s="192" t="str">
        <f>IF(A43="","",IF($I$4="C0",posicao_contratual!G43,IF($I$4="C1",posicao_contratual!K43,IF($I$4="C2",posicao_contratual!O43,IF($I$4="C3",posicao_contratual!S43,IF($I$4="C4",posicao_contratual!W43,""))))))</f>
        <v/>
      </c>
      <c r="M43" s="192" t="str">
        <f>IF(OR(A43="",$I$5="",$I$6=""),"",ROUND(SUMIFS(aditivos!$L$2:$L$200,aditivos!$A$2:$A$200,A43,aditivos!$B$2:$B$200,"&gt;"&amp;$I$6,aditivos!$B$2:$B$200,"&lt;="&amp;$I$5),2))</f>
        <v/>
      </c>
      <c r="N43" s="192" t="str">
        <f t="shared" si="7"/>
        <v/>
      </c>
      <c r="O43" s="192" t="str">
        <f t="shared" si="8"/>
        <v/>
      </c>
      <c r="P43" s="192" t="str">
        <f t="shared" si="9"/>
        <v/>
      </c>
      <c r="Q43" s="192" t="str">
        <f t="shared" si="10"/>
        <v/>
      </c>
      <c r="R43" s="192" t="str">
        <f t="shared" si="11"/>
        <v/>
      </c>
    </row>
    <row r="44" spans="1:18" x14ac:dyDescent="0.35">
      <c r="A44" s="86" t="str">
        <f>IF(itens_Remanesc!A44="","",itens_Remanesc!A44)</f>
        <v/>
      </c>
      <c r="B44" s="196"/>
      <c r="C44" s="196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196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197" t="str">
        <f t="shared" si="6"/>
        <v/>
      </c>
      <c r="F44" s="86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2" t="str">
        <f>IF(A44="","",itens_Remanesc!C44)</f>
        <v/>
      </c>
      <c r="L44" s="192" t="str">
        <f>IF(A44="","",IF($I$4="C0",posicao_contratual!G44,IF($I$4="C1",posicao_contratual!K44,IF($I$4="C2",posicao_contratual!O44,IF($I$4="C3",posicao_contratual!S44,IF($I$4="C4",posicao_contratual!W44,""))))))</f>
        <v/>
      </c>
      <c r="M44" s="192" t="str">
        <f>IF(OR(A44="",$I$5="",$I$6=""),"",ROUND(SUMIFS(aditivos!$L$2:$L$200,aditivos!$A$2:$A$200,A44,aditivos!$B$2:$B$200,"&gt;"&amp;$I$6,aditivos!$B$2:$B$200,"&lt;="&amp;$I$5),2))</f>
        <v/>
      </c>
      <c r="N44" s="192" t="str">
        <f t="shared" si="7"/>
        <v/>
      </c>
      <c r="O44" s="192" t="str">
        <f t="shared" si="8"/>
        <v/>
      </c>
      <c r="P44" s="192" t="str">
        <f t="shared" si="9"/>
        <v/>
      </c>
      <c r="Q44" s="192" t="str">
        <f t="shared" si="10"/>
        <v/>
      </c>
      <c r="R44" s="192" t="str">
        <f t="shared" si="11"/>
        <v/>
      </c>
    </row>
    <row r="45" spans="1:18" x14ac:dyDescent="0.35">
      <c r="A45" s="86" t="str">
        <f>IF(itens_Remanesc!A45="","",itens_Remanesc!A45)</f>
        <v/>
      </c>
      <c r="B45" s="196"/>
      <c r="C45" s="196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196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197" t="str">
        <f t="shared" si="6"/>
        <v/>
      </c>
      <c r="F45" s="86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2" t="str">
        <f>IF(A45="","",itens_Remanesc!C45)</f>
        <v/>
      </c>
      <c r="L45" s="192" t="str">
        <f>IF(A45="","",IF($I$4="C0",posicao_contratual!G45,IF($I$4="C1",posicao_contratual!K45,IF($I$4="C2",posicao_contratual!O45,IF($I$4="C3",posicao_contratual!S45,IF($I$4="C4",posicao_contratual!W45,""))))))</f>
        <v/>
      </c>
      <c r="M45" s="192" t="str">
        <f>IF(OR(A45="",$I$5="",$I$6=""),"",ROUND(SUMIFS(aditivos!$L$2:$L$200,aditivos!$A$2:$A$200,A45,aditivos!$B$2:$B$200,"&gt;"&amp;$I$6,aditivos!$B$2:$B$200,"&lt;="&amp;$I$5),2))</f>
        <v/>
      </c>
      <c r="N45" s="192" t="str">
        <f t="shared" si="7"/>
        <v/>
      </c>
      <c r="O45" s="192" t="str">
        <f t="shared" si="8"/>
        <v/>
      </c>
      <c r="P45" s="192" t="str">
        <f t="shared" si="9"/>
        <v/>
      </c>
      <c r="Q45" s="192" t="str">
        <f t="shared" si="10"/>
        <v/>
      </c>
      <c r="R45" s="192" t="str">
        <f t="shared" si="11"/>
        <v/>
      </c>
    </row>
    <row r="46" spans="1:18" x14ac:dyDescent="0.35">
      <c r="A46" s="86" t="str">
        <f>IF(itens_Remanesc!A46="","",itens_Remanesc!A46)</f>
        <v/>
      </c>
      <c r="B46" s="196"/>
      <c r="C46" s="196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196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197" t="str">
        <f t="shared" si="6"/>
        <v/>
      </c>
      <c r="F46" s="86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2" t="str">
        <f>IF(A46="","",itens_Remanesc!C46)</f>
        <v/>
      </c>
      <c r="L46" s="192" t="str">
        <f>IF(A46="","",IF($I$4="C0",posicao_contratual!G46,IF($I$4="C1",posicao_contratual!K46,IF($I$4="C2",posicao_contratual!O46,IF($I$4="C3",posicao_contratual!S46,IF($I$4="C4",posicao_contratual!W46,""))))))</f>
        <v/>
      </c>
      <c r="M46" s="192" t="str">
        <f>IF(OR(A46="",$I$5="",$I$6=""),"",ROUND(SUMIFS(aditivos!$L$2:$L$200,aditivos!$A$2:$A$200,A46,aditivos!$B$2:$B$200,"&gt;"&amp;$I$6,aditivos!$B$2:$B$200,"&lt;="&amp;$I$5),2))</f>
        <v/>
      </c>
      <c r="N46" s="192" t="str">
        <f t="shared" si="7"/>
        <v/>
      </c>
      <c r="O46" s="192" t="str">
        <f t="shared" si="8"/>
        <v/>
      </c>
      <c r="P46" s="192" t="str">
        <f t="shared" si="9"/>
        <v/>
      </c>
      <c r="Q46" s="192" t="str">
        <f t="shared" si="10"/>
        <v/>
      </c>
      <c r="R46" s="192" t="str">
        <f t="shared" si="11"/>
        <v/>
      </c>
    </row>
    <row r="47" spans="1:18" x14ac:dyDescent="0.35">
      <c r="A47" s="86" t="str">
        <f>IF(itens_Remanesc!A47="","",itens_Remanesc!A47)</f>
        <v/>
      </c>
      <c r="B47" s="196"/>
      <c r="C47" s="196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196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197" t="str">
        <f t="shared" si="6"/>
        <v/>
      </c>
      <c r="F47" s="86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2" t="str">
        <f>IF(A47="","",itens_Remanesc!C47)</f>
        <v/>
      </c>
      <c r="L47" s="192" t="str">
        <f>IF(A47="","",IF($I$4="C0",posicao_contratual!G47,IF($I$4="C1",posicao_contratual!K47,IF($I$4="C2",posicao_contratual!O47,IF($I$4="C3",posicao_contratual!S47,IF($I$4="C4",posicao_contratual!W47,""))))))</f>
        <v/>
      </c>
      <c r="M47" s="192" t="str">
        <f>IF(OR(A47="",$I$5="",$I$6=""),"",ROUND(SUMIFS(aditivos!$L$2:$L$200,aditivos!$A$2:$A$200,A47,aditivos!$B$2:$B$200,"&gt;"&amp;$I$6,aditivos!$B$2:$B$200,"&lt;="&amp;$I$5),2))</f>
        <v/>
      </c>
      <c r="N47" s="192" t="str">
        <f t="shared" si="7"/>
        <v/>
      </c>
      <c r="O47" s="192" t="str">
        <f t="shared" si="8"/>
        <v/>
      </c>
      <c r="P47" s="192" t="str">
        <f t="shared" si="9"/>
        <v/>
      </c>
      <c r="Q47" s="192" t="str">
        <f t="shared" si="10"/>
        <v/>
      </c>
      <c r="R47" s="192" t="str">
        <f t="shared" si="11"/>
        <v/>
      </c>
    </row>
    <row r="48" spans="1:18" x14ac:dyDescent="0.35">
      <c r="A48" s="86" t="str">
        <f>IF(itens_Remanesc!A48="","",itens_Remanesc!A48)</f>
        <v/>
      </c>
      <c r="B48" s="196"/>
      <c r="C48" s="196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196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197" t="str">
        <f t="shared" si="6"/>
        <v/>
      </c>
      <c r="F48" s="86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2" t="str">
        <f>IF(A48="","",itens_Remanesc!C48)</f>
        <v/>
      </c>
      <c r="L48" s="192" t="str">
        <f>IF(A48="","",IF($I$4="C0",posicao_contratual!G48,IF($I$4="C1",posicao_contratual!K48,IF($I$4="C2",posicao_contratual!O48,IF($I$4="C3",posicao_contratual!S48,IF($I$4="C4",posicao_contratual!W48,""))))))</f>
        <v/>
      </c>
      <c r="M48" s="192" t="str">
        <f>IF(OR(A48="",$I$5="",$I$6=""),"",ROUND(SUMIFS(aditivos!$L$2:$L$200,aditivos!$A$2:$A$200,A48,aditivos!$B$2:$B$200,"&gt;"&amp;$I$6,aditivos!$B$2:$B$200,"&lt;="&amp;$I$5),2))</f>
        <v/>
      </c>
      <c r="N48" s="192" t="str">
        <f t="shared" si="7"/>
        <v/>
      </c>
      <c r="O48" s="192" t="str">
        <f t="shared" si="8"/>
        <v/>
      </c>
      <c r="P48" s="192" t="str">
        <f t="shared" si="9"/>
        <v/>
      </c>
      <c r="Q48" s="192" t="str">
        <f t="shared" si="10"/>
        <v/>
      </c>
      <c r="R48" s="192" t="str">
        <f t="shared" si="11"/>
        <v/>
      </c>
    </row>
    <row r="49" spans="1:18" x14ac:dyDescent="0.35">
      <c r="A49" s="86" t="str">
        <f>IF(itens_Remanesc!A49="","",itens_Remanesc!A49)</f>
        <v/>
      </c>
      <c r="B49" s="196"/>
      <c r="C49" s="196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196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197" t="str">
        <f t="shared" si="6"/>
        <v/>
      </c>
      <c r="F49" s="86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2" t="str">
        <f>IF(A49="","",itens_Remanesc!C49)</f>
        <v/>
      </c>
      <c r="L49" s="192" t="str">
        <f>IF(A49="","",IF($I$4="C0",posicao_contratual!G49,IF($I$4="C1",posicao_contratual!K49,IF($I$4="C2",posicao_contratual!O49,IF($I$4="C3",posicao_contratual!S49,IF($I$4="C4",posicao_contratual!W49,""))))))</f>
        <v/>
      </c>
      <c r="M49" s="192" t="str">
        <f>IF(OR(A49="",$I$5="",$I$6=""),"",ROUND(SUMIFS(aditivos!$L$2:$L$200,aditivos!$A$2:$A$200,A49,aditivos!$B$2:$B$200,"&gt;"&amp;$I$6,aditivos!$B$2:$B$200,"&lt;="&amp;$I$5),2))</f>
        <v/>
      </c>
      <c r="N49" s="192" t="str">
        <f t="shared" si="7"/>
        <v/>
      </c>
      <c r="O49" s="192" t="str">
        <f t="shared" si="8"/>
        <v/>
      </c>
      <c r="P49" s="192" t="str">
        <f t="shared" si="9"/>
        <v/>
      </c>
      <c r="Q49" s="192" t="str">
        <f t="shared" si="10"/>
        <v/>
      </c>
      <c r="R49" s="192" t="str">
        <f t="shared" si="11"/>
        <v/>
      </c>
    </row>
    <row r="50" spans="1:18" x14ac:dyDescent="0.35">
      <c r="A50" s="86" t="str">
        <f>IF(itens_Remanesc!A50="","",itens_Remanesc!A50)</f>
        <v/>
      </c>
      <c r="B50" s="196"/>
      <c r="C50" s="196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196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197" t="str">
        <f t="shared" si="6"/>
        <v/>
      </c>
      <c r="F50" s="86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2" t="str">
        <f>IF(A50="","",itens_Remanesc!C50)</f>
        <v/>
      </c>
      <c r="L50" s="192" t="str">
        <f>IF(A50="","",IF($I$4="C0",posicao_contratual!G50,IF($I$4="C1",posicao_contratual!K50,IF($I$4="C2",posicao_contratual!O50,IF($I$4="C3",posicao_contratual!S50,IF($I$4="C4",posicao_contratual!W50,""))))))</f>
        <v/>
      </c>
      <c r="M50" s="192" t="str">
        <f>IF(OR(A50="",$I$5="",$I$6=""),"",ROUND(SUMIFS(aditivos!$L$2:$L$200,aditivos!$A$2:$A$200,A50,aditivos!$B$2:$B$200,"&gt;"&amp;$I$6,aditivos!$B$2:$B$200,"&lt;="&amp;$I$5),2))</f>
        <v/>
      </c>
      <c r="N50" s="192" t="str">
        <f t="shared" si="7"/>
        <v/>
      </c>
      <c r="O50" s="192" t="str">
        <f t="shared" si="8"/>
        <v/>
      </c>
      <c r="P50" s="192" t="str">
        <f t="shared" si="9"/>
        <v/>
      </c>
      <c r="Q50" s="192" t="str">
        <f t="shared" si="10"/>
        <v/>
      </c>
      <c r="R50" s="192" t="str">
        <f t="shared" si="11"/>
        <v/>
      </c>
    </row>
    <row r="51" spans="1:18" x14ac:dyDescent="0.35">
      <c r="A51" s="86" t="str">
        <f>IF(itens_Remanesc!A51="","",itens_Remanesc!A51)</f>
        <v/>
      </c>
      <c r="B51" s="196"/>
      <c r="C51" s="196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196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197" t="str">
        <f t="shared" si="6"/>
        <v/>
      </c>
      <c r="F51" s="86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2" t="str">
        <f>IF(A51="","",itens_Remanesc!C51)</f>
        <v/>
      </c>
      <c r="L51" s="192" t="str">
        <f>IF(A51="","",IF($I$4="C0",posicao_contratual!G51,IF($I$4="C1",posicao_contratual!K51,IF($I$4="C2",posicao_contratual!O51,IF($I$4="C3",posicao_contratual!S51,IF($I$4="C4",posicao_contratual!W51,""))))))</f>
        <v/>
      </c>
      <c r="M51" s="192" t="str">
        <f>IF(OR(A51="",$I$5="",$I$6=""),"",ROUND(SUMIFS(aditivos!$L$2:$L$200,aditivos!$A$2:$A$200,A51,aditivos!$B$2:$B$200,"&gt;"&amp;$I$6,aditivos!$B$2:$B$200,"&lt;="&amp;$I$5),2))</f>
        <v/>
      </c>
      <c r="N51" s="192" t="str">
        <f t="shared" si="7"/>
        <v/>
      </c>
      <c r="O51" s="192" t="str">
        <f t="shared" si="8"/>
        <v/>
      </c>
      <c r="P51" s="192" t="str">
        <f t="shared" si="9"/>
        <v/>
      </c>
      <c r="Q51" s="192" t="str">
        <f t="shared" si="10"/>
        <v/>
      </c>
      <c r="R51" s="192" t="str">
        <f t="shared" si="11"/>
        <v/>
      </c>
    </row>
    <row r="52" spans="1:18" x14ac:dyDescent="0.35">
      <c r="A52" s="86" t="str">
        <f>IF(itens_Remanesc!A52="","",itens_Remanesc!A52)</f>
        <v/>
      </c>
      <c r="B52" s="196"/>
      <c r="C52" s="196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196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197" t="str">
        <f t="shared" si="6"/>
        <v/>
      </c>
      <c r="F52" s="86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2" t="str">
        <f>IF(A52="","",itens_Remanesc!C52)</f>
        <v/>
      </c>
      <c r="L52" s="192" t="str">
        <f>IF(A52="","",IF($I$4="C0",posicao_contratual!G52,IF($I$4="C1",posicao_contratual!K52,IF($I$4="C2",posicao_contratual!O52,IF($I$4="C3",posicao_contratual!S52,IF($I$4="C4",posicao_contratual!W52,""))))))</f>
        <v/>
      </c>
      <c r="M52" s="192" t="str">
        <f>IF(OR(A52="",$I$5="",$I$6=""),"",ROUND(SUMIFS(aditivos!$L$2:$L$200,aditivos!$A$2:$A$200,A52,aditivos!$B$2:$B$200,"&gt;"&amp;$I$6,aditivos!$B$2:$B$200,"&lt;="&amp;$I$5),2))</f>
        <v/>
      </c>
      <c r="N52" s="192" t="str">
        <f t="shared" si="7"/>
        <v/>
      </c>
      <c r="O52" s="192" t="str">
        <f t="shared" si="8"/>
        <v/>
      </c>
      <c r="P52" s="192" t="str">
        <f t="shared" si="9"/>
        <v/>
      </c>
      <c r="Q52" s="192" t="str">
        <f t="shared" si="10"/>
        <v/>
      </c>
      <c r="R52" s="192" t="str">
        <f t="shared" si="11"/>
        <v/>
      </c>
    </row>
    <row r="53" spans="1:18" x14ac:dyDescent="0.35">
      <c r="A53" s="86" t="str">
        <f>IF(itens_Remanesc!A53="","",itens_Remanesc!A53)</f>
        <v/>
      </c>
      <c r="B53" s="196"/>
      <c r="C53" s="196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196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197" t="str">
        <f t="shared" si="6"/>
        <v/>
      </c>
      <c r="F53" s="86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2" t="str">
        <f>IF(A53="","",itens_Remanesc!C53)</f>
        <v/>
      </c>
      <c r="L53" s="192" t="str">
        <f>IF(A53="","",IF($I$4="C0",posicao_contratual!G53,IF($I$4="C1",posicao_contratual!K53,IF($I$4="C2",posicao_contratual!O53,IF($I$4="C3",posicao_contratual!S53,IF($I$4="C4",posicao_contratual!W53,""))))))</f>
        <v/>
      </c>
      <c r="M53" s="192" t="str">
        <f>IF(OR(A53="",$I$5="",$I$6=""),"",ROUND(SUMIFS(aditivos!$L$2:$L$200,aditivos!$A$2:$A$200,A53,aditivos!$B$2:$B$200,"&gt;"&amp;$I$6,aditivos!$B$2:$B$200,"&lt;="&amp;$I$5),2))</f>
        <v/>
      </c>
      <c r="N53" s="192" t="str">
        <f t="shared" si="7"/>
        <v/>
      </c>
      <c r="O53" s="192" t="str">
        <f t="shared" si="8"/>
        <v/>
      </c>
      <c r="P53" s="192" t="str">
        <f t="shared" si="9"/>
        <v/>
      </c>
      <c r="Q53" s="192" t="str">
        <f t="shared" si="10"/>
        <v/>
      </c>
      <c r="R53" s="192" t="str">
        <f t="shared" si="11"/>
        <v/>
      </c>
    </row>
    <row r="54" spans="1:18" x14ac:dyDescent="0.35">
      <c r="A54" s="86" t="str">
        <f>IF(itens_Remanesc!A54="","",itens_Remanesc!A54)</f>
        <v/>
      </c>
      <c r="B54" s="196"/>
      <c r="C54" s="196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196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197" t="str">
        <f t="shared" si="6"/>
        <v/>
      </c>
      <c r="F54" s="86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2" t="str">
        <f>IF(A54="","",itens_Remanesc!C54)</f>
        <v/>
      </c>
      <c r="L54" s="192" t="str">
        <f>IF(A54="","",IF($I$4="C0",posicao_contratual!G54,IF($I$4="C1",posicao_contratual!K54,IF($I$4="C2",posicao_contratual!O54,IF($I$4="C3",posicao_contratual!S54,IF($I$4="C4",posicao_contratual!W54,""))))))</f>
        <v/>
      </c>
      <c r="M54" s="192" t="str">
        <f>IF(OR(A54="",$I$5="",$I$6=""),"",ROUND(SUMIFS(aditivos!$L$2:$L$200,aditivos!$A$2:$A$200,A54,aditivos!$B$2:$B$200,"&gt;"&amp;$I$6,aditivos!$B$2:$B$200,"&lt;="&amp;$I$5),2))</f>
        <v/>
      </c>
      <c r="N54" s="192" t="str">
        <f t="shared" si="7"/>
        <v/>
      </c>
      <c r="O54" s="192" t="str">
        <f t="shared" si="8"/>
        <v/>
      </c>
      <c r="P54" s="192" t="str">
        <f t="shared" si="9"/>
        <v/>
      </c>
      <c r="Q54" s="192" t="str">
        <f t="shared" si="10"/>
        <v/>
      </c>
      <c r="R54" s="192" t="str">
        <f t="shared" si="11"/>
        <v/>
      </c>
    </row>
    <row r="55" spans="1:18" x14ac:dyDescent="0.35">
      <c r="A55" s="86" t="str">
        <f>IF(itens_Remanesc!A55="","",itens_Remanesc!A55)</f>
        <v/>
      </c>
      <c r="B55" s="196"/>
      <c r="C55" s="196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196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197" t="str">
        <f t="shared" si="6"/>
        <v/>
      </c>
      <c r="F55" s="86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2" t="str">
        <f>IF(A55="","",itens_Remanesc!C55)</f>
        <v/>
      </c>
      <c r="L55" s="192" t="str">
        <f>IF(A55="","",IF($I$4="C0",posicao_contratual!G55,IF($I$4="C1",posicao_contratual!K55,IF($I$4="C2",posicao_contratual!O55,IF($I$4="C3",posicao_contratual!S55,IF($I$4="C4",posicao_contratual!W55,""))))))</f>
        <v/>
      </c>
      <c r="M55" s="192" t="str">
        <f>IF(OR(A55="",$I$5="",$I$6=""),"",ROUND(SUMIFS(aditivos!$L$2:$L$200,aditivos!$A$2:$A$200,A55,aditivos!$B$2:$B$200,"&gt;"&amp;$I$6,aditivos!$B$2:$B$200,"&lt;="&amp;$I$5),2))</f>
        <v/>
      </c>
      <c r="N55" s="192" t="str">
        <f t="shared" si="7"/>
        <v/>
      </c>
      <c r="O55" s="192" t="str">
        <f t="shared" si="8"/>
        <v/>
      </c>
      <c r="P55" s="192" t="str">
        <f t="shared" si="9"/>
        <v/>
      </c>
      <c r="Q55" s="192" t="str">
        <f t="shared" si="10"/>
        <v/>
      </c>
      <c r="R55" s="192" t="str">
        <f t="shared" si="11"/>
        <v/>
      </c>
    </row>
    <row r="56" spans="1:18" x14ac:dyDescent="0.35">
      <c r="A56" s="86" t="str">
        <f>IF(itens_Remanesc!A56="","",itens_Remanesc!A56)</f>
        <v/>
      </c>
      <c r="B56" s="196"/>
      <c r="C56" s="196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196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197" t="str">
        <f t="shared" si="6"/>
        <v/>
      </c>
      <c r="F56" s="86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2" t="str">
        <f>IF(A56="","",itens_Remanesc!C56)</f>
        <v/>
      </c>
      <c r="L56" s="192" t="str">
        <f>IF(A56="","",IF($I$4="C0",posicao_contratual!G56,IF($I$4="C1",posicao_contratual!K56,IF($I$4="C2",posicao_contratual!O56,IF($I$4="C3",posicao_contratual!S56,IF($I$4="C4",posicao_contratual!W56,""))))))</f>
        <v/>
      </c>
      <c r="M56" s="192" t="str">
        <f>IF(OR(A56="",$I$5="",$I$6=""),"",ROUND(SUMIFS(aditivos!$L$2:$L$200,aditivos!$A$2:$A$200,A56,aditivos!$B$2:$B$200,"&gt;"&amp;$I$6,aditivos!$B$2:$B$200,"&lt;="&amp;$I$5),2))</f>
        <v/>
      </c>
      <c r="N56" s="192" t="str">
        <f t="shared" si="7"/>
        <v/>
      </c>
      <c r="O56" s="192" t="str">
        <f t="shared" si="8"/>
        <v/>
      </c>
      <c r="P56" s="192" t="str">
        <f t="shared" si="9"/>
        <v/>
      </c>
      <c r="Q56" s="192" t="str">
        <f t="shared" si="10"/>
        <v/>
      </c>
      <c r="R56" s="192" t="str">
        <f t="shared" si="11"/>
        <v/>
      </c>
    </row>
    <row r="57" spans="1:18" x14ac:dyDescent="0.35">
      <c r="A57" s="86" t="str">
        <f>IF(itens_Remanesc!A57="","",itens_Remanesc!A57)</f>
        <v/>
      </c>
      <c r="B57" s="196"/>
      <c r="C57" s="196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196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197" t="str">
        <f t="shared" si="6"/>
        <v/>
      </c>
      <c r="F57" s="86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2" t="str">
        <f>IF(A57="","",itens_Remanesc!C57)</f>
        <v/>
      </c>
      <c r="L57" s="192" t="str">
        <f>IF(A57="","",IF($I$4="C0",posicao_contratual!G57,IF($I$4="C1",posicao_contratual!K57,IF($I$4="C2",posicao_contratual!O57,IF($I$4="C3",posicao_contratual!S57,IF($I$4="C4",posicao_contratual!W57,""))))))</f>
        <v/>
      </c>
      <c r="M57" s="192" t="str">
        <f>IF(OR(A57="",$I$5="",$I$6=""),"",ROUND(SUMIFS(aditivos!$L$2:$L$200,aditivos!$A$2:$A$200,A57,aditivos!$B$2:$B$200,"&gt;"&amp;$I$6,aditivos!$B$2:$B$200,"&lt;="&amp;$I$5),2))</f>
        <v/>
      </c>
      <c r="N57" s="192" t="str">
        <f t="shared" si="7"/>
        <v/>
      </c>
      <c r="O57" s="192" t="str">
        <f t="shared" si="8"/>
        <v/>
      </c>
      <c r="P57" s="192" t="str">
        <f t="shared" si="9"/>
        <v/>
      </c>
      <c r="Q57" s="192" t="str">
        <f t="shared" si="10"/>
        <v/>
      </c>
      <c r="R57" s="192" t="str">
        <f t="shared" si="11"/>
        <v/>
      </c>
    </row>
    <row r="58" spans="1:18" x14ac:dyDescent="0.35">
      <c r="A58" s="86" t="str">
        <f>IF(itens_Remanesc!A58="","",itens_Remanesc!A58)</f>
        <v/>
      </c>
      <c r="B58" s="196"/>
      <c r="C58" s="196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196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197" t="str">
        <f t="shared" si="6"/>
        <v/>
      </c>
      <c r="F58" s="86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2" t="str">
        <f>IF(A58="","",itens_Remanesc!C58)</f>
        <v/>
      </c>
      <c r="L58" s="192" t="str">
        <f>IF(A58="","",IF($I$4="C0",posicao_contratual!G58,IF($I$4="C1",posicao_contratual!K58,IF($I$4="C2",posicao_contratual!O58,IF($I$4="C3",posicao_contratual!S58,IF($I$4="C4",posicao_contratual!W58,""))))))</f>
        <v/>
      </c>
      <c r="M58" s="192" t="str">
        <f>IF(OR(A58="",$I$5="",$I$6=""),"",ROUND(SUMIFS(aditivos!$L$2:$L$200,aditivos!$A$2:$A$200,A58,aditivos!$B$2:$B$200,"&gt;"&amp;$I$6,aditivos!$B$2:$B$200,"&lt;="&amp;$I$5),2))</f>
        <v/>
      </c>
      <c r="N58" s="192" t="str">
        <f t="shared" si="7"/>
        <v/>
      </c>
      <c r="O58" s="192" t="str">
        <f t="shared" si="8"/>
        <v/>
      </c>
      <c r="P58" s="192" t="str">
        <f t="shared" si="9"/>
        <v/>
      </c>
      <c r="Q58" s="192" t="str">
        <f t="shared" si="10"/>
        <v/>
      </c>
      <c r="R58" s="192" t="str">
        <f t="shared" si="11"/>
        <v/>
      </c>
    </row>
    <row r="59" spans="1:18" x14ac:dyDescent="0.35">
      <c r="A59" s="86" t="str">
        <f>IF(itens_Remanesc!A59="","",itens_Remanesc!A59)</f>
        <v/>
      </c>
      <c r="B59" s="196"/>
      <c r="C59" s="196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196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197" t="str">
        <f t="shared" si="6"/>
        <v/>
      </c>
      <c r="F59" s="86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2" t="str">
        <f>IF(A59="","",itens_Remanesc!C59)</f>
        <v/>
      </c>
      <c r="L59" s="192" t="str">
        <f>IF(A59="","",IF($I$4="C0",posicao_contratual!G59,IF($I$4="C1",posicao_contratual!K59,IF($I$4="C2",posicao_contratual!O59,IF($I$4="C3",posicao_contratual!S59,IF($I$4="C4",posicao_contratual!W59,""))))))</f>
        <v/>
      </c>
      <c r="M59" s="192" t="str">
        <f>IF(OR(A59="",$I$5="",$I$6=""),"",ROUND(SUMIFS(aditivos!$L$2:$L$200,aditivos!$A$2:$A$200,A59,aditivos!$B$2:$B$200,"&gt;"&amp;$I$6,aditivos!$B$2:$B$200,"&lt;="&amp;$I$5),2))</f>
        <v/>
      </c>
      <c r="N59" s="192" t="str">
        <f t="shared" si="7"/>
        <v/>
      </c>
      <c r="O59" s="192" t="str">
        <f t="shared" si="8"/>
        <v/>
      </c>
      <c r="P59" s="192" t="str">
        <f t="shared" si="9"/>
        <v/>
      </c>
      <c r="Q59" s="192" t="str">
        <f t="shared" si="10"/>
        <v/>
      </c>
      <c r="R59" s="192" t="str">
        <f t="shared" si="11"/>
        <v/>
      </c>
    </row>
    <row r="60" spans="1:18" x14ac:dyDescent="0.35">
      <c r="A60" s="86" t="str">
        <f>IF(itens_Remanesc!A60="","",itens_Remanesc!A60)</f>
        <v/>
      </c>
      <c r="B60" s="196"/>
      <c r="C60" s="196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196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197" t="str">
        <f t="shared" si="6"/>
        <v/>
      </c>
      <c r="F60" s="86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2" t="str">
        <f>IF(A60="","",itens_Remanesc!C60)</f>
        <v/>
      </c>
      <c r="L60" s="192" t="str">
        <f>IF(A60="","",IF($I$4="C0",posicao_contratual!G60,IF($I$4="C1",posicao_contratual!K60,IF($I$4="C2",posicao_contratual!O60,IF($I$4="C3",posicao_contratual!S60,IF($I$4="C4",posicao_contratual!W60,""))))))</f>
        <v/>
      </c>
      <c r="M60" s="192" t="str">
        <f>IF(OR(A60="",$I$5="",$I$6=""),"",ROUND(SUMIFS(aditivos!$L$2:$L$200,aditivos!$A$2:$A$200,A60,aditivos!$B$2:$B$200,"&gt;"&amp;$I$6,aditivos!$B$2:$B$200,"&lt;="&amp;$I$5),2))</f>
        <v/>
      </c>
      <c r="N60" s="192" t="str">
        <f t="shared" si="7"/>
        <v/>
      </c>
      <c r="O60" s="192" t="str">
        <f t="shared" si="8"/>
        <v/>
      </c>
      <c r="P60" s="192" t="str">
        <f t="shared" si="9"/>
        <v/>
      </c>
      <c r="Q60" s="192" t="str">
        <f t="shared" si="10"/>
        <v/>
      </c>
      <c r="R60" s="192" t="str">
        <f t="shared" si="11"/>
        <v/>
      </c>
    </row>
    <row r="61" spans="1:18" x14ac:dyDescent="0.35">
      <c r="A61" s="86" t="str">
        <f>IF(itens_Remanesc!A61="","",itens_Remanesc!A61)</f>
        <v/>
      </c>
      <c r="B61" s="196"/>
      <c r="C61" s="196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196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197" t="str">
        <f t="shared" si="6"/>
        <v/>
      </c>
      <c r="F61" s="86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2" t="str">
        <f>IF(A61="","",itens_Remanesc!C61)</f>
        <v/>
      </c>
      <c r="L61" s="192" t="str">
        <f>IF(A61="","",IF($I$4="C0",posicao_contratual!G61,IF($I$4="C1",posicao_contratual!K61,IF($I$4="C2",posicao_contratual!O61,IF($I$4="C3",posicao_contratual!S61,IF($I$4="C4",posicao_contratual!W61,""))))))</f>
        <v/>
      </c>
      <c r="M61" s="192" t="str">
        <f>IF(OR(A61="",$I$5="",$I$6=""),"",ROUND(SUMIFS(aditivos!$L$2:$L$200,aditivos!$A$2:$A$200,A61,aditivos!$B$2:$B$200,"&gt;"&amp;$I$6,aditivos!$B$2:$B$200,"&lt;="&amp;$I$5),2))</f>
        <v/>
      </c>
      <c r="N61" s="192" t="str">
        <f t="shared" si="7"/>
        <v/>
      </c>
      <c r="O61" s="192" t="str">
        <f t="shared" si="8"/>
        <v/>
      </c>
      <c r="P61" s="192" t="str">
        <f t="shared" si="9"/>
        <v/>
      </c>
      <c r="Q61" s="192" t="str">
        <f t="shared" si="10"/>
        <v/>
      </c>
      <c r="R61" s="192" t="str">
        <f t="shared" si="11"/>
        <v/>
      </c>
    </row>
    <row r="62" spans="1:18" x14ac:dyDescent="0.35">
      <c r="A62" s="86" t="str">
        <f>IF(itens_Remanesc!A62="","",itens_Remanesc!A62)</f>
        <v/>
      </c>
      <c r="B62" s="196"/>
      <c r="C62" s="196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196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197" t="str">
        <f t="shared" si="6"/>
        <v/>
      </c>
      <c r="F62" s="86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2" t="str">
        <f>IF(A62="","",itens_Remanesc!C62)</f>
        <v/>
      </c>
      <c r="L62" s="192" t="str">
        <f>IF(A62="","",IF($I$4="C0",posicao_contratual!G62,IF($I$4="C1",posicao_contratual!K62,IF($I$4="C2",posicao_contratual!O62,IF($I$4="C3",posicao_contratual!S62,IF($I$4="C4",posicao_contratual!W62,""))))))</f>
        <v/>
      </c>
      <c r="M62" s="192" t="str">
        <f>IF(OR(A62="",$I$5="",$I$6=""),"",ROUND(SUMIFS(aditivos!$L$2:$L$200,aditivos!$A$2:$A$200,A62,aditivos!$B$2:$B$200,"&gt;"&amp;$I$6,aditivos!$B$2:$B$200,"&lt;="&amp;$I$5),2))</f>
        <v/>
      </c>
      <c r="N62" s="192" t="str">
        <f t="shared" si="7"/>
        <v/>
      </c>
      <c r="O62" s="192" t="str">
        <f t="shared" si="8"/>
        <v/>
      </c>
      <c r="P62" s="192" t="str">
        <f t="shared" si="9"/>
        <v/>
      </c>
      <c r="Q62" s="192" t="str">
        <f t="shared" si="10"/>
        <v/>
      </c>
      <c r="R62" s="192" t="str">
        <f t="shared" si="11"/>
        <v/>
      </c>
    </row>
    <row r="63" spans="1:18" x14ac:dyDescent="0.35">
      <c r="A63" s="86" t="str">
        <f>IF(itens_Remanesc!A63="","",itens_Remanesc!A63)</f>
        <v/>
      </c>
      <c r="B63" s="196"/>
      <c r="C63" s="196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196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197" t="str">
        <f t="shared" si="6"/>
        <v/>
      </c>
      <c r="F63" s="86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2" t="str">
        <f>IF(A63="","",itens_Remanesc!C63)</f>
        <v/>
      </c>
      <c r="L63" s="192" t="str">
        <f>IF(A63="","",IF($I$4="C0",posicao_contratual!G63,IF($I$4="C1",posicao_contratual!K63,IF($I$4="C2",posicao_contratual!O63,IF($I$4="C3",posicao_contratual!S63,IF($I$4="C4",posicao_contratual!W63,""))))))</f>
        <v/>
      </c>
      <c r="M63" s="192" t="str">
        <f>IF(OR(A63="",$I$5="",$I$6=""),"",ROUND(SUMIFS(aditivos!$L$2:$L$200,aditivos!$A$2:$A$200,A63,aditivos!$B$2:$B$200,"&gt;"&amp;$I$6,aditivos!$B$2:$B$200,"&lt;="&amp;$I$5),2))</f>
        <v/>
      </c>
      <c r="N63" s="192" t="str">
        <f t="shared" si="7"/>
        <v/>
      </c>
      <c r="O63" s="192" t="str">
        <f t="shared" si="8"/>
        <v/>
      </c>
      <c r="P63" s="192" t="str">
        <f t="shared" si="9"/>
        <v/>
      </c>
      <c r="Q63" s="192" t="str">
        <f t="shared" si="10"/>
        <v/>
      </c>
      <c r="R63" s="192" t="str">
        <f t="shared" si="11"/>
        <v/>
      </c>
    </row>
    <row r="64" spans="1:18" x14ac:dyDescent="0.35">
      <c r="A64" s="86" t="str">
        <f>IF(itens_Remanesc!A64="","",itens_Remanesc!A64)</f>
        <v/>
      </c>
      <c r="B64" s="196"/>
      <c r="C64" s="196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196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197" t="str">
        <f t="shared" si="6"/>
        <v/>
      </c>
      <c r="F64" s="86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2" t="str">
        <f>IF(A64="","",itens_Remanesc!C64)</f>
        <v/>
      </c>
      <c r="L64" s="192" t="str">
        <f>IF(A64="","",IF($I$4="C0",posicao_contratual!G64,IF($I$4="C1",posicao_contratual!K64,IF($I$4="C2",posicao_contratual!O64,IF($I$4="C3",posicao_contratual!S64,IF($I$4="C4",posicao_contratual!W64,""))))))</f>
        <v/>
      </c>
      <c r="M64" s="192" t="str">
        <f>IF(OR(A64="",$I$5="",$I$6=""),"",ROUND(SUMIFS(aditivos!$L$2:$L$200,aditivos!$A$2:$A$200,A64,aditivos!$B$2:$B$200,"&gt;"&amp;$I$6,aditivos!$B$2:$B$200,"&lt;="&amp;$I$5),2))</f>
        <v/>
      </c>
      <c r="N64" s="192" t="str">
        <f t="shared" si="7"/>
        <v/>
      </c>
      <c r="O64" s="192" t="str">
        <f t="shared" si="8"/>
        <v/>
      </c>
      <c r="P64" s="192" t="str">
        <f t="shared" si="9"/>
        <v/>
      </c>
      <c r="Q64" s="192" t="str">
        <f t="shared" si="10"/>
        <v/>
      </c>
      <c r="R64" s="192" t="str">
        <f t="shared" si="11"/>
        <v/>
      </c>
    </row>
    <row r="65" spans="1:18" x14ac:dyDescent="0.35">
      <c r="A65" s="86" t="str">
        <f>IF(itens_Remanesc!A65="","",itens_Remanesc!A65)</f>
        <v/>
      </c>
      <c r="B65" s="196"/>
      <c r="C65" s="196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196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197" t="str">
        <f t="shared" si="6"/>
        <v/>
      </c>
      <c r="F65" s="86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2" t="str">
        <f>IF(A65="","",itens_Remanesc!C65)</f>
        <v/>
      </c>
      <c r="L65" s="192" t="str">
        <f>IF(A65="","",IF($I$4="C0",posicao_contratual!G65,IF($I$4="C1",posicao_contratual!K65,IF($I$4="C2",posicao_contratual!O65,IF($I$4="C3",posicao_contratual!S65,IF($I$4="C4",posicao_contratual!W65,""))))))</f>
        <v/>
      </c>
      <c r="M65" s="192" t="str">
        <f>IF(OR(A65="",$I$5="",$I$6=""),"",ROUND(SUMIFS(aditivos!$L$2:$L$200,aditivos!$A$2:$A$200,A65,aditivos!$B$2:$B$200,"&gt;"&amp;$I$6,aditivos!$B$2:$B$200,"&lt;="&amp;$I$5),2))</f>
        <v/>
      </c>
      <c r="N65" s="192" t="str">
        <f t="shared" si="7"/>
        <v/>
      </c>
      <c r="O65" s="192" t="str">
        <f t="shared" si="8"/>
        <v/>
      </c>
      <c r="P65" s="192" t="str">
        <f t="shared" si="9"/>
        <v/>
      </c>
      <c r="Q65" s="192" t="str">
        <f t="shared" si="10"/>
        <v/>
      </c>
      <c r="R65" s="192" t="str">
        <f t="shared" si="11"/>
        <v/>
      </c>
    </row>
    <row r="66" spans="1:18" x14ac:dyDescent="0.35">
      <c r="A66" s="86" t="str">
        <f>IF(itens_Remanesc!A66="","",itens_Remanesc!A66)</f>
        <v/>
      </c>
      <c r="B66" s="196"/>
      <c r="C66" s="196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196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197" t="str">
        <f t="shared" ref="E66:E97" si="12">IF(A66="","",IF($I$4="","POSICAO DE REFERENCIA INDISPONIVEL",IF($I$2,"ATUAL INFORMADA",IF(ISNUMBER(B66),"ATUAL IGNORADA (POSICAO INCOMPLETA) - FOTOGRAFIA "&amp;$I$4,"FOTOGRAFIA "&amp;$I$4))))</f>
        <v/>
      </c>
      <c r="F66" s="86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2" t="str">
        <f>IF(A66="","",itens_Remanesc!C66)</f>
        <v/>
      </c>
      <c r="L66" s="192" t="str">
        <f>IF(A66="","",IF($I$4="C0",posicao_contratual!G66,IF($I$4="C1",posicao_contratual!K66,IF($I$4="C2",posicao_contratual!O66,IF($I$4="C3",posicao_contratual!S66,IF($I$4="C4",posicao_contratual!W66,""))))))</f>
        <v/>
      </c>
      <c r="M66" s="192" t="str">
        <f>IF(OR(A66="",$I$5="",$I$6=""),"",ROUND(SUMIFS(aditivos!$L$2:$L$200,aditivos!$A$2:$A$200,A66,aditivos!$B$2:$B$200,"&gt;"&amp;$I$6,aditivos!$B$2:$B$200,"&lt;="&amp;$I$5),2))</f>
        <v/>
      </c>
      <c r="N66" s="192" t="str">
        <f t="shared" ref="N66:N97" si="13">IF(OR(A66="",L66="",D66=""),"",ROUND(MAX(L66+IF(ISNUMBER(M66),M66,0)-D66,0),2))</f>
        <v/>
      </c>
      <c r="O66" s="192" t="str">
        <f t="shared" ref="O66:O97" si="14">IF(OR(A66="",D66="",K66="",$I$7=""),"",ROUND(D66*K66*$I$7,2))</f>
        <v/>
      </c>
      <c r="P66" s="192" t="str">
        <f t="shared" ref="P66:P97" si="15">IF(OR(A66="",N66="",K66="",$I$7=""),"",ROUND(N66*K66*$I$7,2))</f>
        <v/>
      </c>
      <c r="Q66" s="192" t="str">
        <f t="shared" ref="Q66:Q97" si="16">IF(OR(A66="",D66="",K66=""),"",ROUND(D66*K66,2))</f>
        <v/>
      </c>
      <c r="R66" s="192" t="str">
        <f t="shared" ref="R66:R97" si="17">IF(OR(A66="",L66="",K66="",$I$7=""),"",ROUND(L66*K66*$I$7,2))</f>
        <v/>
      </c>
    </row>
    <row r="67" spans="1:18" x14ac:dyDescent="0.35">
      <c r="A67" s="86" t="str">
        <f>IF(itens_Remanesc!A67="","",itens_Remanesc!A67)</f>
        <v/>
      </c>
      <c r="B67" s="196"/>
      <c r="C67" s="196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196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197" t="str">
        <f t="shared" si="12"/>
        <v/>
      </c>
      <c r="F67" s="86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2" t="str">
        <f>IF(A67="","",itens_Remanesc!C67)</f>
        <v/>
      </c>
      <c r="L67" s="192" t="str">
        <f>IF(A67="","",IF($I$4="C0",posicao_contratual!G67,IF($I$4="C1",posicao_contratual!K67,IF($I$4="C2",posicao_contratual!O67,IF($I$4="C3",posicao_contratual!S67,IF($I$4="C4",posicao_contratual!W67,""))))))</f>
        <v/>
      </c>
      <c r="M67" s="192" t="str">
        <f>IF(OR(A67="",$I$5="",$I$6=""),"",ROUND(SUMIFS(aditivos!$L$2:$L$200,aditivos!$A$2:$A$200,A67,aditivos!$B$2:$B$200,"&gt;"&amp;$I$6,aditivos!$B$2:$B$200,"&lt;="&amp;$I$5),2))</f>
        <v/>
      </c>
      <c r="N67" s="192" t="str">
        <f t="shared" si="13"/>
        <v/>
      </c>
      <c r="O67" s="192" t="str">
        <f t="shared" si="14"/>
        <v/>
      </c>
      <c r="P67" s="192" t="str">
        <f t="shared" si="15"/>
        <v/>
      </c>
      <c r="Q67" s="192" t="str">
        <f t="shared" si="16"/>
        <v/>
      </c>
      <c r="R67" s="192" t="str">
        <f t="shared" si="17"/>
        <v/>
      </c>
    </row>
    <row r="68" spans="1:18" x14ac:dyDescent="0.35">
      <c r="A68" s="86" t="str">
        <f>IF(itens_Remanesc!A68="","",itens_Remanesc!A68)</f>
        <v/>
      </c>
      <c r="B68" s="196"/>
      <c r="C68" s="196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196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197" t="str">
        <f t="shared" si="12"/>
        <v/>
      </c>
      <c r="F68" s="86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2" t="str">
        <f>IF(A68="","",itens_Remanesc!C68)</f>
        <v/>
      </c>
      <c r="L68" s="192" t="str">
        <f>IF(A68="","",IF($I$4="C0",posicao_contratual!G68,IF($I$4="C1",posicao_contratual!K68,IF($I$4="C2",posicao_contratual!O68,IF($I$4="C3",posicao_contratual!S68,IF($I$4="C4",posicao_contratual!W68,""))))))</f>
        <v/>
      </c>
      <c r="M68" s="192" t="str">
        <f>IF(OR(A68="",$I$5="",$I$6=""),"",ROUND(SUMIFS(aditivos!$L$2:$L$200,aditivos!$A$2:$A$200,A68,aditivos!$B$2:$B$200,"&gt;"&amp;$I$6,aditivos!$B$2:$B$200,"&lt;="&amp;$I$5),2))</f>
        <v/>
      </c>
      <c r="N68" s="192" t="str">
        <f t="shared" si="13"/>
        <v/>
      </c>
      <c r="O68" s="192" t="str">
        <f t="shared" si="14"/>
        <v/>
      </c>
      <c r="P68" s="192" t="str">
        <f t="shared" si="15"/>
        <v/>
      </c>
      <c r="Q68" s="192" t="str">
        <f t="shared" si="16"/>
        <v/>
      </c>
      <c r="R68" s="192" t="str">
        <f t="shared" si="17"/>
        <v/>
      </c>
    </row>
    <row r="69" spans="1:18" x14ac:dyDescent="0.35">
      <c r="A69" s="86" t="str">
        <f>IF(itens_Remanesc!A69="","",itens_Remanesc!A69)</f>
        <v/>
      </c>
      <c r="B69" s="196"/>
      <c r="C69" s="196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196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197" t="str">
        <f t="shared" si="12"/>
        <v/>
      </c>
      <c r="F69" s="86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2" t="str">
        <f>IF(A69="","",itens_Remanesc!C69)</f>
        <v/>
      </c>
      <c r="L69" s="192" t="str">
        <f>IF(A69="","",IF($I$4="C0",posicao_contratual!G69,IF($I$4="C1",posicao_contratual!K69,IF($I$4="C2",posicao_contratual!O69,IF($I$4="C3",posicao_contratual!S69,IF($I$4="C4",posicao_contratual!W69,""))))))</f>
        <v/>
      </c>
      <c r="M69" s="192" t="str">
        <f>IF(OR(A69="",$I$5="",$I$6=""),"",ROUND(SUMIFS(aditivos!$L$2:$L$200,aditivos!$A$2:$A$200,A69,aditivos!$B$2:$B$200,"&gt;"&amp;$I$6,aditivos!$B$2:$B$200,"&lt;="&amp;$I$5),2))</f>
        <v/>
      </c>
      <c r="N69" s="192" t="str">
        <f t="shared" si="13"/>
        <v/>
      </c>
      <c r="O69" s="192" t="str">
        <f t="shared" si="14"/>
        <v/>
      </c>
      <c r="P69" s="192" t="str">
        <f t="shared" si="15"/>
        <v/>
      </c>
      <c r="Q69" s="192" t="str">
        <f t="shared" si="16"/>
        <v/>
      </c>
      <c r="R69" s="192" t="str">
        <f t="shared" si="17"/>
        <v/>
      </c>
    </row>
    <row r="70" spans="1:18" x14ac:dyDescent="0.35">
      <c r="A70" s="86" t="str">
        <f>IF(itens_Remanesc!A70="","",itens_Remanesc!A70)</f>
        <v/>
      </c>
      <c r="B70" s="196"/>
      <c r="C70" s="196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196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197" t="str">
        <f t="shared" si="12"/>
        <v/>
      </c>
      <c r="F70" s="86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2" t="str">
        <f>IF(A70="","",itens_Remanesc!C70)</f>
        <v/>
      </c>
      <c r="L70" s="192" t="str">
        <f>IF(A70="","",IF($I$4="C0",posicao_contratual!G70,IF($I$4="C1",posicao_contratual!K70,IF($I$4="C2",posicao_contratual!O70,IF($I$4="C3",posicao_contratual!S70,IF($I$4="C4",posicao_contratual!W70,""))))))</f>
        <v/>
      </c>
      <c r="M70" s="192" t="str">
        <f>IF(OR(A70="",$I$5="",$I$6=""),"",ROUND(SUMIFS(aditivos!$L$2:$L$200,aditivos!$A$2:$A$200,A70,aditivos!$B$2:$B$200,"&gt;"&amp;$I$6,aditivos!$B$2:$B$200,"&lt;="&amp;$I$5),2))</f>
        <v/>
      </c>
      <c r="N70" s="192" t="str">
        <f t="shared" si="13"/>
        <v/>
      </c>
      <c r="O70" s="192" t="str">
        <f t="shared" si="14"/>
        <v/>
      </c>
      <c r="P70" s="192" t="str">
        <f t="shared" si="15"/>
        <v/>
      </c>
      <c r="Q70" s="192" t="str">
        <f t="shared" si="16"/>
        <v/>
      </c>
      <c r="R70" s="192" t="str">
        <f t="shared" si="17"/>
        <v/>
      </c>
    </row>
    <row r="71" spans="1:18" x14ac:dyDescent="0.35">
      <c r="A71" s="86" t="str">
        <f>IF(itens_Remanesc!A71="","",itens_Remanesc!A71)</f>
        <v/>
      </c>
      <c r="B71" s="196"/>
      <c r="C71" s="196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196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197" t="str">
        <f t="shared" si="12"/>
        <v/>
      </c>
      <c r="F71" s="86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2" t="str">
        <f>IF(A71="","",itens_Remanesc!C71)</f>
        <v/>
      </c>
      <c r="L71" s="192" t="str">
        <f>IF(A71="","",IF($I$4="C0",posicao_contratual!G71,IF($I$4="C1",posicao_contratual!K71,IF($I$4="C2",posicao_contratual!O71,IF($I$4="C3",posicao_contratual!S71,IF($I$4="C4",posicao_contratual!W71,""))))))</f>
        <v/>
      </c>
      <c r="M71" s="192" t="str">
        <f>IF(OR(A71="",$I$5="",$I$6=""),"",ROUND(SUMIFS(aditivos!$L$2:$L$200,aditivos!$A$2:$A$200,A71,aditivos!$B$2:$B$200,"&gt;"&amp;$I$6,aditivos!$B$2:$B$200,"&lt;="&amp;$I$5),2))</f>
        <v/>
      </c>
      <c r="N71" s="192" t="str">
        <f t="shared" si="13"/>
        <v/>
      </c>
      <c r="O71" s="192" t="str">
        <f t="shared" si="14"/>
        <v/>
      </c>
      <c r="P71" s="192" t="str">
        <f t="shared" si="15"/>
        <v/>
      </c>
      <c r="Q71" s="192" t="str">
        <f t="shared" si="16"/>
        <v/>
      </c>
      <c r="R71" s="192" t="str">
        <f t="shared" si="17"/>
        <v/>
      </c>
    </row>
    <row r="72" spans="1:18" x14ac:dyDescent="0.35">
      <c r="A72" s="86" t="str">
        <f>IF(itens_Remanesc!A72="","",itens_Remanesc!A72)</f>
        <v/>
      </c>
      <c r="B72" s="196"/>
      <c r="C72" s="196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196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197" t="str">
        <f t="shared" si="12"/>
        <v/>
      </c>
      <c r="F72" s="86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2" t="str">
        <f>IF(A72="","",itens_Remanesc!C72)</f>
        <v/>
      </c>
      <c r="L72" s="192" t="str">
        <f>IF(A72="","",IF($I$4="C0",posicao_contratual!G72,IF($I$4="C1",posicao_contratual!K72,IF($I$4="C2",posicao_contratual!O72,IF($I$4="C3",posicao_contratual!S72,IF($I$4="C4",posicao_contratual!W72,""))))))</f>
        <v/>
      </c>
      <c r="M72" s="192" t="str">
        <f>IF(OR(A72="",$I$5="",$I$6=""),"",ROUND(SUMIFS(aditivos!$L$2:$L$200,aditivos!$A$2:$A$200,A72,aditivos!$B$2:$B$200,"&gt;"&amp;$I$6,aditivos!$B$2:$B$200,"&lt;="&amp;$I$5),2))</f>
        <v/>
      </c>
      <c r="N72" s="192" t="str">
        <f t="shared" si="13"/>
        <v/>
      </c>
      <c r="O72" s="192" t="str">
        <f t="shared" si="14"/>
        <v/>
      </c>
      <c r="P72" s="192" t="str">
        <f t="shared" si="15"/>
        <v/>
      </c>
      <c r="Q72" s="192" t="str">
        <f t="shared" si="16"/>
        <v/>
      </c>
      <c r="R72" s="192" t="str">
        <f t="shared" si="17"/>
        <v/>
      </c>
    </row>
    <row r="73" spans="1:18" x14ac:dyDescent="0.35">
      <c r="A73" s="86" t="str">
        <f>IF(itens_Remanesc!A73="","",itens_Remanesc!A73)</f>
        <v/>
      </c>
      <c r="B73" s="196"/>
      <c r="C73" s="196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196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197" t="str">
        <f t="shared" si="12"/>
        <v/>
      </c>
      <c r="F73" s="86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2" t="str">
        <f>IF(A73="","",itens_Remanesc!C73)</f>
        <v/>
      </c>
      <c r="L73" s="192" t="str">
        <f>IF(A73="","",IF($I$4="C0",posicao_contratual!G73,IF($I$4="C1",posicao_contratual!K73,IF($I$4="C2",posicao_contratual!O73,IF($I$4="C3",posicao_contratual!S73,IF($I$4="C4",posicao_contratual!W73,""))))))</f>
        <v/>
      </c>
      <c r="M73" s="192" t="str">
        <f>IF(OR(A73="",$I$5="",$I$6=""),"",ROUND(SUMIFS(aditivos!$L$2:$L$200,aditivos!$A$2:$A$200,A73,aditivos!$B$2:$B$200,"&gt;"&amp;$I$6,aditivos!$B$2:$B$200,"&lt;="&amp;$I$5),2))</f>
        <v/>
      </c>
      <c r="N73" s="192" t="str">
        <f t="shared" si="13"/>
        <v/>
      </c>
      <c r="O73" s="192" t="str">
        <f t="shared" si="14"/>
        <v/>
      </c>
      <c r="P73" s="192" t="str">
        <f t="shared" si="15"/>
        <v/>
      </c>
      <c r="Q73" s="192" t="str">
        <f t="shared" si="16"/>
        <v/>
      </c>
      <c r="R73" s="192" t="str">
        <f t="shared" si="17"/>
        <v/>
      </c>
    </row>
    <row r="74" spans="1:18" x14ac:dyDescent="0.35">
      <c r="A74" s="86" t="str">
        <f>IF(itens_Remanesc!A74="","",itens_Remanesc!A74)</f>
        <v/>
      </c>
      <c r="B74" s="196"/>
      <c r="C74" s="196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196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197" t="str">
        <f t="shared" si="12"/>
        <v/>
      </c>
      <c r="F74" s="86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2" t="str">
        <f>IF(A74="","",itens_Remanesc!C74)</f>
        <v/>
      </c>
      <c r="L74" s="192" t="str">
        <f>IF(A74="","",IF($I$4="C0",posicao_contratual!G74,IF($I$4="C1",posicao_contratual!K74,IF($I$4="C2",posicao_contratual!O74,IF($I$4="C3",posicao_contratual!S74,IF($I$4="C4",posicao_contratual!W74,""))))))</f>
        <v/>
      </c>
      <c r="M74" s="192" t="str">
        <f>IF(OR(A74="",$I$5="",$I$6=""),"",ROUND(SUMIFS(aditivos!$L$2:$L$200,aditivos!$A$2:$A$200,A74,aditivos!$B$2:$B$200,"&gt;"&amp;$I$6,aditivos!$B$2:$B$200,"&lt;="&amp;$I$5),2))</f>
        <v/>
      </c>
      <c r="N74" s="192" t="str">
        <f t="shared" si="13"/>
        <v/>
      </c>
      <c r="O74" s="192" t="str">
        <f t="shared" si="14"/>
        <v/>
      </c>
      <c r="P74" s="192" t="str">
        <f t="shared" si="15"/>
        <v/>
      </c>
      <c r="Q74" s="192" t="str">
        <f t="shared" si="16"/>
        <v/>
      </c>
      <c r="R74" s="192" t="str">
        <f t="shared" si="17"/>
        <v/>
      </c>
    </row>
    <row r="75" spans="1:18" x14ac:dyDescent="0.35">
      <c r="A75" s="86" t="str">
        <f>IF(itens_Remanesc!A75="","",itens_Remanesc!A75)</f>
        <v/>
      </c>
      <c r="B75" s="196"/>
      <c r="C75" s="196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196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197" t="str">
        <f t="shared" si="12"/>
        <v/>
      </c>
      <c r="F75" s="86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2" t="str">
        <f>IF(A75="","",itens_Remanesc!C75)</f>
        <v/>
      </c>
      <c r="L75" s="192" t="str">
        <f>IF(A75="","",IF($I$4="C0",posicao_contratual!G75,IF($I$4="C1",posicao_contratual!K75,IF($I$4="C2",posicao_contratual!O75,IF($I$4="C3",posicao_contratual!S75,IF($I$4="C4",posicao_contratual!W75,""))))))</f>
        <v/>
      </c>
      <c r="M75" s="192" t="str">
        <f>IF(OR(A75="",$I$5="",$I$6=""),"",ROUND(SUMIFS(aditivos!$L$2:$L$200,aditivos!$A$2:$A$200,A75,aditivos!$B$2:$B$200,"&gt;"&amp;$I$6,aditivos!$B$2:$B$200,"&lt;="&amp;$I$5),2))</f>
        <v/>
      </c>
      <c r="N75" s="192" t="str">
        <f t="shared" si="13"/>
        <v/>
      </c>
      <c r="O75" s="192" t="str">
        <f t="shared" si="14"/>
        <v/>
      </c>
      <c r="P75" s="192" t="str">
        <f t="shared" si="15"/>
        <v/>
      </c>
      <c r="Q75" s="192" t="str">
        <f t="shared" si="16"/>
        <v/>
      </c>
      <c r="R75" s="192" t="str">
        <f t="shared" si="17"/>
        <v/>
      </c>
    </row>
    <row r="76" spans="1:18" x14ac:dyDescent="0.35">
      <c r="A76" s="86" t="str">
        <f>IF(itens_Remanesc!A76="","",itens_Remanesc!A76)</f>
        <v/>
      </c>
      <c r="B76" s="196"/>
      <c r="C76" s="196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196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197" t="str">
        <f t="shared" si="12"/>
        <v/>
      </c>
      <c r="F76" s="86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2" t="str">
        <f>IF(A76="","",itens_Remanesc!C76)</f>
        <v/>
      </c>
      <c r="L76" s="192" t="str">
        <f>IF(A76="","",IF($I$4="C0",posicao_contratual!G76,IF($I$4="C1",posicao_contratual!K76,IF($I$4="C2",posicao_contratual!O76,IF($I$4="C3",posicao_contratual!S76,IF($I$4="C4",posicao_contratual!W76,""))))))</f>
        <v/>
      </c>
      <c r="M76" s="192" t="str">
        <f>IF(OR(A76="",$I$5="",$I$6=""),"",ROUND(SUMIFS(aditivos!$L$2:$L$200,aditivos!$A$2:$A$200,A76,aditivos!$B$2:$B$200,"&gt;"&amp;$I$6,aditivos!$B$2:$B$200,"&lt;="&amp;$I$5),2))</f>
        <v/>
      </c>
      <c r="N76" s="192" t="str">
        <f t="shared" si="13"/>
        <v/>
      </c>
      <c r="O76" s="192" t="str">
        <f t="shared" si="14"/>
        <v/>
      </c>
      <c r="P76" s="192" t="str">
        <f t="shared" si="15"/>
        <v/>
      </c>
      <c r="Q76" s="192" t="str">
        <f t="shared" si="16"/>
        <v/>
      </c>
      <c r="R76" s="192" t="str">
        <f t="shared" si="17"/>
        <v/>
      </c>
    </row>
    <row r="77" spans="1:18" x14ac:dyDescent="0.35">
      <c r="A77" s="86" t="str">
        <f>IF(itens_Remanesc!A77="","",itens_Remanesc!A77)</f>
        <v/>
      </c>
      <c r="B77" s="196"/>
      <c r="C77" s="196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196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197" t="str">
        <f t="shared" si="12"/>
        <v/>
      </c>
      <c r="F77" s="86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2" t="str">
        <f>IF(A77="","",itens_Remanesc!C77)</f>
        <v/>
      </c>
      <c r="L77" s="192" t="str">
        <f>IF(A77="","",IF($I$4="C0",posicao_contratual!G77,IF($I$4="C1",posicao_contratual!K77,IF($I$4="C2",posicao_contratual!O77,IF($I$4="C3",posicao_contratual!S77,IF($I$4="C4",posicao_contratual!W77,""))))))</f>
        <v/>
      </c>
      <c r="M77" s="192" t="str">
        <f>IF(OR(A77="",$I$5="",$I$6=""),"",ROUND(SUMIFS(aditivos!$L$2:$L$200,aditivos!$A$2:$A$200,A77,aditivos!$B$2:$B$200,"&gt;"&amp;$I$6,aditivos!$B$2:$B$200,"&lt;="&amp;$I$5),2))</f>
        <v/>
      </c>
      <c r="N77" s="192" t="str">
        <f t="shared" si="13"/>
        <v/>
      </c>
      <c r="O77" s="192" t="str">
        <f t="shared" si="14"/>
        <v/>
      </c>
      <c r="P77" s="192" t="str">
        <f t="shared" si="15"/>
        <v/>
      </c>
      <c r="Q77" s="192" t="str">
        <f t="shared" si="16"/>
        <v/>
      </c>
      <c r="R77" s="192" t="str">
        <f t="shared" si="17"/>
        <v/>
      </c>
    </row>
    <row r="78" spans="1:18" x14ac:dyDescent="0.35">
      <c r="A78" s="86" t="str">
        <f>IF(itens_Remanesc!A78="","",itens_Remanesc!A78)</f>
        <v/>
      </c>
      <c r="B78" s="196"/>
      <c r="C78" s="196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196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197" t="str">
        <f t="shared" si="12"/>
        <v/>
      </c>
      <c r="F78" s="86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2" t="str">
        <f>IF(A78="","",itens_Remanesc!C78)</f>
        <v/>
      </c>
      <c r="L78" s="192" t="str">
        <f>IF(A78="","",IF($I$4="C0",posicao_contratual!G78,IF($I$4="C1",posicao_contratual!K78,IF($I$4="C2",posicao_contratual!O78,IF($I$4="C3",posicao_contratual!S78,IF($I$4="C4",posicao_contratual!W78,""))))))</f>
        <v/>
      </c>
      <c r="M78" s="192" t="str">
        <f>IF(OR(A78="",$I$5="",$I$6=""),"",ROUND(SUMIFS(aditivos!$L$2:$L$200,aditivos!$A$2:$A$200,A78,aditivos!$B$2:$B$200,"&gt;"&amp;$I$6,aditivos!$B$2:$B$200,"&lt;="&amp;$I$5),2))</f>
        <v/>
      </c>
      <c r="N78" s="192" t="str">
        <f t="shared" si="13"/>
        <v/>
      </c>
      <c r="O78" s="192" t="str">
        <f t="shared" si="14"/>
        <v/>
      </c>
      <c r="P78" s="192" t="str">
        <f t="shared" si="15"/>
        <v/>
      </c>
      <c r="Q78" s="192" t="str">
        <f t="shared" si="16"/>
        <v/>
      </c>
      <c r="R78" s="192" t="str">
        <f t="shared" si="17"/>
        <v/>
      </c>
    </row>
    <row r="79" spans="1:18" x14ac:dyDescent="0.35">
      <c r="A79" s="86" t="str">
        <f>IF(itens_Remanesc!A79="","",itens_Remanesc!A79)</f>
        <v/>
      </c>
      <c r="B79" s="196"/>
      <c r="C79" s="196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196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197" t="str">
        <f t="shared" si="12"/>
        <v/>
      </c>
      <c r="F79" s="86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2" t="str">
        <f>IF(A79="","",itens_Remanesc!C79)</f>
        <v/>
      </c>
      <c r="L79" s="192" t="str">
        <f>IF(A79="","",IF($I$4="C0",posicao_contratual!G79,IF($I$4="C1",posicao_contratual!K79,IF($I$4="C2",posicao_contratual!O79,IF($I$4="C3",posicao_contratual!S79,IF($I$4="C4",posicao_contratual!W79,""))))))</f>
        <v/>
      </c>
      <c r="M79" s="192" t="str">
        <f>IF(OR(A79="",$I$5="",$I$6=""),"",ROUND(SUMIFS(aditivos!$L$2:$L$200,aditivos!$A$2:$A$200,A79,aditivos!$B$2:$B$200,"&gt;"&amp;$I$6,aditivos!$B$2:$B$200,"&lt;="&amp;$I$5),2))</f>
        <v/>
      </c>
      <c r="N79" s="192" t="str">
        <f t="shared" si="13"/>
        <v/>
      </c>
      <c r="O79" s="192" t="str">
        <f t="shared" si="14"/>
        <v/>
      </c>
      <c r="P79" s="192" t="str">
        <f t="shared" si="15"/>
        <v/>
      </c>
      <c r="Q79" s="192" t="str">
        <f t="shared" si="16"/>
        <v/>
      </c>
      <c r="R79" s="192" t="str">
        <f t="shared" si="17"/>
        <v/>
      </c>
    </row>
    <row r="80" spans="1:18" x14ac:dyDescent="0.35">
      <c r="A80" s="86" t="str">
        <f>IF(itens_Remanesc!A80="","",itens_Remanesc!A80)</f>
        <v/>
      </c>
      <c r="B80" s="196"/>
      <c r="C80" s="196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196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197" t="str">
        <f t="shared" si="12"/>
        <v/>
      </c>
      <c r="F80" s="86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2" t="str">
        <f>IF(A80="","",itens_Remanesc!C80)</f>
        <v/>
      </c>
      <c r="L80" s="192" t="str">
        <f>IF(A80="","",IF($I$4="C0",posicao_contratual!G80,IF($I$4="C1",posicao_contratual!K80,IF($I$4="C2",posicao_contratual!O80,IF($I$4="C3",posicao_contratual!S80,IF($I$4="C4",posicao_contratual!W80,""))))))</f>
        <v/>
      </c>
      <c r="M80" s="192" t="str">
        <f>IF(OR(A80="",$I$5="",$I$6=""),"",ROUND(SUMIFS(aditivos!$L$2:$L$200,aditivos!$A$2:$A$200,A80,aditivos!$B$2:$B$200,"&gt;"&amp;$I$6,aditivos!$B$2:$B$200,"&lt;="&amp;$I$5),2))</f>
        <v/>
      </c>
      <c r="N80" s="192" t="str">
        <f t="shared" si="13"/>
        <v/>
      </c>
      <c r="O80" s="192" t="str">
        <f t="shared" si="14"/>
        <v/>
      </c>
      <c r="P80" s="192" t="str">
        <f t="shared" si="15"/>
        <v/>
      </c>
      <c r="Q80" s="192" t="str">
        <f t="shared" si="16"/>
        <v/>
      </c>
      <c r="R80" s="192" t="str">
        <f t="shared" si="17"/>
        <v/>
      </c>
    </row>
    <row r="81" spans="1:18" x14ac:dyDescent="0.35">
      <c r="A81" s="86" t="str">
        <f>IF(itens_Remanesc!A81="","",itens_Remanesc!A81)</f>
        <v/>
      </c>
      <c r="B81" s="196"/>
      <c r="C81" s="196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196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197" t="str">
        <f t="shared" si="12"/>
        <v/>
      </c>
      <c r="F81" s="86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2" t="str">
        <f>IF(A81="","",itens_Remanesc!C81)</f>
        <v/>
      </c>
      <c r="L81" s="192" t="str">
        <f>IF(A81="","",IF($I$4="C0",posicao_contratual!G81,IF($I$4="C1",posicao_contratual!K81,IF($I$4="C2",posicao_contratual!O81,IF($I$4="C3",posicao_contratual!S81,IF($I$4="C4",posicao_contratual!W81,""))))))</f>
        <v/>
      </c>
      <c r="M81" s="192" t="str">
        <f>IF(OR(A81="",$I$5="",$I$6=""),"",ROUND(SUMIFS(aditivos!$L$2:$L$200,aditivos!$A$2:$A$200,A81,aditivos!$B$2:$B$200,"&gt;"&amp;$I$6,aditivos!$B$2:$B$200,"&lt;="&amp;$I$5),2))</f>
        <v/>
      </c>
      <c r="N81" s="192" t="str">
        <f t="shared" si="13"/>
        <v/>
      </c>
      <c r="O81" s="192" t="str">
        <f t="shared" si="14"/>
        <v/>
      </c>
      <c r="P81" s="192" t="str">
        <f t="shared" si="15"/>
        <v/>
      </c>
      <c r="Q81" s="192" t="str">
        <f t="shared" si="16"/>
        <v/>
      </c>
      <c r="R81" s="192" t="str">
        <f t="shared" si="17"/>
        <v/>
      </c>
    </row>
    <row r="82" spans="1:18" x14ac:dyDescent="0.35">
      <c r="A82" s="86" t="str">
        <f>IF(itens_Remanesc!A82="","",itens_Remanesc!A82)</f>
        <v/>
      </c>
      <c r="B82" s="196"/>
      <c r="C82" s="196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196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197" t="str">
        <f t="shared" si="12"/>
        <v/>
      </c>
      <c r="F82" s="86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2" t="str">
        <f>IF(A82="","",itens_Remanesc!C82)</f>
        <v/>
      </c>
      <c r="L82" s="192" t="str">
        <f>IF(A82="","",IF($I$4="C0",posicao_contratual!G82,IF($I$4="C1",posicao_contratual!K82,IF($I$4="C2",posicao_contratual!O82,IF($I$4="C3",posicao_contratual!S82,IF($I$4="C4",posicao_contratual!W82,""))))))</f>
        <v/>
      </c>
      <c r="M82" s="192" t="str">
        <f>IF(OR(A82="",$I$5="",$I$6=""),"",ROUND(SUMIFS(aditivos!$L$2:$L$200,aditivos!$A$2:$A$200,A82,aditivos!$B$2:$B$200,"&gt;"&amp;$I$6,aditivos!$B$2:$B$200,"&lt;="&amp;$I$5),2))</f>
        <v/>
      </c>
      <c r="N82" s="192" t="str">
        <f t="shared" si="13"/>
        <v/>
      </c>
      <c r="O82" s="192" t="str">
        <f t="shared" si="14"/>
        <v/>
      </c>
      <c r="P82" s="192" t="str">
        <f t="shared" si="15"/>
        <v/>
      </c>
      <c r="Q82" s="192" t="str">
        <f t="shared" si="16"/>
        <v/>
      </c>
      <c r="R82" s="192" t="str">
        <f t="shared" si="17"/>
        <v/>
      </c>
    </row>
    <row r="83" spans="1:18" x14ac:dyDescent="0.35">
      <c r="A83" s="86" t="str">
        <f>IF(itens_Remanesc!A83="","",itens_Remanesc!A83)</f>
        <v/>
      </c>
      <c r="B83" s="196"/>
      <c r="C83" s="196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196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197" t="str">
        <f t="shared" si="12"/>
        <v/>
      </c>
      <c r="F83" s="86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2" t="str">
        <f>IF(A83="","",itens_Remanesc!C83)</f>
        <v/>
      </c>
      <c r="L83" s="192" t="str">
        <f>IF(A83="","",IF($I$4="C0",posicao_contratual!G83,IF($I$4="C1",posicao_contratual!K83,IF($I$4="C2",posicao_contratual!O83,IF($I$4="C3",posicao_contratual!S83,IF($I$4="C4",posicao_contratual!W83,""))))))</f>
        <v/>
      </c>
      <c r="M83" s="192" t="str">
        <f>IF(OR(A83="",$I$5="",$I$6=""),"",ROUND(SUMIFS(aditivos!$L$2:$L$200,aditivos!$A$2:$A$200,A83,aditivos!$B$2:$B$200,"&gt;"&amp;$I$6,aditivos!$B$2:$B$200,"&lt;="&amp;$I$5),2))</f>
        <v/>
      </c>
      <c r="N83" s="192" t="str">
        <f t="shared" si="13"/>
        <v/>
      </c>
      <c r="O83" s="192" t="str">
        <f t="shared" si="14"/>
        <v/>
      </c>
      <c r="P83" s="192" t="str">
        <f t="shared" si="15"/>
        <v/>
      </c>
      <c r="Q83" s="192" t="str">
        <f t="shared" si="16"/>
        <v/>
      </c>
      <c r="R83" s="192" t="str">
        <f t="shared" si="17"/>
        <v/>
      </c>
    </row>
    <row r="84" spans="1:18" x14ac:dyDescent="0.35">
      <c r="A84" s="86" t="str">
        <f>IF(itens_Remanesc!A84="","",itens_Remanesc!A84)</f>
        <v/>
      </c>
      <c r="B84" s="196"/>
      <c r="C84" s="196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196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197" t="str">
        <f t="shared" si="12"/>
        <v/>
      </c>
      <c r="F84" s="86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2" t="str">
        <f>IF(A84="","",itens_Remanesc!C84)</f>
        <v/>
      </c>
      <c r="L84" s="192" t="str">
        <f>IF(A84="","",IF($I$4="C0",posicao_contratual!G84,IF($I$4="C1",posicao_contratual!K84,IF($I$4="C2",posicao_contratual!O84,IF($I$4="C3",posicao_contratual!S84,IF($I$4="C4",posicao_contratual!W84,""))))))</f>
        <v/>
      </c>
      <c r="M84" s="192" t="str">
        <f>IF(OR(A84="",$I$5="",$I$6=""),"",ROUND(SUMIFS(aditivos!$L$2:$L$200,aditivos!$A$2:$A$200,A84,aditivos!$B$2:$B$200,"&gt;"&amp;$I$6,aditivos!$B$2:$B$200,"&lt;="&amp;$I$5),2))</f>
        <v/>
      </c>
      <c r="N84" s="192" t="str">
        <f t="shared" si="13"/>
        <v/>
      </c>
      <c r="O84" s="192" t="str">
        <f t="shared" si="14"/>
        <v/>
      </c>
      <c r="P84" s="192" t="str">
        <f t="shared" si="15"/>
        <v/>
      </c>
      <c r="Q84" s="192" t="str">
        <f t="shared" si="16"/>
        <v/>
      </c>
      <c r="R84" s="192" t="str">
        <f t="shared" si="17"/>
        <v/>
      </c>
    </row>
    <row r="85" spans="1:18" x14ac:dyDescent="0.35">
      <c r="A85" s="86" t="str">
        <f>IF(itens_Remanesc!A85="","",itens_Remanesc!A85)</f>
        <v/>
      </c>
      <c r="B85" s="196"/>
      <c r="C85" s="196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196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197" t="str">
        <f t="shared" si="12"/>
        <v/>
      </c>
      <c r="F85" s="86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2" t="str">
        <f>IF(A85="","",itens_Remanesc!C85)</f>
        <v/>
      </c>
      <c r="L85" s="192" t="str">
        <f>IF(A85="","",IF($I$4="C0",posicao_contratual!G85,IF($I$4="C1",posicao_contratual!K85,IF($I$4="C2",posicao_contratual!O85,IF($I$4="C3",posicao_contratual!S85,IF($I$4="C4",posicao_contratual!W85,""))))))</f>
        <v/>
      </c>
      <c r="M85" s="192" t="str">
        <f>IF(OR(A85="",$I$5="",$I$6=""),"",ROUND(SUMIFS(aditivos!$L$2:$L$200,aditivos!$A$2:$A$200,A85,aditivos!$B$2:$B$200,"&gt;"&amp;$I$6,aditivos!$B$2:$B$200,"&lt;="&amp;$I$5),2))</f>
        <v/>
      </c>
      <c r="N85" s="192" t="str">
        <f t="shared" si="13"/>
        <v/>
      </c>
      <c r="O85" s="192" t="str">
        <f t="shared" si="14"/>
        <v/>
      </c>
      <c r="P85" s="192" t="str">
        <f t="shared" si="15"/>
        <v/>
      </c>
      <c r="Q85" s="192" t="str">
        <f t="shared" si="16"/>
        <v/>
      </c>
      <c r="R85" s="192" t="str">
        <f t="shared" si="17"/>
        <v/>
      </c>
    </row>
    <row r="86" spans="1:18" x14ac:dyDescent="0.35">
      <c r="A86" s="86" t="str">
        <f>IF(itens_Remanesc!A86="","",itens_Remanesc!A86)</f>
        <v/>
      </c>
      <c r="B86" s="196"/>
      <c r="C86" s="196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196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197" t="str">
        <f t="shared" si="12"/>
        <v/>
      </c>
      <c r="F86" s="86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2" t="str">
        <f>IF(A86="","",itens_Remanesc!C86)</f>
        <v/>
      </c>
      <c r="L86" s="192" t="str">
        <f>IF(A86="","",IF($I$4="C0",posicao_contratual!G86,IF($I$4="C1",posicao_contratual!K86,IF($I$4="C2",posicao_contratual!O86,IF($I$4="C3",posicao_contratual!S86,IF($I$4="C4",posicao_contratual!W86,""))))))</f>
        <v/>
      </c>
      <c r="M86" s="192" t="str">
        <f>IF(OR(A86="",$I$5="",$I$6=""),"",ROUND(SUMIFS(aditivos!$L$2:$L$200,aditivos!$A$2:$A$200,A86,aditivos!$B$2:$B$200,"&gt;"&amp;$I$6,aditivos!$B$2:$B$200,"&lt;="&amp;$I$5),2))</f>
        <v/>
      </c>
      <c r="N86" s="192" t="str">
        <f t="shared" si="13"/>
        <v/>
      </c>
      <c r="O86" s="192" t="str">
        <f t="shared" si="14"/>
        <v/>
      </c>
      <c r="P86" s="192" t="str">
        <f t="shared" si="15"/>
        <v/>
      </c>
      <c r="Q86" s="192" t="str">
        <f t="shared" si="16"/>
        <v/>
      </c>
      <c r="R86" s="192" t="str">
        <f t="shared" si="17"/>
        <v/>
      </c>
    </row>
    <row r="87" spans="1:18" x14ac:dyDescent="0.35">
      <c r="A87" s="86" t="str">
        <f>IF(itens_Remanesc!A87="","",itens_Remanesc!A87)</f>
        <v/>
      </c>
      <c r="B87" s="196"/>
      <c r="C87" s="196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196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197" t="str">
        <f t="shared" si="12"/>
        <v/>
      </c>
      <c r="F87" s="86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2" t="str">
        <f>IF(A87="","",itens_Remanesc!C87)</f>
        <v/>
      </c>
      <c r="L87" s="192" t="str">
        <f>IF(A87="","",IF($I$4="C0",posicao_contratual!G87,IF($I$4="C1",posicao_contratual!K87,IF($I$4="C2",posicao_contratual!O87,IF($I$4="C3",posicao_contratual!S87,IF($I$4="C4",posicao_contratual!W87,""))))))</f>
        <v/>
      </c>
      <c r="M87" s="192" t="str">
        <f>IF(OR(A87="",$I$5="",$I$6=""),"",ROUND(SUMIFS(aditivos!$L$2:$L$200,aditivos!$A$2:$A$200,A87,aditivos!$B$2:$B$200,"&gt;"&amp;$I$6,aditivos!$B$2:$B$200,"&lt;="&amp;$I$5),2))</f>
        <v/>
      </c>
      <c r="N87" s="192" t="str">
        <f t="shared" si="13"/>
        <v/>
      </c>
      <c r="O87" s="192" t="str">
        <f t="shared" si="14"/>
        <v/>
      </c>
      <c r="P87" s="192" t="str">
        <f t="shared" si="15"/>
        <v/>
      </c>
      <c r="Q87" s="192" t="str">
        <f t="shared" si="16"/>
        <v/>
      </c>
      <c r="R87" s="192" t="str">
        <f t="shared" si="17"/>
        <v/>
      </c>
    </row>
    <row r="88" spans="1:18" x14ac:dyDescent="0.35">
      <c r="A88" s="86" t="str">
        <f>IF(itens_Remanesc!A88="","",itens_Remanesc!A88)</f>
        <v/>
      </c>
      <c r="B88" s="196"/>
      <c r="C88" s="196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196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197" t="str">
        <f t="shared" si="12"/>
        <v/>
      </c>
      <c r="F88" s="86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2" t="str">
        <f>IF(A88="","",itens_Remanesc!C88)</f>
        <v/>
      </c>
      <c r="L88" s="192" t="str">
        <f>IF(A88="","",IF($I$4="C0",posicao_contratual!G88,IF($I$4="C1",posicao_contratual!K88,IF($I$4="C2",posicao_contratual!O88,IF($I$4="C3",posicao_contratual!S88,IF($I$4="C4",posicao_contratual!W88,""))))))</f>
        <v/>
      </c>
      <c r="M88" s="192" t="str">
        <f>IF(OR(A88="",$I$5="",$I$6=""),"",ROUND(SUMIFS(aditivos!$L$2:$L$200,aditivos!$A$2:$A$200,A88,aditivos!$B$2:$B$200,"&gt;"&amp;$I$6,aditivos!$B$2:$B$200,"&lt;="&amp;$I$5),2))</f>
        <v/>
      </c>
      <c r="N88" s="192" t="str">
        <f t="shared" si="13"/>
        <v/>
      </c>
      <c r="O88" s="192" t="str">
        <f t="shared" si="14"/>
        <v/>
      </c>
      <c r="P88" s="192" t="str">
        <f t="shared" si="15"/>
        <v/>
      </c>
      <c r="Q88" s="192" t="str">
        <f t="shared" si="16"/>
        <v/>
      </c>
      <c r="R88" s="192" t="str">
        <f t="shared" si="17"/>
        <v/>
      </c>
    </row>
    <row r="89" spans="1:18" x14ac:dyDescent="0.35">
      <c r="A89" s="86" t="str">
        <f>IF(itens_Remanesc!A89="","",itens_Remanesc!A89)</f>
        <v/>
      </c>
      <c r="B89" s="196"/>
      <c r="C89" s="196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196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197" t="str">
        <f t="shared" si="12"/>
        <v/>
      </c>
      <c r="F89" s="86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2" t="str">
        <f>IF(A89="","",itens_Remanesc!C89)</f>
        <v/>
      </c>
      <c r="L89" s="192" t="str">
        <f>IF(A89="","",IF($I$4="C0",posicao_contratual!G89,IF($I$4="C1",posicao_contratual!K89,IF($I$4="C2",posicao_contratual!O89,IF($I$4="C3",posicao_contratual!S89,IF($I$4="C4",posicao_contratual!W89,""))))))</f>
        <v/>
      </c>
      <c r="M89" s="192" t="str">
        <f>IF(OR(A89="",$I$5="",$I$6=""),"",ROUND(SUMIFS(aditivos!$L$2:$L$200,aditivos!$A$2:$A$200,A89,aditivos!$B$2:$B$200,"&gt;"&amp;$I$6,aditivos!$B$2:$B$200,"&lt;="&amp;$I$5),2))</f>
        <v/>
      </c>
      <c r="N89" s="192" t="str">
        <f t="shared" si="13"/>
        <v/>
      </c>
      <c r="O89" s="192" t="str">
        <f t="shared" si="14"/>
        <v/>
      </c>
      <c r="P89" s="192" t="str">
        <f t="shared" si="15"/>
        <v/>
      </c>
      <c r="Q89" s="192" t="str">
        <f t="shared" si="16"/>
        <v/>
      </c>
      <c r="R89" s="192" t="str">
        <f t="shared" si="17"/>
        <v/>
      </c>
    </row>
    <row r="90" spans="1:18" x14ac:dyDescent="0.35">
      <c r="A90" s="86" t="str">
        <f>IF(itens_Remanesc!A90="","",itens_Remanesc!A90)</f>
        <v/>
      </c>
      <c r="B90" s="196"/>
      <c r="C90" s="196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196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197" t="str">
        <f t="shared" si="12"/>
        <v/>
      </c>
      <c r="F90" s="86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2" t="str">
        <f>IF(A90="","",itens_Remanesc!C90)</f>
        <v/>
      </c>
      <c r="L90" s="192" t="str">
        <f>IF(A90="","",IF($I$4="C0",posicao_contratual!G90,IF($I$4="C1",posicao_contratual!K90,IF($I$4="C2",posicao_contratual!O90,IF($I$4="C3",posicao_contratual!S90,IF($I$4="C4",posicao_contratual!W90,""))))))</f>
        <v/>
      </c>
      <c r="M90" s="192" t="str">
        <f>IF(OR(A90="",$I$5="",$I$6=""),"",ROUND(SUMIFS(aditivos!$L$2:$L$200,aditivos!$A$2:$A$200,A90,aditivos!$B$2:$B$200,"&gt;"&amp;$I$6,aditivos!$B$2:$B$200,"&lt;="&amp;$I$5),2))</f>
        <v/>
      </c>
      <c r="N90" s="192" t="str">
        <f t="shared" si="13"/>
        <v/>
      </c>
      <c r="O90" s="192" t="str">
        <f t="shared" si="14"/>
        <v/>
      </c>
      <c r="P90" s="192" t="str">
        <f t="shared" si="15"/>
        <v/>
      </c>
      <c r="Q90" s="192" t="str">
        <f t="shared" si="16"/>
        <v/>
      </c>
      <c r="R90" s="192" t="str">
        <f t="shared" si="17"/>
        <v/>
      </c>
    </row>
    <row r="91" spans="1:18" x14ac:dyDescent="0.35">
      <c r="A91" s="86" t="str">
        <f>IF(itens_Remanesc!A91="","",itens_Remanesc!A91)</f>
        <v/>
      </c>
      <c r="B91" s="196"/>
      <c r="C91" s="196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196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197" t="str">
        <f t="shared" si="12"/>
        <v/>
      </c>
      <c r="F91" s="86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2" t="str">
        <f>IF(A91="","",itens_Remanesc!C91)</f>
        <v/>
      </c>
      <c r="L91" s="192" t="str">
        <f>IF(A91="","",IF($I$4="C0",posicao_contratual!G91,IF($I$4="C1",posicao_contratual!K91,IF($I$4="C2",posicao_contratual!O91,IF($I$4="C3",posicao_contratual!S91,IF($I$4="C4",posicao_contratual!W91,""))))))</f>
        <v/>
      </c>
      <c r="M91" s="192" t="str">
        <f>IF(OR(A91="",$I$5="",$I$6=""),"",ROUND(SUMIFS(aditivos!$L$2:$L$200,aditivos!$A$2:$A$200,A91,aditivos!$B$2:$B$200,"&gt;"&amp;$I$6,aditivos!$B$2:$B$200,"&lt;="&amp;$I$5),2))</f>
        <v/>
      </c>
      <c r="N91" s="192" t="str">
        <f t="shared" si="13"/>
        <v/>
      </c>
      <c r="O91" s="192" t="str">
        <f t="shared" si="14"/>
        <v/>
      </c>
      <c r="P91" s="192" t="str">
        <f t="shared" si="15"/>
        <v/>
      </c>
      <c r="Q91" s="192" t="str">
        <f t="shared" si="16"/>
        <v/>
      </c>
      <c r="R91" s="192" t="str">
        <f t="shared" si="17"/>
        <v/>
      </c>
    </row>
    <row r="92" spans="1:18" x14ac:dyDescent="0.35">
      <c r="A92" s="86" t="str">
        <f>IF(itens_Remanesc!A92="","",itens_Remanesc!A92)</f>
        <v/>
      </c>
      <c r="B92" s="196"/>
      <c r="C92" s="196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196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197" t="str">
        <f t="shared" si="12"/>
        <v/>
      </c>
      <c r="F92" s="86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2" t="str">
        <f>IF(A92="","",itens_Remanesc!C92)</f>
        <v/>
      </c>
      <c r="L92" s="192" t="str">
        <f>IF(A92="","",IF($I$4="C0",posicao_contratual!G92,IF($I$4="C1",posicao_contratual!K92,IF($I$4="C2",posicao_contratual!O92,IF($I$4="C3",posicao_contratual!S92,IF($I$4="C4",posicao_contratual!W92,""))))))</f>
        <v/>
      </c>
      <c r="M92" s="192" t="str">
        <f>IF(OR(A92="",$I$5="",$I$6=""),"",ROUND(SUMIFS(aditivos!$L$2:$L$200,aditivos!$A$2:$A$200,A92,aditivos!$B$2:$B$200,"&gt;"&amp;$I$6,aditivos!$B$2:$B$200,"&lt;="&amp;$I$5),2))</f>
        <v/>
      </c>
      <c r="N92" s="192" t="str">
        <f t="shared" si="13"/>
        <v/>
      </c>
      <c r="O92" s="192" t="str">
        <f t="shared" si="14"/>
        <v/>
      </c>
      <c r="P92" s="192" t="str">
        <f t="shared" si="15"/>
        <v/>
      </c>
      <c r="Q92" s="192" t="str">
        <f t="shared" si="16"/>
        <v/>
      </c>
      <c r="R92" s="192" t="str">
        <f t="shared" si="17"/>
        <v/>
      </c>
    </row>
    <row r="93" spans="1:18" x14ac:dyDescent="0.35">
      <c r="A93" s="86" t="str">
        <f>IF(itens_Remanesc!A93="","",itens_Remanesc!A93)</f>
        <v/>
      </c>
      <c r="B93" s="196"/>
      <c r="C93" s="196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196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197" t="str">
        <f t="shared" si="12"/>
        <v/>
      </c>
      <c r="F93" s="86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2" t="str">
        <f>IF(A93="","",itens_Remanesc!C93)</f>
        <v/>
      </c>
      <c r="L93" s="192" t="str">
        <f>IF(A93="","",IF($I$4="C0",posicao_contratual!G93,IF($I$4="C1",posicao_contratual!K93,IF($I$4="C2",posicao_contratual!O93,IF($I$4="C3",posicao_contratual!S93,IF($I$4="C4",posicao_contratual!W93,""))))))</f>
        <v/>
      </c>
      <c r="M93" s="192" t="str">
        <f>IF(OR(A93="",$I$5="",$I$6=""),"",ROUND(SUMIFS(aditivos!$L$2:$L$200,aditivos!$A$2:$A$200,A93,aditivos!$B$2:$B$200,"&gt;"&amp;$I$6,aditivos!$B$2:$B$200,"&lt;="&amp;$I$5),2))</f>
        <v/>
      </c>
      <c r="N93" s="192" t="str">
        <f t="shared" si="13"/>
        <v/>
      </c>
      <c r="O93" s="192" t="str">
        <f t="shared" si="14"/>
        <v/>
      </c>
      <c r="P93" s="192" t="str">
        <f t="shared" si="15"/>
        <v/>
      </c>
      <c r="Q93" s="192" t="str">
        <f t="shared" si="16"/>
        <v/>
      </c>
      <c r="R93" s="192" t="str">
        <f t="shared" si="17"/>
        <v/>
      </c>
    </row>
    <row r="94" spans="1:18" x14ac:dyDescent="0.35">
      <c r="A94" s="86" t="str">
        <f>IF(itens_Remanesc!A94="","",itens_Remanesc!A94)</f>
        <v/>
      </c>
      <c r="B94" s="196"/>
      <c r="C94" s="196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196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197" t="str">
        <f t="shared" si="12"/>
        <v/>
      </c>
      <c r="F94" s="86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2" t="str">
        <f>IF(A94="","",itens_Remanesc!C94)</f>
        <v/>
      </c>
      <c r="L94" s="192" t="str">
        <f>IF(A94="","",IF($I$4="C0",posicao_contratual!G94,IF($I$4="C1",posicao_contratual!K94,IF($I$4="C2",posicao_contratual!O94,IF($I$4="C3",posicao_contratual!S94,IF($I$4="C4",posicao_contratual!W94,""))))))</f>
        <v/>
      </c>
      <c r="M94" s="192" t="str">
        <f>IF(OR(A94="",$I$5="",$I$6=""),"",ROUND(SUMIFS(aditivos!$L$2:$L$200,aditivos!$A$2:$A$200,A94,aditivos!$B$2:$B$200,"&gt;"&amp;$I$6,aditivos!$B$2:$B$200,"&lt;="&amp;$I$5),2))</f>
        <v/>
      </c>
      <c r="N94" s="192" t="str">
        <f t="shared" si="13"/>
        <v/>
      </c>
      <c r="O94" s="192" t="str">
        <f t="shared" si="14"/>
        <v/>
      </c>
      <c r="P94" s="192" t="str">
        <f t="shared" si="15"/>
        <v/>
      </c>
      <c r="Q94" s="192" t="str">
        <f t="shared" si="16"/>
        <v/>
      </c>
      <c r="R94" s="192" t="str">
        <f t="shared" si="17"/>
        <v/>
      </c>
    </row>
    <row r="95" spans="1:18" x14ac:dyDescent="0.35">
      <c r="A95" s="86" t="str">
        <f>IF(itens_Remanesc!A95="","",itens_Remanesc!A95)</f>
        <v/>
      </c>
      <c r="B95" s="196"/>
      <c r="C95" s="196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196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197" t="str">
        <f t="shared" si="12"/>
        <v/>
      </c>
      <c r="F95" s="86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2" t="str">
        <f>IF(A95="","",itens_Remanesc!C95)</f>
        <v/>
      </c>
      <c r="L95" s="192" t="str">
        <f>IF(A95="","",IF($I$4="C0",posicao_contratual!G95,IF($I$4="C1",posicao_contratual!K95,IF($I$4="C2",posicao_contratual!O95,IF($I$4="C3",posicao_contratual!S95,IF($I$4="C4",posicao_contratual!W95,""))))))</f>
        <v/>
      </c>
      <c r="M95" s="192" t="str">
        <f>IF(OR(A95="",$I$5="",$I$6=""),"",ROUND(SUMIFS(aditivos!$L$2:$L$200,aditivos!$A$2:$A$200,A95,aditivos!$B$2:$B$200,"&gt;"&amp;$I$6,aditivos!$B$2:$B$200,"&lt;="&amp;$I$5),2))</f>
        <v/>
      </c>
      <c r="N95" s="192" t="str">
        <f t="shared" si="13"/>
        <v/>
      </c>
      <c r="O95" s="192" t="str">
        <f t="shared" si="14"/>
        <v/>
      </c>
      <c r="P95" s="192" t="str">
        <f t="shared" si="15"/>
        <v/>
      </c>
      <c r="Q95" s="192" t="str">
        <f t="shared" si="16"/>
        <v/>
      </c>
      <c r="R95" s="192" t="str">
        <f t="shared" si="17"/>
        <v/>
      </c>
    </row>
    <row r="96" spans="1:18" x14ac:dyDescent="0.35">
      <c r="A96" s="86" t="str">
        <f>IF(itens_Remanesc!A96="","",itens_Remanesc!A96)</f>
        <v/>
      </c>
      <c r="B96" s="196"/>
      <c r="C96" s="196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196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197" t="str">
        <f t="shared" si="12"/>
        <v/>
      </c>
      <c r="F96" s="86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2" t="str">
        <f>IF(A96="","",itens_Remanesc!C96)</f>
        <v/>
      </c>
      <c r="L96" s="192" t="str">
        <f>IF(A96="","",IF($I$4="C0",posicao_contratual!G96,IF($I$4="C1",posicao_contratual!K96,IF($I$4="C2",posicao_contratual!O96,IF($I$4="C3",posicao_contratual!S96,IF($I$4="C4",posicao_contratual!W96,""))))))</f>
        <v/>
      </c>
      <c r="M96" s="192" t="str">
        <f>IF(OR(A96="",$I$5="",$I$6=""),"",ROUND(SUMIFS(aditivos!$L$2:$L$200,aditivos!$A$2:$A$200,A96,aditivos!$B$2:$B$200,"&gt;"&amp;$I$6,aditivos!$B$2:$B$200,"&lt;="&amp;$I$5),2))</f>
        <v/>
      </c>
      <c r="N96" s="192" t="str">
        <f t="shared" si="13"/>
        <v/>
      </c>
      <c r="O96" s="192" t="str">
        <f t="shared" si="14"/>
        <v/>
      </c>
      <c r="P96" s="192" t="str">
        <f t="shared" si="15"/>
        <v/>
      </c>
      <c r="Q96" s="192" t="str">
        <f t="shared" si="16"/>
        <v/>
      </c>
      <c r="R96" s="192" t="str">
        <f t="shared" si="17"/>
        <v/>
      </c>
    </row>
    <row r="97" spans="1:18" x14ac:dyDescent="0.35">
      <c r="A97" s="86" t="str">
        <f>IF(itens_Remanesc!A97="","",itens_Remanesc!A97)</f>
        <v/>
      </c>
      <c r="B97" s="196"/>
      <c r="C97" s="196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196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197" t="str">
        <f t="shared" si="12"/>
        <v/>
      </c>
      <c r="F97" s="86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2" t="str">
        <f>IF(A97="","",itens_Remanesc!C97)</f>
        <v/>
      </c>
      <c r="L97" s="192" t="str">
        <f>IF(A97="","",IF($I$4="C0",posicao_contratual!G97,IF($I$4="C1",posicao_contratual!K97,IF($I$4="C2",posicao_contratual!O97,IF($I$4="C3",posicao_contratual!S97,IF($I$4="C4",posicao_contratual!W97,""))))))</f>
        <v/>
      </c>
      <c r="M97" s="192" t="str">
        <f>IF(OR(A97="",$I$5="",$I$6=""),"",ROUND(SUMIFS(aditivos!$L$2:$L$200,aditivos!$A$2:$A$200,A97,aditivos!$B$2:$B$200,"&gt;"&amp;$I$6,aditivos!$B$2:$B$200,"&lt;="&amp;$I$5),2))</f>
        <v/>
      </c>
      <c r="N97" s="192" t="str">
        <f t="shared" si="13"/>
        <v/>
      </c>
      <c r="O97" s="192" t="str">
        <f t="shared" si="14"/>
        <v/>
      </c>
      <c r="P97" s="192" t="str">
        <f t="shared" si="15"/>
        <v/>
      </c>
      <c r="Q97" s="192" t="str">
        <f t="shared" si="16"/>
        <v/>
      </c>
      <c r="R97" s="192" t="str">
        <f t="shared" si="17"/>
        <v/>
      </c>
    </row>
    <row r="98" spans="1:18" x14ac:dyDescent="0.35">
      <c r="A98" s="86" t="str">
        <f>IF(itens_Remanesc!A98="","",itens_Remanesc!A98)</f>
        <v/>
      </c>
      <c r="B98" s="196"/>
      <c r="C98" s="196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196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197" t="str">
        <f t="shared" ref="E98:E129" si="18">IF(A98="","",IF($I$4="","POSICAO DE REFERENCIA INDISPONIVEL",IF($I$2,"ATUAL INFORMADA",IF(ISNUMBER(B98),"ATUAL IGNORADA (POSICAO INCOMPLETA) - FOTOGRAFIA "&amp;$I$4,"FOTOGRAFIA "&amp;$I$4))))</f>
        <v/>
      </c>
      <c r="F98" s="86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2" t="str">
        <f>IF(A98="","",itens_Remanesc!C98)</f>
        <v/>
      </c>
      <c r="L98" s="192" t="str">
        <f>IF(A98="","",IF($I$4="C0",posicao_contratual!G98,IF($I$4="C1",posicao_contratual!K98,IF($I$4="C2",posicao_contratual!O98,IF($I$4="C3",posicao_contratual!S98,IF($I$4="C4",posicao_contratual!W98,""))))))</f>
        <v/>
      </c>
      <c r="M98" s="192" t="str">
        <f>IF(OR(A98="",$I$5="",$I$6=""),"",ROUND(SUMIFS(aditivos!$L$2:$L$200,aditivos!$A$2:$A$200,A98,aditivos!$B$2:$B$200,"&gt;"&amp;$I$6,aditivos!$B$2:$B$200,"&lt;="&amp;$I$5),2))</f>
        <v/>
      </c>
      <c r="N98" s="192" t="str">
        <f t="shared" ref="N98:N129" si="19">IF(OR(A98="",L98="",D98=""),"",ROUND(MAX(L98+IF(ISNUMBER(M98),M98,0)-D98,0),2))</f>
        <v/>
      </c>
      <c r="O98" s="192" t="str">
        <f t="shared" ref="O98:O129" si="20">IF(OR(A98="",D98="",K98="",$I$7=""),"",ROUND(D98*K98*$I$7,2))</f>
        <v/>
      </c>
      <c r="P98" s="192" t="str">
        <f t="shared" ref="P98:P129" si="21">IF(OR(A98="",N98="",K98="",$I$7=""),"",ROUND(N98*K98*$I$7,2))</f>
        <v/>
      </c>
      <c r="Q98" s="192" t="str">
        <f t="shared" ref="Q98:Q129" si="22">IF(OR(A98="",D98="",K98=""),"",ROUND(D98*K98,2))</f>
        <v/>
      </c>
      <c r="R98" s="192" t="str">
        <f t="shared" ref="R98:R129" si="23">IF(OR(A98="",L98="",K98="",$I$7=""),"",ROUND(L98*K98*$I$7,2))</f>
        <v/>
      </c>
    </row>
    <row r="99" spans="1:18" x14ac:dyDescent="0.35">
      <c r="A99" s="86" t="str">
        <f>IF(itens_Remanesc!A99="","",itens_Remanesc!A99)</f>
        <v/>
      </c>
      <c r="B99" s="196"/>
      <c r="C99" s="196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196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197" t="str">
        <f t="shared" si="18"/>
        <v/>
      </c>
      <c r="F99" s="86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2" t="str">
        <f>IF(A99="","",itens_Remanesc!C99)</f>
        <v/>
      </c>
      <c r="L99" s="192" t="str">
        <f>IF(A99="","",IF($I$4="C0",posicao_contratual!G99,IF($I$4="C1",posicao_contratual!K99,IF($I$4="C2",posicao_contratual!O99,IF($I$4="C3",posicao_contratual!S99,IF($I$4="C4",posicao_contratual!W99,""))))))</f>
        <v/>
      </c>
      <c r="M99" s="192" t="str">
        <f>IF(OR(A99="",$I$5="",$I$6=""),"",ROUND(SUMIFS(aditivos!$L$2:$L$200,aditivos!$A$2:$A$200,A99,aditivos!$B$2:$B$200,"&gt;"&amp;$I$6,aditivos!$B$2:$B$200,"&lt;="&amp;$I$5),2))</f>
        <v/>
      </c>
      <c r="N99" s="192" t="str">
        <f t="shared" si="19"/>
        <v/>
      </c>
      <c r="O99" s="192" t="str">
        <f t="shared" si="20"/>
        <v/>
      </c>
      <c r="P99" s="192" t="str">
        <f t="shared" si="21"/>
        <v/>
      </c>
      <c r="Q99" s="192" t="str">
        <f t="shared" si="22"/>
        <v/>
      </c>
      <c r="R99" s="192" t="str">
        <f t="shared" si="23"/>
        <v/>
      </c>
    </row>
    <row r="100" spans="1:18" x14ac:dyDescent="0.35">
      <c r="A100" s="86" t="str">
        <f>IF(itens_Remanesc!A100="","",itens_Remanesc!A100)</f>
        <v/>
      </c>
      <c r="B100" s="196"/>
      <c r="C100" s="196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196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197" t="str">
        <f t="shared" si="18"/>
        <v/>
      </c>
      <c r="F100" s="86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2" t="str">
        <f>IF(A100="","",itens_Remanesc!C100)</f>
        <v/>
      </c>
      <c r="L100" s="192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2" t="str">
        <f>IF(OR(A100="",$I$5="",$I$6=""),"",ROUND(SUMIFS(aditivos!$L$2:$L$200,aditivos!$A$2:$A$200,A100,aditivos!$B$2:$B$200,"&gt;"&amp;$I$6,aditivos!$B$2:$B$200,"&lt;="&amp;$I$5),2))</f>
        <v/>
      </c>
      <c r="N100" s="192" t="str">
        <f t="shared" si="19"/>
        <v/>
      </c>
      <c r="O100" s="192" t="str">
        <f t="shared" si="20"/>
        <v/>
      </c>
      <c r="P100" s="192" t="str">
        <f t="shared" si="21"/>
        <v/>
      </c>
      <c r="Q100" s="192" t="str">
        <f t="shared" si="22"/>
        <v/>
      </c>
      <c r="R100" s="192" t="str">
        <f t="shared" si="23"/>
        <v/>
      </c>
    </row>
    <row r="101" spans="1:18" x14ac:dyDescent="0.35">
      <c r="A101" s="86" t="str">
        <f>IF(itens_Remanesc!A101="","",itens_Remanesc!A101)</f>
        <v/>
      </c>
      <c r="B101" s="196"/>
      <c r="C101" s="196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196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197" t="str">
        <f t="shared" si="18"/>
        <v/>
      </c>
      <c r="F101" s="86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2" t="str">
        <f>IF(A101="","",itens_Remanesc!C101)</f>
        <v/>
      </c>
      <c r="L101" s="192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2" t="str">
        <f>IF(OR(A101="",$I$5="",$I$6=""),"",ROUND(SUMIFS(aditivos!$L$2:$L$200,aditivos!$A$2:$A$200,A101,aditivos!$B$2:$B$200,"&gt;"&amp;$I$6,aditivos!$B$2:$B$200,"&lt;="&amp;$I$5),2))</f>
        <v/>
      </c>
      <c r="N101" s="192" t="str">
        <f t="shared" si="19"/>
        <v/>
      </c>
      <c r="O101" s="192" t="str">
        <f t="shared" si="20"/>
        <v/>
      </c>
      <c r="P101" s="192" t="str">
        <f t="shared" si="21"/>
        <v/>
      </c>
      <c r="Q101" s="192" t="str">
        <f t="shared" si="22"/>
        <v/>
      </c>
      <c r="R101" s="192" t="str">
        <f t="shared" si="23"/>
        <v/>
      </c>
    </row>
    <row r="102" spans="1:18" x14ac:dyDescent="0.35">
      <c r="A102" s="86" t="str">
        <f>IF(itens_Remanesc!A102="","",itens_Remanesc!A102)</f>
        <v/>
      </c>
      <c r="B102" s="196"/>
      <c r="C102" s="196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196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197" t="str">
        <f t="shared" si="18"/>
        <v/>
      </c>
      <c r="F102" s="86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2" t="str">
        <f>IF(A102="","",itens_Remanesc!C102)</f>
        <v/>
      </c>
      <c r="L102" s="192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2" t="str">
        <f>IF(OR(A102="",$I$5="",$I$6=""),"",ROUND(SUMIFS(aditivos!$L$2:$L$200,aditivos!$A$2:$A$200,A102,aditivos!$B$2:$B$200,"&gt;"&amp;$I$6,aditivos!$B$2:$B$200,"&lt;="&amp;$I$5),2))</f>
        <v/>
      </c>
      <c r="N102" s="192" t="str">
        <f t="shared" si="19"/>
        <v/>
      </c>
      <c r="O102" s="192" t="str">
        <f t="shared" si="20"/>
        <v/>
      </c>
      <c r="P102" s="192" t="str">
        <f t="shared" si="21"/>
        <v/>
      </c>
      <c r="Q102" s="192" t="str">
        <f t="shared" si="22"/>
        <v/>
      </c>
      <c r="R102" s="192" t="str">
        <f t="shared" si="23"/>
        <v/>
      </c>
    </row>
    <row r="103" spans="1:18" x14ac:dyDescent="0.35">
      <c r="A103" s="86" t="str">
        <f>IF(itens_Remanesc!A103="","",itens_Remanesc!A103)</f>
        <v/>
      </c>
      <c r="B103" s="196"/>
      <c r="C103" s="196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196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197" t="str">
        <f t="shared" si="18"/>
        <v/>
      </c>
      <c r="F103" s="86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2" t="str">
        <f>IF(A103="","",itens_Remanesc!C103)</f>
        <v/>
      </c>
      <c r="L103" s="192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2" t="str">
        <f>IF(OR(A103="",$I$5="",$I$6=""),"",ROUND(SUMIFS(aditivos!$L$2:$L$200,aditivos!$A$2:$A$200,A103,aditivos!$B$2:$B$200,"&gt;"&amp;$I$6,aditivos!$B$2:$B$200,"&lt;="&amp;$I$5),2))</f>
        <v/>
      </c>
      <c r="N103" s="192" t="str">
        <f t="shared" si="19"/>
        <v/>
      </c>
      <c r="O103" s="192" t="str">
        <f t="shared" si="20"/>
        <v/>
      </c>
      <c r="P103" s="192" t="str">
        <f t="shared" si="21"/>
        <v/>
      </c>
      <c r="Q103" s="192" t="str">
        <f t="shared" si="22"/>
        <v/>
      </c>
      <c r="R103" s="192" t="str">
        <f t="shared" si="23"/>
        <v/>
      </c>
    </row>
    <row r="104" spans="1:18" x14ac:dyDescent="0.35">
      <c r="A104" s="86" t="str">
        <f>IF(itens_Remanesc!A104="","",itens_Remanesc!A104)</f>
        <v/>
      </c>
      <c r="B104" s="196"/>
      <c r="C104" s="196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196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197" t="str">
        <f t="shared" si="18"/>
        <v/>
      </c>
      <c r="F104" s="86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2" t="str">
        <f>IF(A104="","",itens_Remanesc!C104)</f>
        <v/>
      </c>
      <c r="L104" s="192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2" t="str">
        <f>IF(OR(A104="",$I$5="",$I$6=""),"",ROUND(SUMIFS(aditivos!$L$2:$L$200,aditivos!$A$2:$A$200,A104,aditivos!$B$2:$B$200,"&gt;"&amp;$I$6,aditivos!$B$2:$B$200,"&lt;="&amp;$I$5),2))</f>
        <v/>
      </c>
      <c r="N104" s="192" t="str">
        <f t="shared" si="19"/>
        <v/>
      </c>
      <c r="O104" s="192" t="str">
        <f t="shared" si="20"/>
        <v/>
      </c>
      <c r="P104" s="192" t="str">
        <f t="shared" si="21"/>
        <v/>
      </c>
      <c r="Q104" s="192" t="str">
        <f t="shared" si="22"/>
        <v/>
      </c>
      <c r="R104" s="192" t="str">
        <f t="shared" si="23"/>
        <v/>
      </c>
    </row>
    <row r="105" spans="1:18" x14ac:dyDescent="0.35">
      <c r="A105" s="86" t="str">
        <f>IF(itens_Remanesc!A105="","",itens_Remanesc!A105)</f>
        <v/>
      </c>
      <c r="B105" s="196"/>
      <c r="C105" s="196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196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197" t="str">
        <f t="shared" si="18"/>
        <v/>
      </c>
      <c r="F105" s="86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2" t="str">
        <f>IF(A105="","",itens_Remanesc!C105)</f>
        <v/>
      </c>
      <c r="L105" s="192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2" t="str">
        <f>IF(OR(A105="",$I$5="",$I$6=""),"",ROUND(SUMIFS(aditivos!$L$2:$L$200,aditivos!$A$2:$A$200,A105,aditivos!$B$2:$B$200,"&gt;"&amp;$I$6,aditivos!$B$2:$B$200,"&lt;="&amp;$I$5),2))</f>
        <v/>
      </c>
      <c r="N105" s="192" t="str">
        <f t="shared" si="19"/>
        <v/>
      </c>
      <c r="O105" s="192" t="str">
        <f t="shared" si="20"/>
        <v/>
      </c>
      <c r="P105" s="192" t="str">
        <f t="shared" si="21"/>
        <v/>
      </c>
      <c r="Q105" s="192" t="str">
        <f t="shared" si="22"/>
        <v/>
      </c>
      <c r="R105" s="192" t="str">
        <f t="shared" si="23"/>
        <v/>
      </c>
    </row>
    <row r="106" spans="1:18" x14ac:dyDescent="0.35">
      <c r="A106" s="86" t="str">
        <f>IF(itens_Remanesc!A106="","",itens_Remanesc!A106)</f>
        <v/>
      </c>
      <c r="B106" s="196"/>
      <c r="C106" s="196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196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197" t="str">
        <f t="shared" si="18"/>
        <v/>
      </c>
      <c r="F106" s="86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2" t="str">
        <f>IF(A106="","",itens_Remanesc!C106)</f>
        <v/>
      </c>
      <c r="L106" s="192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2" t="str">
        <f>IF(OR(A106="",$I$5="",$I$6=""),"",ROUND(SUMIFS(aditivos!$L$2:$L$200,aditivos!$A$2:$A$200,A106,aditivos!$B$2:$B$200,"&gt;"&amp;$I$6,aditivos!$B$2:$B$200,"&lt;="&amp;$I$5),2))</f>
        <v/>
      </c>
      <c r="N106" s="192" t="str">
        <f t="shared" si="19"/>
        <v/>
      </c>
      <c r="O106" s="192" t="str">
        <f t="shared" si="20"/>
        <v/>
      </c>
      <c r="P106" s="192" t="str">
        <f t="shared" si="21"/>
        <v/>
      </c>
      <c r="Q106" s="192" t="str">
        <f t="shared" si="22"/>
        <v/>
      </c>
      <c r="R106" s="192" t="str">
        <f t="shared" si="23"/>
        <v/>
      </c>
    </row>
    <row r="107" spans="1:18" x14ac:dyDescent="0.35">
      <c r="A107" s="86" t="str">
        <f>IF(itens_Remanesc!A107="","",itens_Remanesc!A107)</f>
        <v/>
      </c>
      <c r="B107" s="196"/>
      <c r="C107" s="196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196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197" t="str">
        <f t="shared" si="18"/>
        <v/>
      </c>
      <c r="F107" s="86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2" t="str">
        <f>IF(A107="","",itens_Remanesc!C107)</f>
        <v/>
      </c>
      <c r="L107" s="192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2" t="str">
        <f>IF(OR(A107="",$I$5="",$I$6=""),"",ROUND(SUMIFS(aditivos!$L$2:$L$200,aditivos!$A$2:$A$200,A107,aditivos!$B$2:$B$200,"&gt;"&amp;$I$6,aditivos!$B$2:$B$200,"&lt;="&amp;$I$5),2))</f>
        <v/>
      </c>
      <c r="N107" s="192" t="str">
        <f t="shared" si="19"/>
        <v/>
      </c>
      <c r="O107" s="192" t="str">
        <f t="shared" si="20"/>
        <v/>
      </c>
      <c r="P107" s="192" t="str">
        <f t="shared" si="21"/>
        <v/>
      </c>
      <c r="Q107" s="192" t="str">
        <f t="shared" si="22"/>
        <v/>
      </c>
      <c r="R107" s="192" t="str">
        <f t="shared" si="23"/>
        <v/>
      </c>
    </row>
    <row r="108" spans="1:18" x14ac:dyDescent="0.35">
      <c r="A108" s="86" t="str">
        <f>IF(itens_Remanesc!A108="","",itens_Remanesc!A108)</f>
        <v/>
      </c>
      <c r="B108" s="196"/>
      <c r="C108" s="196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196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197" t="str">
        <f t="shared" si="18"/>
        <v/>
      </c>
      <c r="F108" s="86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2" t="str">
        <f>IF(A108="","",itens_Remanesc!C108)</f>
        <v/>
      </c>
      <c r="L108" s="192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2" t="str">
        <f>IF(OR(A108="",$I$5="",$I$6=""),"",ROUND(SUMIFS(aditivos!$L$2:$L$200,aditivos!$A$2:$A$200,A108,aditivos!$B$2:$B$200,"&gt;"&amp;$I$6,aditivos!$B$2:$B$200,"&lt;="&amp;$I$5),2))</f>
        <v/>
      </c>
      <c r="N108" s="192" t="str">
        <f t="shared" si="19"/>
        <v/>
      </c>
      <c r="O108" s="192" t="str">
        <f t="shared" si="20"/>
        <v/>
      </c>
      <c r="P108" s="192" t="str">
        <f t="shared" si="21"/>
        <v/>
      </c>
      <c r="Q108" s="192" t="str">
        <f t="shared" si="22"/>
        <v/>
      </c>
      <c r="R108" s="192" t="str">
        <f t="shared" si="23"/>
        <v/>
      </c>
    </row>
    <row r="109" spans="1:18" x14ac:dyDescent="0.35">
      <c r="A109" s="86" t="str">
        <f>IF(itens_Remanesc!A109="","",itens_Remanesc!A109)</f>
        <v/>
      </c>
      <c r="B109" s="196"/>
      <c r="C109" s="196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196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197" t="str">
        <f t="shared" si="18"/>
        <v/>
      </c>
      <c r="F109" s="86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2" t="str">
        <f>IF(A109="","",itens_Remanesc!C109)</f>
        <v/>
      </c>
      <c r="L109" s="192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2" t="str">
        <f>IF(OR(A109="",$I$5="",$I$6=""),"",ROUND(SUMIFS(aditivos!$L$2:$L$200,aditivos!$A$2:$A$200,A109,aditivos!$B$2:$B$200,"&gt;"&amp;$I$6,aditivos!$B$2:$B$200,"&lt;="&amp;$I$5),2))</f>
        <v/>
      </c>
      <c r="N109" s="192" t="str">
        <f t="shared" si="19"/>
        <v/>
      </c>
      <c r="O109" s="192" t="str">
        <f t="shared" si="20"/>
        <v/>
      </c>
      <c r="P109" s="192" t="str">
        <f t="shared" si="21"/>
        <v/>
      </c>
      <c r="Q109" s="192" t="str">
        <f t="shared" si="22"/>
        <v/>
      </c>
      <c r="R109" s="192" t="str">
        <f t="shared" si="23"/>
        <v/>
      </c>
    </row>
    <row r="110" spans="1:18" x14ac:dyDescent="0.35">
      <c r="A110" s="86" t="str">
        <f>IF(itens_Remanesc!A110="","",itens_Remanesc!A110)</f>
        <v/>
      </c>
      <c r="B110" s="196"/>
      <c r="C110" s="196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196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197" t="str">
        <f t="shared" si="18"/>
        <v/>
      </c>
      <c r="F110" s="86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2" t="str">
        <f>IF(A110="","",itens_Remanesc!C110)</f>
        <v/>
      </c>
      <c r="L110" s="192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2" t="str">
        <f>IF(OR(A110="",$I$5="",$I$6=""),"",ROUND(SUMIFS(aditivos!$L$2:$L$200,aditivos!$A$2:$A$200,A110,aditivos!$B$2:$B$200,"&gt;"&amp;$I$6,aditivos!$B$2:$B$200,"&lt;="&amp;$I$5),2))</f>
        <v/>
      </c>
      <c r="N110" s="192" t="str">
        <f t="shared" si="19"/>
        <v/>
      </c>
      <c r="O110" s="192" t="str">
        <f t="shared" si="20"/>
        <v/>
      </c>
      <c r="P110" s="192" t="str">
        <f t="shared" si="21"/>
        <v/>
      </c>
      <c r="Q110" s="192" t="str">
        <f t="shared" si="22"/>
        <v/>
      </c>
      <c r="R110" s="192" t="str">
        <f t="shared" si="23"/>
        <v/>
      </c>
    </row>
    <row r="111" spans="1:18" x14ac:dyDescent="0.35">
      <c r="A111" s="86" t="str">
        <f>IF(itens_Remanesc!A111="","",itens_Remanesc!A111)</f>
        <v/>
      </c>
      <c r="B111" s="196"/>
      <c r="C111" s="196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196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197" t="str">
        <f t="shared" si="18"/>
        <v/>
      </c>
      <c r="F111" s="86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2" t="str">
        <f>IF(A111="","",itens_Remanesc!C111)</f>
        <v/>
      </c>
      <c r="L111" s="192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2" t="str">
        <f>IF(OR(A111="",$I$5="",$I$6=""),"",ROUND(SUMIFS(aditivos!$L$2:$L$200,aditivos!$A$2:$A$200,A111,aditivos!$B$2:$B$200,"&gt;"&amp;$I$6,aditivos!$B$2:$B$200,"&lt;="&amp;$I$5),2))</f>
        <v/>
      </c>
      <c r="N111" s="192" t="str">
        <f t="shared" si="19"/>
        <v/>
      </c>
      <c r="O111" s="192" t="str">
        <f t="shared" si="20"/>
        <v/>
      </c>
      <c r="P111" s="192" t="str">
        <f t="shared" si="21"/>
        <v/>
      </c>
      <c r="Q111" s="192" t="str">
        <f t="shared" si="22"/>
        <v/>
      </c>
      <c r="R111" s="192" t="str">
        <f t="shared" si="23"/>
        <v/>
      </c>
    </row>
    <row r="112" spans="1:18" x14ac:dyDescent="0.35">
      <c r="A112" s="86" t="str">
        <f>IF(itens_Remanesc!A112="","",itens_Remanesc!A112)</f>
        <v/>
      </c>
      <c r="B112" s="196"/>
      <c r="C112" s="196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196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197" t="str">
        <f t="shared" si="18"/>
        <v/>
      </c>
      <c r="F112" s="86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2" t="str">
        <f>IF(A112="","",itens_Remanesc!C112)</f>
        <v/>
      </c>
      <c r="L112" s="192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2" t="str">
        <f>IF(OR(A112="",$I$5="",$I$6=""),"",ROUND(SUMIFS(aditivos!$L$2:$L$200,aditivos!$A$2:$A$200,A112,aditivos!$B$2:$B$200,"&gt;"&amp;$I$6,aditivos!$B$2:$B$200,"&lt;="&amp;$I$5),2))</f>
        <v/>
      </c>
      <c r="N112" s="192" t="str">
        <f t="shared" si="19"/>
        <v/>
      </c>
      <c r="O112" s="192" t="str">
        <f t="shared" si="20"/>
        <v/>
      </c>
      <c r="P112" s="192" t="str">
        <f t="shared" si="21"/>
        <v/>
      </c>
      <c r="Q112" s="192" t="str">
        <f t="shared" si="22"/>
        <v/>
      </c>
      <c r="R112" s="192" t="str">
        <f t="shared" si="23"/>
        <v/>
      </c>
    </row>
    <row r="113" spans="1:18" x14ac:dyDescent="0.35">
      <c r="A113" s="86" t="str">
        <f>IF(itens_Remanesc!A113="","",itens_Remanesc!A113)</f>
        <v/>
      </c>
      <c r="B113" s="196"/>
      <c r="C113" s="196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196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197" t="str">
        <f t="shared" si="18"/>
        <v/>
      </c>
      <c r="F113" s="86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2" t="str">
        <f>IF(A113="","",itens_Remanesc!C113)</f>
        <v/>
      </c>
      <c r="L113" s="192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2" t="str">
        <f>IF(OR(A113="",$I$5="",$I$6=""),"",ROUND(SUMIFS(aditivos!$L$2:$L$200,aditivos!$A$2:$A$200,A113,aditivos!$B$2:$B$200,"&gt;"&amp;$I$6,aditivos!$B$2:$B$200,"&lt;="&amp;$I$5),2))</f>
        <v/>
      </c>
      <c r="N113" s="192" t="str">
        <f t="shared" si="19"/>
        <v/>
      </c>
      <c r="O113" s="192" t="str">
        <f t="shared" si="20"/>
        <v/>
      </c>
      <c r="P113" s="192" t="str">
        <f t="shared" si="21"/>
        <v/>
      </c>
      <c r="Q113" s="192" t="str">
        <f t="shared" si="22"/>
        <v/>
      </c>
      <c r="R113" s="192" t="str">
        <f t="shared" si="23"/>
        <v/>
      </c>
    </row>
    <row r="114" spans="1:18" x14ac:dyDescent="0.35">
      <c r="A114" s="86" t="str">
        <f>IF(itens_Remanesc!A114="","",itens_Remanesc!A114)</f>
        <v/>
      </c>
      <c r="B114" s="196"/>
      <c r="C114" s="196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196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197" t="str">
        <f t="shared" si="18"/>
        <v/>
      </c>
      <c r="F114" s="86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2" t="str">
        <f>IF(A114="","",itens_Remanesc!C114)</f>
        <v/>
      </c>
      <c r="L114" s="192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2" t="str">
        <f>IF(OR(A114="",$I$5="",$I$6=""),"",ROUND(SUMIFS(aditivos!$L$2:$L$200,aditivos!$A$2:$A$200,A114,aditivos!$B$2:$B$200,"&gt;"&amp;$I$6,aditivos!$B$2:$B$200,"&lt;="&amp;$I$5),2))</f>
        <v/>
      </c>
      <c r="N114" s="192" t="str">
        <f t="shared" si="19"/>
        <v/>
      </c>
      <c r="O114" s="192" t="str">
        <f t="shared" si="20"/>
        <v/>
      </c>
      <c r="P114" s="192" t="str">
        <f t="shared" si="21"/>
        <v/>
      </c>
      <c r="Q114" s="192" t="str">
        <f t="shared" si="22"/>
        <v/>
      </c>
      <c r="R114" s="192" t="str">
        <f t="shared" si="23"/>
        <v/>
      </c>
    </row>
    <row r="115" spans="1:18" x14ac:dyDescent="0.35">
      <c r="A115" s="86" t="str">
        <f>IF(itens_Remanesc!A115="","",itens_Remanesc!A115)</f>
        <v/>
      </c>
      <c r="B115" s="196"/>
      <c r="C115" s="196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196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197" t="str">
        <f t="shared" si="18"/>
        <v/>
      </c>
      <c r="F115" s="86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2" t="str">
        <f>IF(A115="","",itens_Remanesc!C115)</f>
        <v/>
      </c>
      <c r="L115" s="192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2" t="str">
        <f>IF(OR(A115="",$I$5="",$I$6=""),"",ROUND(SUMIFS(aditivos!$L$2:$L$200,aditivos!$A$2:$A$200,A115,aditivos!$B$2:$B$200,"&gt;"&amp;$I$6,aditivos!$B$2:$B$200,"&lt;="&amp;$I$5),2))</f>
        <v/>
      </c>
      <c r="N115" s="192" t="str">
        <f t="shared" si="19"/>
        <v/>
      </c>
      <c r="O115" s="192" t="str">
        <f t="shared" si="20"/>
        <v/>
      </c>
      <c r="P115" s="192" t="str">
        <f t="shared" si="21"/>
        <v/>
      </c>
      <c r="Q115" s="192" t="str">
        <f t="shared" si="22"/>
        <v/>
      </c>
      <c r="R115" s="192" t="str">
        <f t="shared" si="23"/>
        <v/>
      </c>
    </row>
    <row r="116" spans="1:18" x14ac:dyDescent="0.35">
      <c r="A116" s="86" t="str">
        <f>IF(itens_Remanesc!A116="","",itens_Remanesc!A116)</f>
        <v/>
      </c>
      <c r="B116" s="196"/>
      <c r="C116" s="196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196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197" t="str">
        <f t="shared" si="18"/>
        <v/>
      </c>
      <c r="F116" s="86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2" t="str">
        <f>IF(A116="","",itens_Remanesc!C116)</f>
        <v/>
      </c>
      <c r="L116" s="192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2" t="str">
        <f>IF(OR(A116="",$I$5="",$I$6=""),"",ROUND(SUMIFS(aditivos!$L$2:$L$200,aditivos!$A$2:$A$200,A116,aditivos!$B$2:$B$200,"&gt;"&amp;$I$6,aditivos!$B$2:$B$200,"&lt;="&amp;$I$5),2))</f>
        <v/>
      </c>
      <c r="N116" s="192" t="str">
        <f t="shared" si="19"/>
        <v/>
      </c>
      <c r="O116" s="192" t="str">
        <f t="shared" si="20"/>
        <v/>
      </c>
      <c r="P116" s="192" t="str">
        <f t="shared" si="21"/>
        <v/>
      </c>
      <c r="Q116" s="192" t="str">
        <f t="shared" si="22"/>
        <v/>
      </c>
      <c r="R116" s="192" t="str">
        <f t="shared" si="23"/>
        <v/>
      </c>
    </row>
    <row r="117" spans="1:18" x14ac:dyDescent="0.35">
      <c r="A117" s="86" t="str">
        <f>IF(itens_Remanesc!A117="","",itens_Remanesc!A117)</f>
        <v/>
      </c>
      <c r="B117" s="196"/>
      <c r="C117" s="196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196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197" t="str">
        <f t="shared" si="18"/>
        <v/>
      </c>
      <c r="F117" s="86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2" t="str">
        <f>IF(A117="","",itens_Remanesc!C117)</f>
        <v/>
      </c>
      <c r="L117" s="192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2" t="str">
        <f>IF(OR(A117="",$I$5="",$I$6=""),"",ROUND(SUMIFS(aditivos!$L$2:$L$200,aditivos!$A$2:$A$200,A117,aditivos!$B$2:$B$200,"&gt;"&amp;$I$6,aditivos!$B$2:$B$200,"&lt;="&amp;$I$5),2))</f>
        <v/>
      </c>
      <c r="N117" s="192" t="str">
        <f t="shared" si="19"/>
        <v/>
      </c>
      <c r="O117" s="192" t="str">
        <f t="shared" si="20"/>
        <v/>
      </c>
      <c r="P117" s="192" t="str">
        <f t="shared" si="21"/>
        <v/>
      </c>
      <c r="Q117" s="192" t="str">
        <f t="shared" si="22"/>
        <v/>
      </c>
      <c r="R117" s="192" t="str">
        <f t="shared" si="23"/>
        <v/>
      </c>
    </row>
    <row r="118" spans="1:18" x14ac:dyDescent="0.35">
      <c r="A118" s="86" t="str">
        <f>IF(itens_Remanesc!A118="","",itens_Remanesc!A118)</f>
        <v/>
      </c>
      <c r="B118" s="196"/>
      <c r="C118" s="196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196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197" t="str">
        <f t="shared" si="18"/>
        <v/>
      </c>
      <c r="F118" s="86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2" t="str">
        <f>IF(A118="","",itens_Remanesc!C118)</f>
        <v/>
      </c>
      <c r="L118" s="192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2" t="str">
        <f>IF(OR(A118="",$I$5="",$I$6=""),"",ROUND(SUMIFS(aditivos!$L$2:$L$200,aditivos!$A$2:$A$200,A118,aditivos!$B$2:$B$200,"&gt;"&amp;$I$6,aditivos!$B$2:$B$200,"&lt;="&amp;$I$5),2))</f>
        <v/>
      </c>
      <c r="N118" s="192" t="str">
        <f t="shared" si="19"/>
        <v/>
      </c>
      <c r="O118" s="192" t="str">
        <f t="shared" si="20"/>
        <v/>
      </c>
      <c r="P118" s="192" t="str">
        <f t="shared" si="21"/>
        <v/>
      </c>
      <c r="Q118" s="192" t="str">
        <f t="shared" si="22"/>
        <v/>
      </c>
      <c r="R118" s="192" t="str">
        <f t="shared" si="23"/>
        <v/>
      </c>
    </row>
    <row r="119" spans="1:18" x14ac:dyDescent="0.35">
      <c r="A119" s="86" t="str">
        <f>IF(itens_Remanesc!A119="","",itens_Remanesc!A119)</f>
        <v/>
      </c>
      <c r="B119" s="196"/>
      <c r="C119" s="196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196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197" t="str">
        <f t="shared" si="18"/>
        <v/>
      </c>
      <c r="F119" s="86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2" t="str">
        <f>IF(A119="","",itens_Remanesc!C119)</f>
        <v/>
      </c>
      <c r="L119" s="192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2" t="str">
        <f>IF(OR(A119="",$I$5="",$I$6=""),"",ROUND(SUMIFS(aditivos!$L$2:$L$200,aditivos!$A$2:$A$200,A119,aditivos!$B$2:$B$200,"&gt;"&amp;$I$6,aditivos!$B$2:$B$200,"&lt;="&amp;$I$5),2))</f>
        <v/>
      </c>
      <c r="N119" s="192" t="str">
        <f t="shared" si="19"/>
        <v/>
      </c>
      <c r="O119" s="192" t="str">
        <f t="shared" si="20"/>
        <v/>
      </c>
      <c r="P119" s="192" t="str">
        <f t="shared" si="21"/>
        <v/>
      </c>
      <c r="Q119" s="192" t="str">
        <f t="shared" si="22"/>
        <v/>
      </c>
      <c r="R119" s="192" t="str">
        <f t="shared" si="23"/>
        <v/>
      </c>
    </row>
    <row r="120" spans="1:18" x14ac:dyDescent="0.35">
      <c r="A120" s="86" t="str">
        <f>IF(itens_Remanesc!A120="","",itens_Remanesc!A120)</f>
        <v/>
      </c>
      <c r="B120" s="196"/>
      <c r="C120" s="196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196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197" t="str">
        <f t="shared" si="18"/>
        <v/>
      </c>
      <c r="F120" s="86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2" t="str">
        <f>IF(A120="","",itens_Remanesc!C120)</f>
        <v/>
      </c>
      <c r="L120" s="192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2" t="str">
        <f>IF(OR(A120="",$I$5="",$I$6=""),"",ROUND(SUMIFS(aditivos!$L$2:$L$200,aditivos!$A$2:$A$200,A120,aditivos!$B$2:$B$200,"&gt;"&amp;$I$6,aditivos!$B$2:$B$200,"&lt;="&amp;$I$5),2))</f>
        <v/>
      </c>
      <c r="N120" s="192" t="str">
        <f t="shared" si="19"/>
        <v/>
      </c>
      <c r="O120" s="192" t="str">
        <f t="shared" si="20"/>
        <v/>
      </c>
      <c r="P120" s="192" t="str">
        <f t="shared" si="21"/>
        <v/>
      </c>
      <c r="Q120" s="192" t="str">
        <f t="shared" si="22"/>
        <v/>
      </c>
      <c r="R120" s="192" t="str">
        <f t="shared" si="23"/>
        <v/>
      </c>
    </row>
    <row r="121" spans="1:18" x14ac:dyDescent="0.35">
      <c r="A121" s="86" t="str">
        <f>IF(itens_Remanesc!A121="","",itens_Remanesc!A121)</f>
        <v/>
      </c>
      <c r="B121" s="196"/>
      <c r="C121" s="196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196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197" t="str">
        <f t="shared" si="18"/>
        <v/>
      </c>
      <c r="F121" s="86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2" t="str">
        <f>IF(A121="","",itens_Remanesc!C121)</f>
        <v/>
      </c>
      <c r="L121" s="192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2" t="str">
        <f>IF(OR(A121="",$I$5="",$I$6=""),"",ROUND(SUMIFS(aditivos!$L$2:$L$200,aditivos!$A$2:$A$200,A121,aditivos!$B$2:$B$200,"&gt;"&amp;$I$6,aditivos!$B$2:$B$200,"&lt;="&amp;$I$5),2))</f>
        <v/>
      </c>
      <c r="N121" s="192" t="str">
        <f t="shared" si="19"/>
        <v/>
      </c>
      <c r="O121" s="192" t="str">
        <f t="shared" si="20"/>
        <v/>
      </c>
      <c r="P121" s="192" t="str">
        <f t="shared" si="21"/>
        <v/>
      </c>
      <c r="Q121" s="192" t="str">
        <f t="shared" si="22"/>
        <v/>
      </c>
      <c r="R121" s="192" t="str">
        <f t="shared" si="23"/>
        <v/>
      </c>
    </row>
    <row r="122" spans="1:18" x14ac:dyDescent="0.35">
      <c r="A122" s="86" t="str">
        <f>IF(itens_Remanesc!A122="","",itens_Remanesc!A122)</f>
        <v/>
      </c>
      <c r="B122" s="196"/>
      <c r="C122" s="196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196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197" t="str">
        <f t="shared" si="18"/>
        <v/>
      </c>
      <c r="F122" s="86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2" t="str">
        <f>IF(A122="","",itens_Remanesc!C122)</f>
        <v/>
      </c>
      <c r="L122" s="192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2" t="str">
        <f>IF(OR(A122="",$I$5="",$I$6=""),"",ROUND(SUMIFS(aditivos!$L$2:$L$200,aditivos!$A$2:$A$200,A122,aditivos!$B$2:$B$200,"&gt;"&amp;$I$6,aditivos!$B$2:$B$200,"&lt;="&amp;$I$5),2))</f>
        <v/>
      </c>
      <c r="N122" s="192" t="str">
        <f t="shared" si="19"/>
        <v/>
      </c>
      <c r="O122" s="192" t="str">
        <f t="shared" si="20"/>
        <v/>
      </c>
      <c r="P122" s="192" t="str">
        <f t="shared" si="21"/>
        <v/>
      </c>
      <c r="Q122" s="192" t="str">
        <f t="shared" si="22"/>
        <v/>
      </c>
      <c r="R122" s="192" t="str">
        <f t="shared" si="23"/>
        <v/>
      </c>
    </row>
    <row r="123" spans="1:18" x14ac:dyDescent="0.35">
      <c r="A123" s="86" t="str">
        <f>IF(itens_Remanesc!A123="","",itens_Remanesc!A123)</f>
        <v/>
      </c>
      <c r="B123" s="196"/>
      <c r="C123" s="196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196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197" t="str">
        <f t="shared" si="18"/>
        <v/>
      </c>
      <c r="F123" s="86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2" t="str">
        <f>IF(A123="","",itens_Remanesc!C123)</f>
        <v/>
      </c>
      <c r="L123" s="192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2" t="str">
        <f>IF(OR(A123="",$I$5="",$I$6=""),"",ROUND(SUMIFS(aditivos!$L$2:$L$200,aditivos!$A$2:$A$200,A123,aditivos!$B$2:$B$200,"&gt;"&amp;$I$6,aditivos!$B$2:$B$200,"&lt;="&amp;$I$5),2))</f>
        <v/>
      </c>
      <c r="N123" s="192" t="str">
        <f t="shared" si="19"/>
        <v/>
      </c>
      <c r="O123" s="192" t="str">
        <f t="shared" si="20"/>
        <v/>
      </c>
      <c r="P123" s="192" t="str">
        <f t="shared" si="21"/>
        <v/>
      </c>
      <c r="Q123" s="192" t="str">
        <f t="shared" si="22"/>
        <v/>
      </c>
      <c r="R123" s="192" t="str">
        <f t="shared" si="23"/>
        <v/>
      </c>
    </row>
    <row r="124" spans="1:18" x14ac:dyDescent="0.35">
      <c r="A124" s="86" t="str">
        <f>IF(itens_Remanesc!A124="","",itens_Remanesc!A124)</f>
        <v/>
      </c>
      <c r="B124" s="196"/>
      <c r="C124" s="196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196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197" t="str">
        <f t="shared" si="18"/>
        <v/>
      </c>
      <c r="F124" s="86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2" t="str">
        <f>IF(A124="","",itens_Remanesc!C124)</f>
        <v/>
      </c>
      <c r="L124" s="192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2" t="str">
        <f>IF(OR(A124="",$I$5="",$I$6=""),"",ROUND(SUMIFS(aditivos!$L$2:$L$200,aditivos!$A$2:$A$200,A124,aditivos!$B$2:$B$200,"&gt;"&amp;$I$6,aditivos!$B$2:$B$200,"&lt;="&amp;$I$5),2))</f>
        <v/>
      </c>
      <c r="N124" s="192" t="str">
        <f t="shared" si="19"/>
        <v/>
      </c>
      <c r="O124" s="192" t="str">
        <f t="shared" si="20"/>
        <v/>
      </c>
      <c r="P124" s="192" t="str">
        <f t="shared" si="21"/>
        <v/>
      </c>
      <c r="Q124" s="192" t="str">
        <f t="shared" si="22"/>
        <v/>
      </c>
      <c r="R124" s="192" t="str">
        <f t="shared" si="23"/>
        <v/>
      </c>
    </row>
    <row r="125" spans="1:18" x14ac:dyDescent="0.35">
      <c r="A125" s="86" t="str">
        <f>IF(itens_Remanesc!A125="","",itens_Remanesc!A125)</f>
        <v/>
      </c>
      <c r="B125" s="196"/>
      <c r="C125" s="196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196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197" t="str">
        <f t="shared" si="18"/>
        <v/>
      </c>
      <c r="F125" s="86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2" t="str">
        <f>IF(A125="","",itens_Remanesc!C125)</f>
        <v/>
      </c>
      <c r="L125" s="192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2" t="str">
        <f>IF(OR(A125="",$I$5="",$I$6=""),"",ROUND(SUMIFS(aditivos!$L$2:$L$200,aditivos!$A$2:$A$200,A125,aditivos!$B$2:$B$200,"&gt;"&amp;$I$6,aditivos!$B$2:$B$200,"&lt;="&amp;$I$5),2))</f>
        <v/>
      </c>
      <c r="N125" s="192" t="str">
        <f t="shared" si="19"/>
        <v/>
      </c>
      <c r="O125" s="192" t="str">
        <f t="shared" si="20"/>
        <v/>
      </c>
      <c r="P125" s="192" t="str">
        <f t="shared" si="21"/>
        <v/>
      </c>
      <c r="Q125" s="192" t="str">
        <f t="shared" si="22"/>
        <v/>
      </c>
      <c r="R125" s="192" t="str">
        <f t="shared" si="23"/>
        <v/>
      </c>
    </row>
    <row r="126" spans="1:18" x14ac:dyDescent="0.35">
      <c r="A126" s="86" t="str">
        <f>IF(itens_Remanesc!A126="","",itens_Remanesc!A126)</f>
        <v/>
      </c>
      <c r="B126" s="196"/>
      <c r="C126" s="196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196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197" t="str">
        <f t="shared" si="18"/>
        <v/>
      </c>
      <c r="F126" s="86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2" t="str">
        <f>IF(A126="","",itens_Remanesc!C126)</f>
        <v/>
      </c>
      <c r="L126" s="192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2" t="str">
        <f>IF(OR(A126="",$I$5="",$I$6=""),"",ROUND(SUMIFS(aditivos!$L$2:$L$200,aditivos!$A$2:$A$200,A126,aditivos!$B$2:$B$200,"&gt;"&amp;$I$6,aditivos!$B$2:$B$200,"&lt;="&amp;$I$5),2))</f>
        <v/>
      </c>
      <c r="N126" s="192" t="str">
        <f t="shared" si="19"/>
        <v/>
      </c>
      <c r="O126" s="192" t="str">
        <f t="shared" si="20"/>
        <v/>
      </c>
      <c r="P126" s="192" t="str">
        <f t="shared" si="21"/>
        <v/>
      </c>
      <c r="Q126" s="192" t="str">
        <f t="shared" si="22"/>
        <v/>
      </c>
      <c r="R126" s="192" t="str">
        <f t="shared" si="23"/>
        <v/>
      </c>
    </row>
    <row r="127" spans="1:18" x14ac:dyDescent="0.35">
      <c r="A127" s="86" t="str">
        <f>IF(itens_Remanesc!A127="","",itens_Remanesc!A127)</f>
        <v/>
      </c>
      <c r="B127" s="196"/>
      <c r="C127" s="196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196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197" t="str">
        <f t="shared" si="18"/>
        <v/>
      </c>
      <c r="F127" s="86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2" t="str">
        <f>IF(A127="","",itens_Remanesc!C127)</f>
        <v/>
      </c>
      <c r="L127" s="192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2" t="str">
        <f>IF(OR(A127="",$I$5="",$I$6=""),"",ROUND(SUMIFS(aditivos!$L$2:$L$200,aditivos!$A$2:$A$200,A127,aditivos!$B$2:$B$200,"&gt;"&amp;$I$6,aditivos!$B$2:$B$200,"&lt;="&amp;$I$5),2))</f>
        <v/>
      </c>
      <c r="N127" s="192" t="str">
        <f t="shared" si="19"/>
        <v/>
      </c>
      <c r="O127" s="192" t="str">
        <f t="shared" si="20"/>
        <v/>
      </c>
      <c r="P127" s="192" t="str">
        <f t="shared" si="21"/>
        <v/>
      </c>
      <c r="Q127" s="192" t="str">
        <f t="shared" si="22"/>
        <v/>
      </c>
      <c r="R127" s="192" t="str">
        <f t="shared" si="23"/>
        <v/>
      </c>
    </row>
    <row r="128" spans="1:18" x14ac:dyDescent="0.35">
      <c r="A128" s="86" t="str">
        <f>IF(itens_Remanesc!A128="","",itens_Remanesc!A128)</f>
        <v/>
      </c>
      <c r="B128" s="196"/>
      <c r="C128" s="196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196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197" t="str">
        <f t="shared" si="18"/>
        <v/>
      </c>
      <c r="F128" s="86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2" t="str">
        <f>IF(A128="","",itens_Remanesc!C128)</f>
        <v/>
      </c>
      <c r="L128" s="192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2" t="str">
        <f>IF(OR(A128="",$I$5="",$I$6=""),"",ROUND(SUMIFS(aditivos!$L$2:$L$200,aditivos!$A$2:$A$200,A128,aditivos!$B$2:$B$200,"&gt;"&amp;$I$6,aditivos!$B$2:$B$200,"&lt;="&amp;$I$5),2))</f>
        <v/>
      </c>
      <c r="N128" s="192" t="str">
        <f t="shared" si="19"/>
        <v/>
      </c>
      <c r="O128" s="192" t="str">
        <f t="shared" si="20"/>
        <v/>
      </c>
      <c r="P128" s="192" t="str">
        <f t="shared" si="21"/>
        <v/>
      </c>
      <c r="Q128" s="192" t="str">
        <f t="shared" si="22"/>
        <v/>
      </c>
      <c r="R128" s="192" t="str">
        <f t="shared" si="23"/>
        <v/>
      </c>
    </row>
    <row r="129" spans="1:18" x14ac:dyDescent="0.35">
      <c r="A129" s="86" t="str">
        <f>IF(itens_Remanesc!A129="","",itens_Remanesc!A129)</f>
        <v/>
      </c>
      <c r="B129" s="196"/>
      <c r="C129" s="196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196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197" t="str">
        <f t="shared" si="18"/>
        <v/>
      </c>
      <c r="F129" s="86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2" t="str">
        <f>IF(A129="","",itens_Remanesc!C129)</f>
        <v/>
      </c>
      <c r="L129" s="192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2" t="str">
        <f>IF(OR(A129="",$I$5="",$I$6=""),"",ROUND(SUMIFS(aditivos!$L$2:$L$200,aditivos!$A$2:$A$200,A129,aditivos!$B$2:$B$200,"&gt;"&amp;$I$6,aditivos!$B$2:$B$200,"&lt;="&amp;$I$5),2))</f>
        <v/>
      </c>
      <c r="N129" s="192" t="str">
        <f t="shared" si="19"/>
        <v/>
      </c>
      <c r="O129" s="192" t="str">
        <f t="shared" si="20"/>
        <v/>
      </c>
      <c r="P129" s="192" t="str">
        <f t="shared" si="21"/>
        <v/>
      </c>
      <c r="Q129" s="192" t="str">
        <f t="shared" si="22"/>
        <v/>
      </c>
      <c r="R129" s="192" t="str">
        <f t="shared" si="23"/>
        <v/>
      </c>
    </row>
    <row r="130" spans="1:18" x14ac:dyDescent="0.35">
      <c r="A130" s="86" t="str">
        <f>IF(itens_Remanesc!A130="","",itens_Remanesc!A130)</f>
        <v/>
      </c>
      <c r="B130" s="196"/>
      <c r="C130" s="196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196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197" t="str">
        <f t="shared" ref="E130:E161" si="24">IF(A130="","",IF($I$4="","POSICAO DE REFERENCIA INDISPONIVEL",IF($I$2,"ATUAL INFORMADA",IF(ISNUMBER(B130),"ATUAL IGNORADA (POSICAO INCOMPLETA) - FOTOGRAFIA "&amp;$I$4,"FOTOGRAFIA "&amp;$I$4))))</f>
        <v/>
      </c>
      <c r="F130" s="86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2" t="str">
        <f>IF(A130="","",itens_Remanesc!C130)</f>
        <v/>
      </c>
      <c r="L130" s="192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2" t="str">
        <f>IF(OR(A130="",$I$5="",$I$6=""),"",ROUND(SUMIFS(aditivos!$L$2:$L$200,aditivos!$A$2:$A$200,A130,aditivos!$B$2:$B$200,"&gt;"&amp;$I$6,aditivos!$B$2:$B$200,"&lt;="&amp;$I$5),2))</f>
        <v/>
      </c>
      <c r="N130" s="192" t="str">
        <f t="shared" ref="N130:N161" si="25">IF(OR(A130="",L130="",D130=""),"",ROUND(MAX(L130+IF(ISNUMBER(M130),M130,0)-D130,0),2))</f>
        <v/>
      </c>
      <c r="O130" s="192" t="str">
        <f t="shared" ref="O130:O161" si="26">IF(OR(A130="",D130="",K130="",$I$7=""),"",ROUND(D130*K130*$I$7,2))</f>
        <v/>
      </c>
      <c r="P130" s="192" t="str">
        <f t="shared" ref="P130:P161" si="27">IF(OR(A130="",N130="",K130="",$I$7=""),"",ROUND(N130*K130*$I$7,2))</f>
        <v/>
      </c>
      <c r="Q130" s="192" t="str">
        <f t="shared" ref="Q130:Q161" si="28">IF(OR(A130="",D130="",K130=""),"",ROUND(D130*K130,2))</f>
        <v/>
      </c>
      <c r="R130" s="192" t="str">
        <f t="shared" ref="R130:R161" si="29">IF(OR(A130="",L130="",K130="",$I$7=""),"",ROUND(L130*K130*$I$7,2))</f>
        <v/>
      </c>
    </row>
    <row r="131" spans="1:18" x14ac:dyDescent="0.35">
      <c r="A131" s="86" t="str">
        <f>IF(itens_Remanesc!A131="","",itens_Remanesc!A131)</f>
        <v/>
      </c>
      <c r="B131" s="196"/>
      <c r="C131" s="196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196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197" t="str">
        <f t="shared" si="24"/>
        <v/>
      </c>
      <c r="F131" s="86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2" t="str">
        <f>IF(A131="","",itens_Remanesc!C131)</f>
        <v/>
      </c>
      <c r="L131" s="192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2" t="str">
        <f>IF(OR(A131="",$I$5="",$I$6=""),"",ROUND(SUMIFS(aditivos!$L$2:$L$200,aditivos!$A$2:$A$200,A131,aditivos!$B$2:$B$200,"&gt;"&amp;$I$6,aditivos!$B$2:$B$200,"&lt;="&amp;$I$5),2))</f>
        <v/>
      </c>
      <c r="N131" s="192" t="str">
        <f t="shared" si="25"/>
        <v/>
      </c>
      <c r="O131" s="192" t="str">
        <f t="shared" si="26"/>
        <v/>
      </c>
      <c r="P131" s="192" t="str">
        <f t="shared" si="27"/>
        <v/>
      </c>
      <c r="Q131" s="192" t="str">
        <f t="shared" si="28"/>
        <v/>
      </c>
      <c r="R131" s="192" t="str">
        <f t="shared" si="29"/>
        <v/>
      </c>
    </row>
    <row r="132" spans="1:18" x14ac:dyDescent="0.35">
      <c r="A132" s="86" t="str">
        <f>IF(itens_Remanesc!A132="","",itens_Remanesc!A132)</f>
        <v/>
      </c>
      <c r="B132" s="196"/>
      <c r="C132" s="196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196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197" t="str">
        <f t="shared" si="24"/>
        <v/>
      </c>
      <c r="F132" s="86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2" t="str">
        <f>IF(A132="","",itens_Remanesc!C132)</f>
        <v/>
      </c>
      <c r="L132" s="192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2" t="str">
        <f>IF(OR(A132="",$I$5="",$I$6=""),"",ROUND(SUMIFS(aditivos!$L$2:$L$200,aditivos!$A$2:$A$200,A132,aditivos!$B$2:$B$200,"&gt;"&amp;$I$6,aditivos!$B$2:$B$200,"&lt;="&amp;$I$5),2))</f>
        <v/>
      </c>
      <c r="N132" s="192" t="str">
        <f t="shared" si="25"/>
        <v/>
      </c>
      <c r="O132" s="192" t="str">
        <f t="shared" si="26"/>
        <v/>
      </c>
      <c r="P132" s="192" t="str">
        <f t="shared" si="27"/>
        <v/>
      </c>
      <c r="Q132" s="192" t="str">
        <f t="shared" si="28"/>
        <v/>
      </c>
      <c r="R132" s="192" t="str">
        <f t="shared" si="29"/>
        <v/>
      </c>
    </row>
    <row r="133" spans="1:18" x14ac:dyDescent="0.35">
      <c r="A133" s="86" t="str">
        <f>IF(itens_Remanesc!A133="","",itens_Remanesc!A133)</f>
        <v/>
      </c>
      <c r="B133" s="196"/>
      <c r="C133" s="196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196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197" t="str">
        <f t="shared" si="24"/>
        <v/>
      </c>
      <c r="F133" s="86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2" t="str">
        <f>IF(A133="","",itens_Remanesc!C133)</f>
        <v/>
      </c>
      <c r="L133" s="192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2" t="str">
        <f>IF(OR(A133="",$I$5="",$I$6=""),"",ROUND(SUMIFS(aditivos!$L$2:$L$200,aditivos!$A$2:$A$200,A133,aditivos!$B$2:$B$200,"&gt;"&amp;$I$6,aditivos!$B$2:$B$200,"&lt;="&amp;$I$5),2))</f>
        <v/>
      </c>
      <c r="N133" s="192" t="str">
        <f t="shared" si="25"/>
        <v/>
      </c>
      <c r="O133" s="192" t="str">
        <f t="shared" si="26"/>
        <v/>
      </c>
      <c r="P133" s="192" t="str">
        <f t="shared" si="27"/>
        <v/>
      </c>
      <c r="Q133" s="192" t="str">
        <f t="shared" si="28"/>
        <v/>
      </c>
      <c r="R133" s="192" t="str">
        <f t="shared" si="29"/>
        <v/>
      </c>
    </row>
    <row r="134" spans="1:18" x14ac:dyDescent="0.35">
      <c r="A134" s="86" t="str">
        <f>IF(itens_Remanesc!A134="","",itens_Remanesc!A134)</f>
        <v/>
      </c>
      <c r="B134" s="196"/>
      <c r="C134" s="196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196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197" t="str">
        <f t="shared" si="24"/>
        <v/>
      </c>
      <c r="F134" s="86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2" t="str">
        <f>IF(A134="","",itens_Remanesc!C134)</f>
        <v/>
      </c>
      <c r="L134" s="192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2" t="str">
        <f>IF(OR(A134="",$I$5="",$I$6=""),"",ROUND(SUMIFS(aditivos!$L$2:$L$200,aditivos!$A$2:$A$200,A134,aditivos!$B$2:$B$200,"&gt;"&amp;$I$6,aditivos!$B$2:$B$200,"&lt;="&amp;$I$5),2))</f>
        <v/>
      </c>
      <c r="N134" s="192" t="str">
        <f t="shared" si="25"/>
        <v/>
      </c>
      <c r="O134" s="192" t="str">
        <f t="shared" si="26"/>
        <v/>
      </c>
      <c r="P134" s="192" t="str">
        <f t="shared" si="27"/>
        <v/>
      </c>
      <c r="Q134" s="192" t="str">
        <f t="shared" si="28"/>
        <v/>
      </c>
      <c r="R134" s="192" t="str">
        <f t="shared" si="29"/>
        <v/>
      </c>
    </row>
    <row r="135" spans="1:18" x14ac:dyDescent="0.35">
      <c r="A135" s="86" t="str">
        <f>IF(itens_Remanesc!A135="","",itens_Remanesc!A135)</f>
        <v/>
      </c>
      <c r="B135" s="196"/>
      <c r="C135" s="196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196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197" t="str">
        <f t="shared" si="24"/>
        <v/>
      </c>
      <c r="F135" s="86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2" t="str">
        <f>IF(A135="","",itens_Remanesc!C135)</f>
        <v/>
      </c>
      <c r="L135" s="192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2" t="str">
        <f>IF(OR(A135="",$I$5="",$I$6=""),"",ROUND(SUMIFS(aditivos!$L$2:$L$200,aditivos!$A$2:$A$200,A135,aditivos!$B$2:$B$200,"&gt;"&amp;$I$6,aditivos!$B$2:$B$200,"&lt;="&amp;$I$5),2))</f>
        <v/>
      </c>
      <c r="N135" s="192" t="str">
        <f t="shared" si="25"/>
        <v/>
      </c>
      <c r="O135" s="192" t="str">
        <f t="shared" si="26"/>
        <v/>
      </c>
      <c r="P135" s="192" t="str">
        <f t="shared" si="27"/>
        <v/>
      </c>
      <c r="Q135" s="192" t="str">
        <f t="shared" si="28"/>
        <v/>
      </c>
      <c r="R135" s="192" t="str">
        <f t="shared" si="29"/>
        <v/>
      </c>
    </row>
    <row r="136" spans="1:18" x14ac:dyDescent="0.35">
      <c r="A136" s="86" t="str">
        <f>IF(itens_Remanesc!A136="","",itens_Remanesc!A136)</f>
        <v/>
      </c>
      <c r="B136" s="196"/>
      <c r="C136" s="196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196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197" t="str">
        <f t="shared" si="24"/>
        <v/>
      </c>
      <c r="F136" s="86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2" t="str">
        <f>IF(A136="","",itens_Remanesc!C136)</f>
        <v/>
      </c>
      <c r="L136" s="192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2" t="str">
        <f>IF(OR(A136="",$I$5="",$I$6=""),"",ROUND(SUMIFS(aditivos!$L$2:$L$200,aditivos!$A$2:$A$200,A136,aditivos!$B$2:$B$200,"&gt;"&amp;$I$6,aditivos!$B$2:$B$200,"&lt;="&amp;$I$5),2))</f>
        <v/>
      </c>
      <c r="N136" s="192" t="str">
        <f t="shared" si="25"/>
        <v/>
      </c>
      <c r="O136" s="192" t="str">
        <f t="shared" si="26"/>
        <v/>
      </c>
      <c r="P136" s="192" t="str">
        <f t="shared" si="27"/>
        <v/>
      </c>
      <c r="Q136" s="192" t="str">
        <f t="shared" si="28"/>
        <v/>
      </c>
      <c r="R136" s="192" t="str">
        <f t="shared" si="29"/>
        <v/>
      </c>
    </row>
    <row r="137" spans="1:18" x14ac:dyDescent="0.35">
      <c r="A137" s="86" t="str">
        <f>IF(itens_Remanesc!A137="","",itens_Remanesc!A137)</f>
        <v/>
      </c>
      <c r="B137" s="196"/>
      <c r="C137" s="196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196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197" t="str">
        <f t="shared" si="24"/>
        <v/>
      </c>
      <c r="F137" s="86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2" t="str">
        <f>IF(A137="","",itens_Remanesc!C137)</f>
        <v/>
      </c>
      <c r="L137" s="192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2" t="str">
        <f>IF(OR(A137="",$I$5="",$I$6=""),"",ROUND(SUMIFS(aditivos!$L$2:$L$200,aditivos!$A$2:$A$200,A137,aditivos!$B$2:$B$200,"&gt;"&amp;$I$6,aditivos!$B$2:$B$200,"&lt;="&amp;$I$5),2))</f>
        <v/>
      </c>
      <c r="N137" s="192" t="str">
        <f t="shared" si="25"/>
        <v/>
      </c>
      <c r="O137" s="192" t="str">
        <f t="shared" si="26"/>
        <v/>
      </c>
      <c r="P137" s="192" t="str">
        <f t="shared" si="27"/>
        <v/>
      </c>
      <c r="Q137" s="192" t="str">
        <f t="shared" si="28"/>
        <v/>
      </c>
      <c r="R137" s="192" t="str">
        <f t="shared" si="29"/>
        <v/>
      </c>
    </row>
    <row r="138" spans="1:18" x14ac:dyDescent="0.35">
      <c r="A138" s="86" t="str">
        <f>IF(itens_Remanesc!A138="","",itens_Remanesc!A138)</f>
        <v/>
      </c>
      <c r="B138" s="196"/>
      <c r="C138" s="196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196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197" t="str">
        <f t="shared" si="24"/>
        <v/>
      </c>
      <c r="F138" s="86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2" t="str">
        <f>IF(A138="","",itens_Remanesc!C138)</f>
        <v/>
      </c>
      <c r="L138" s="192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2" t="str">
        <f>IF(OR(A138="",$I$5="",$I$6=""),"",ROUND(SUMIFS(aditivos!$L$2:$L$200,aditivos!$A$2:$A$200,A138,aditivos!$B$2:$B$200,"&gt;"&amp;$I$6,aditivos!$B$2:$B$200,"&lt;="&amp;$I$5),2))</f>
        <v/>
      </c>
      <c r="N138" s="192" t="str">
        <f t="shared" si="25"/>
        <v/>
      </c>
      <c r="O138" s="192" t="str">
        <f t="shared" si="26"/>
        <v/>
      </c>
      <c r="P138" s="192" t="str">
        <f t="shared" si="27"/>
        <v/>
      </c>
      <c r="Q138" s="192" t="str">
        <f t="shared" si="28"/>
        <v/>
      </c>
      <c r="R138" s="192" t="str">
        <f t="shared" si="29"/>
        <v/>
      </c>
    </row>
    <row r="139" spans="1:18" x14ac:dyDescent="0.35">
      <c r="A139" s="86" t="str">
        <f>IF(itens_Remanesc!A139="","",itens_Remanesc!A139)</f>
        <v/>
      </c>
      <c r="B139" s="196"/>
      <c r="C139" s="196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196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197" t="str">
        <f t="shared" si="24"/>
        <v/>
      </c>
      <c r="F139" s="86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2" t="str">
        <f>IF(A139="","",itens_Remanesc!C139)</f>
        <v/>
      </c>
      <c r="L139" s="192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2" t="str">
        <f>IF(OR(A139="",$I$5="",$I$6=""),"",ROUND(SUMIFS(aditivos!$L$2:$L$200,aditivos!$A$2:$A$200,A139,aditivos!$B$2:$B$200,"&gt;"&amp;$I$6,aditivos!$B$2:$B$200,"&lt;="&amp;$I$5),2))</f>
        <v/>
      </c>
      <c r="N139" s="192" t="str">
        <f t="shared" si="25"/>
        <v/>
      </c>
      <c r="O139" s="192" t="str">
        <f t="shared" si="26"/>
        <v/>
      </c>
      <c r="P139" s="192" t="str">
        <f t="shared" si="27"/>
        <v/>
      </c>
      <c r="Q139" s="192" t="str">
        <f t="shared" si="28"/>
        <v/>
      </c>
      <c r="R139" s="192" t="str">
        <f t="shared" si="29"/>
        <v/>
      </c>
    </row>
    <row r="140" spans="1:18" x14ac:dyDescent="0.35">
      <c r="A140" s="86" t="str">
        <f>IF(itens_Remanesc!A140="","",itens_Remanesc!A140)</f>
        <v/>
      </c>
      <c r="B140" s="196"/>
      <c r="C140" s="196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196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197" t="str">
        <f t="shared" si="24"/>
        <v/>
      </c>
      <c r="F140" s="86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2" t="str">
        <f>IF(A140="","",itens_Remanesc!C140)</f>
        <v/>
      </c>
      <c r="L140" s="192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2" t="str">
        <f>IF(OR(A140="",$I$5="",$I$6=""),"",ROUND(SUMIFS(aditivos!$L$2:$L$200,aditivos!$A$2:$A$200,A140,aditivos!$B$2:$B$200,"&gt;"&amp;$I$6,aditivos!$B$2:$B$200,"&lt;="&amp;$I$5),2))</f>
        <v/>
      </c>
      <c r="N140" s="192" t="str">
        <f t="shared" si="25"/>
        <v/>
      </c>
      <c r="O140" s="192" t="str">
        <f t="shared" si="26"/>
        <v/>
      </c>
      <c r="P140" s="192" t="str">
        <f t="shared" si="27"/>
        <v/>
      </c>
      <c r="Q140" s="192" t="str">
        <f t="shared" si="28"/>
        <v/>
      </c>
      <c r="R140" s="192" t="str">
        <f t="shared" si="29"/>
        <v/>
      </c>
    </row>
    <row r="141" spans="1:18" x14ac:dyDescent="0.35">
      <c r="A141" s="86" t="str">
        <f>IF(itens_Remanesc!A141="","",itens_Remanesc!A141)</f>
        <v/>
      </c>
      <c r="B141" s="196"/>
      <c r="C141" s="196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196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197" t="str">
        <f t="shared" si="24"/>
        <v/>
      </c>
      <c r="F141" s="86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2" t="str">
        <f>IF(A141="","",itens_Remanesc!C141)</f>
        <v/>
      </c>
      <c r="L141" s="192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2" t="str">
        <f>IF(OR(A141="",$I$5="",$I$6=""),"",ROUND(SUMIFS(aditivos!$L$2:$L$200,aditivos!$A$2:$A$200,A141,aditivos!$B$2:$B$200,"&gt;"&amp;$I$6,aditivos!$B$2:$B$200,"&lt;="&amp;$I$5),2))</f>
        <v/>
      </c>
      <c r="N141" s="192" t="str">
        <f t="shared" si="25"/>
        <v/>
      </c>
      <c r="O141" s="192" t="str">
        <f t="shared" si="26"/>
        <v/>
      </c>
      <c r="P141" s="192" t="str">
        <f t="shared" si="27"/>
        <v/>
      </c>
      <c r="Q141" s="192" t="str">
        <f t="shared" si="28"/>
        <v/>
      </c>
      <c r="R141" s="192" t="str">
        <f t="shared" si="29"/>
        <v/>
      </c>
    </row>
    <row r="142" spans="1:18" x14ac:dyDescent="0.35">
      <c r="A142" s="86" t="str">
        <f>IF(itens_Remanesc!A142="","",itens_Remanesc!A142)</f>
        <v/>
      </c>
      <c r="B142" s="196"/>
      <c r="C142" s="196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196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197" t="str">
        <f t="shared" si="24"/>
        <v/>
      </c>
      <c r="F142" s="86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2" t="str">
        <f>IF(A142="","",itens_Remanesc!C142)</f>
        <v/>
      </c>
      <c r="L142" s="192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2" t="str">
        <f>IF(OR(A142="",$I$5="",$I$6=""),"",ROUND(SUMIFS(aditivos!$L$2:$L$200,aditivos!$A$2:$A$200,A142,aditivos!$B$2:$B$200,"&gt;"&amp;$I$6,aditivos!$B$2:$B$200,"&lt;="&amp;$I$5),2))</f>
        <v/>
      </c>
      <c r="N142" s="192" t="str">
        <f t="shared" si="25"/>
        <v/>
      </c>
      <c r="O142" s="192" t="str">
        <f t="shared" si="26"/>
        <v/>
      </c>
      <c r="P142" s="192" t="str">
        <f t="shared" si="27"/>
        <v/>
      </c>
      <c r="Q142" s="192" t="str">
        <f t="shared" si="28"/>
        <v/>
      </c>
      <c r="R142" s="192" t="str">
        <f t="shared" si="29"/>
        <v/>
      </c>
    </row>
    <row r="143" spans="1:18" x14ac:dyDescent="0.35">
      <c r="A143" s="86" t="str">
        <f>IF(itens_Remanesc!A143="","",itens_Remanesc!A143)</f>
        <v/>
      </c>
      <c r="B143" s="196"/>
      <c r="C143" s="196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196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197" t="str">
        <f t="shared" si="24"/>
        <v/>
      </c>
      <c r="F143" s="86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2" t="str">
        <f>IF(A143="","",itens_Remanesc!C143)</f>
        <v/>
      </c>
      <c r="L143" s="192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2" t="str">
        <f>IF(OR(A143="",$I$5="",$I$6=""),"",ROUND(SUMIFS(aditivos!$L$2:$L$200,aditivos!$A$2:$A$200,A143,aditivos!$B$2:$B$200,"&gt;"&amp;$I$6,aditivos!$B$2:$B$200,"&lt;="&amp;$I$5),2))</f>
        <v/>
      </c>
      <c r="N143" s="192" t="str">
        <f t="shared" si="25"/>
        <v/>
      </c>
      <c r="O143" s="192" t="str">
        <f t="shared" si="26"/>
        <v/>
      </c>
      <c r="P143" s="192" t="str">
        <f t="shared" si="27"/>
        <v/>
      </c>
      <c r="Q143" s="192" t="str">
        <f t="shared" si="28"/>
        <v/>
      </c>
      <c r="R143" s="192" t="str">
        <f t="shared" si="29"/>
        <v/>
      </c>
    </row>
    <row r="144" spans="1:18" x14ac:dyDescent="0.35">
      <c r="A144" s="86" t="str">
        <f>IF(itens_Remanesc!A144="","",itens_Remanesc!A144)</f>
        <v/>
      </c>
      <c r="B144" s="196"/>
      <c r="C144" s="196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196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197" t="str">
        <f t="shared" si="24"/>
        <v/>
      </c>
      <c r="F144" s="86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2" t="str">
        <f>IF(A144="","",itens_Remanesc!C144)</f>
        <v/>
      </c>
      <c r="L144" s="192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2" t="str">
        <f>IF(OR(A144="",$I$5="",$I$6=""),"",ROUND(SUMIFS(aditivos!$L$2:$L$200,aditivos!$A$2:$A$200,A144,aditivos!$B$2:$B$200,"&gt;"&amp;$I$6,aditivos!$B$2:$B$200,"&lt;="&amp;$I$5),2))</f>
        <v/>
      </c>
      <c r="N144" s="192" t="str">
        <f t="shared" si="25"/>
        <v/>
      </c>
      <c r="O144" s="192" t="str">
        <f t="shared" si="26"/>
        <v/>
      </c>
      <c r="P144" s="192" t="str">
        <f t="shared" si="27"/>
        <v/>
      </c>
      <c r="Q144" s="192" t="str">
        <f t="shared" si="28"/>
        <v/>
      </c>
      <c r="R144" s="192" t="str">
        <f t="shared" si="29"/>
        <v/>
      </c>
    </row>
    <row r="145" spans="1:18" x14ac:dyDescent="0.35">
      <c r="A145" s="86" t="str">
        <f>IF(itens_Remanesc!A145="","",itens_Remanesc!A145)</f>
        <v/>
      </c>
      <c r="B145" s="196"/>
      <c r="C145" s="196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196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197" t="str">
        <f t="shared" si="24"/>
        <v/>
      </c>
      <c r="F145" s="86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2" t="str">
        <f>IF(A145="","",itens_Remanesc!C145)</f>
        <v/>
      </c>
      <c r="L145" s="192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2" t="str">
        <f>IF(OR(A145="",$I$5="",$I$6=""),"",ROUND(SUMIFS(aditivos!$L$2:$L$200,aditivos!$A$2:$A$200,A145,aditivos!$B$2:$B$200,"&gt;"&amp;$I$6,aditivos!$B$2:$B$200,"&lt;="&amp;$I$5),2))</f>
        <v/>
      </c>
      <c r="N145" s="192" t="str">
        <f t="shared" si="25"/>
        <v/>
      </c>
      <c r="O145" s="192" t="str">
        <f t="shared" si="26"/>
        <v/>
      </c>
      <c r="P145" s="192" t="str">
        <f t="shared" si="27"/>
        <v/>
      </c>
      <c r="Q145" s="192" t="str">
        <f t="shared" si="28"/>
        <v/>
      </c>
      <c r="R145" s="192" t="str">
        <f t="shared" si="29"/>
        <v/>
      </c>
    </row>
    <row r="146" spans="1:18" x14ac:dyDescent="0.35">
      <c r="A146" s="86" t="str">
        <f>IF(itens_Remanesc!A146="","",itens_Remanesc!A146)</f>
        <v/>
      </c>
      <c r="B146" s="196"/>
      <c r="C146" s="196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196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197" t="str">
        <f t="shared" si="24"/>
        <v/>
      </c>
      <c r="F146" s="86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2" t="str">
        <f>IF(A146="","",itens_Remanesc!C146)</f>
        <v/>
      </c>
      <c r="L146" s="192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2" t="str">
        <f>IF(OR(A146="",$I$5="",$I$6=""),"",ROUND(SUMIFS(aditivos!$L$2:$L$200,aditivos!$A$2:$A$200,A146,aditivos!$B$2:$B$200,"&gt;"&amp;$I$6,aditivos!$B$2:$B$200,"&lt;="&amp;$I$5),2))</f>
        <v/>
      </c>
      <c r="N146" s="192" t="str">
        <f t="shared" si="25"/>
        <v/>
      </c>
      <c r="O146" s="192" t="str">
        <f t="shared" si="26"/>
        <v/>
      </c>
      <c r="P146" s="192" t="str">
        <f t="shared" si="27"/>
        <v/>
      </c>
      <c r="Q146" s="192" t="str">
        <f t="shared" si="28"/>
        <v/>
      </c>
      <c r="R146" s="192" t="str">
        <f t="shared" si="29"/>
        <v/>
      </c>
    </row>
    <row r="147" spans="1:18" x14ac:dyDescent="0.35">
      <c r="A147" s="86" t="str">
        <f>IF(itens_Remanesc!A147="","",itens_Remanesc!A147)</f>
        <v/>
      </c>
      <c r="B147" s="196"/>
      <c r="C147" s="196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196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197" t="str">
        <f t="shared" si="24"/>
        <v/>
      </c>
      <c r="F147" s="86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2" t="str">
        <f>IF(A147="","",itens_Remanesc!C147)</f>
        <v/>
      </c>
      <c r="L147" s="192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2" t="str">
        <f>IF(OR(A147="",$I$5="",$I$6=""),"",ROUND(SUMIFS(aditivos!$L$2:$L$200,aditivos!$A$2:$A$200,A147,aditivos!$B$2:$B$200,"&gt;"&amp;$I$6,aditivos!$B$2:$B$200,"&lt;="&amp;$I$5),2))</f>
        <v/>
      </c>
      <c r="N147" s="192" t="str">
        <f t="shared" si="25"/>
        <v/>
      </c>
      <c r="O147" s="192" t="str">
        <f t="shared" si="26"/>
        <v/>
      </c>
      <c r="P147" s="192" t="str">
        <f t="shared" si="27"/>
        <v/>
      </c>
      <c r="Q147" s="192" t="str">
        <f t="shared" si="28"/>
        <v/>
      </c>
      <c r="R147" s="192" t="str">
        <f t="shared" si="29"/>
        <v/>
      </c>
    </row>
    <row r="148" spans="1:18" x14ac:dyDescent="0.35">
      <c r="A148" s="86" t="str">
        <f>IF(itens_Remanesc!A148="","",itens_Remanesc!A148)</f>
        <v/>
      </c>
      <c r="B148" s="196"/>
      <c r="C148" s="196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196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197" t="str">
        <f t="shared" si="24"/>
        <v/>
      </c>
      <c r="F148" s="86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2" t="str">
        <f>IF(A148="","",itens_Remanesc!C148)</f>
        <v/>
      </c>
      <c r="L148" s="192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2" t="str">
        <f>IF(OR(A148="",$I$5="",$I$6=""),"",ROUND(SUMIFS(aditivos!$L$2:$L$200,aditivos!$A$2:$A$200,A148,aditivos!$B$2:$B$200,"&gt;"&amp;$I$6,aditivos!$B$2:$B$200,"&lt;="&amp;$I$5),2))</f>
        <v/>
      </c>
      <c r="N148" s="192" t="str">
        <f t="shared" si="25"/>
        <v/>
      </c>
      <c r="O148" s="192" t="str">
        <f t="shared" si="26"/>
        <v/>
      </c>
      <c r="P148" s="192" t="str">
        <f t="shared" si="27"/>
        <v/>
      </c>
      <c r="Q148" s="192" t="str">
        <f t="shared" si="28"/>
        <v/>
      </c>
      <c r="R148" s="192" t="str">
        <f t="shared" si="29"/>
        <v/>
      </c>
    </row>
    <row r="149" spans="1:18" x14ac:dyDescent="0.35">
      <c r="A149" s="86" t="str">
        <f>IF(itens_Remanesc!A149="","",itens_Remanesc!A149)</f>
        <v/>
      </c>
      <c r="B149" s="196"/>
      <c r="C149" s="196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196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197" t="str">
        <f t="shared" si="24"/>
        <v/>
      </c>
      <c r="F149" s="86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2" t="str">
        <f>IF(A149="","",itens_Remanesc!C149)</f>
        <v/>
      </c>
      <c r="L149" s="192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2" t="str">
        <f>IF(OR(A149="",$I$5="",$I$6=""),"",ROUND(SUMIFS(aditivos!$L$2:$L$200,aditivos!$A$2:$A$200,A149,aditivos!$B$2:$B$200,"&gt;"&amp;$I$6,aditivos!$B$2:$B$200,"&lt;="&amp;$I$5),2))</f>
        <v/>
      </c>
      <c r="N149" s="192" t="str">
        <f t="shared" si="25"/>
        <v/>
      </c>
      <c r="O149" s="192" t="str">
        <f t="shared" si="26"/>
        <v/>
      </c>
      <c r="P149" s="192" t="str">
        <f t="shared" si="27"/>
        <v/>
      </c>
      <c r="Q149" s="192" t="str">
        <f t="shared" si="28"/>
        <v/>
      </c>
      <c r="R149" s="192" t="str">
        <f t="shared" si="29"/>
        <v/>
      </c>
    </row>
    <row r="150" spans="1:18" x14ac:dyDescent="0.35">
      <c r="A150" s="86" t="str">
        <f>IF(itens_Remanesc!A150="","",itens_Remanesc!A150)</f>
        <v/>
      </c>
      <c r="B150" s="196"/>
      <c r="C150" s="196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196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197" t="str">
        <f t="shared" si="24"/>
        <v/>
      </c>
      <c r="F150" s="86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2" t="str">
        <f>IF(A150="","",itens_Remanesc!C150)</f>
        <v/>
      </c>
      <c r="L150" s="192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2" t="str">
        <f>IF(OR(A150="",$I$5="",$I$6=""),"",ROUND(SUMIFS(aditivos!$L$2:$L$200,aditivos!$A$2:$A$200,A150,aditivos!$B$2:$B$200,"&gt;"&amp;$I$6,aditivos!$B$2:$B$200,"&lt;="&amp;$I$5),2))</f>
        <v/>
      </c>
      <c r="N150" s="192" t="str">
        <f t="shared" si="25"/>
        <v/>
      </c>
      <c r="O150" s="192" t="str">
        <f t="shared" si="26"/>
        <v/>
      </c>
      <c r="P150" s="192" t="str">
        <f t="shared" si="27"/>
        <v/>
      </c>
      <c r="Q150" s="192" t="str">
        <f t="shared" si="28"/>
        <v/>
      </c>
      <c r="R150" s="192" t="str">
        <f t="shared" si="29"/>
        <v/>
      </c>
    </row>
    <row r="151" spans="1:18" x14ac:dyDescent="0.35">
      <c r="A151" s="86" t="str">
        <f>IF(itens_Remanesc!A151="","",itens_Remanesc!A151)</f>
        <v/>
      </c>
      <c r="B151" s="196"/>
      <c r="C151" s="196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196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197" t="str">
        <f t="shared" si="24"/>
        <v/>
      </c>
      <c r="F151" s="86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2" t="str">
        <f>IF(A151="","",itens_Remanesc!C151)</f>
        <v/>
      </c>
      <c r="L151" s="192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2" t="str">
        <f>IF(OR(A151="",$I$5="",$I$6=""),"",ROUND(SUMIFS(aditivos!$L$2:$L$200,aditivos!$A$2:$A$200,A151,aditivos!$B$2:$B$200,"&gt;"&amp;$I$6,aditivos!$B$2:$B$200,"&lt;="&amp;$I$5),2))</f>
        <v/>
      </c>
      <c r="N151" s="192" t="str">
        <f t="shared" si="25"/>
        <v/>
      </c>
      <c r="O151" s="192" t="str">
        <f t="shared" si="26"/>
        <v/>
      </c>
      <c r="P151" s="192" t="str">
        <f t="shared" si="27"/>
        <v/>
      </c>
      <c r="Q151" s="192" t="str">
        <f t="shared" si="28"/>
        <v/>
      </c>
      <c r="R151" s="192" t="str">
        <f t="shared" si="29"/>
        <v/>
      </c>
    </row>
    <row r="152" spans="1:18" x14ac:dyDescent="0.35">
      <c r="A152" s="86" t="str">
        <f>IF(itens_Remanesc!A152="","",itens_Remanesc!A152)</f>
        <v/>
      </c>
      <c r="B152" s="196"/>
      <c r="C152" s="196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196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197" t="str">
        <f t="shared" si="24"/>
        <v/>
      </c>
      <c r="F152" s="86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2" t="str">
        <f>IF(A152="","",itens_Remanesc!C152)</f>
        <v/>
      </c>
      <c r="L152" s="192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2" t="str">
        <f>IF(OR(A152="",$I$5="",$I$6=""),"",ROUND(SUMIFS(aditivos!$L$2:$L$200,aditivos!$A$2:$A$200,A152,aditivos!$B$2:$B$200,"&gt;"&amp;$I$6,aditivos!$B$2:$B$200,"&lt;="&amp;$I$5),2))</f>
        <v/>
      </c>
      <c r="N152" s="192" t="str">
        <f t="shared" si="25"/>
        <v/>
      </c>
      <c r="O152" s="192" t="str">
        <f t="shared" si="26"/>
        <v/>
      </c>
      <c r="P152" s="192" t="str">
        <f t="shared" si="27"/>
        <v/>
      </c>
      <c r="Q152" s="192" t="str">
        <f t="shared" si="28"/>
        <v/>
      </c>
      <c r="R152" s="192" t="str">
        <f t="shared" si="29"/>
        <v/>
      </c>
    </row>
    <row r="153" spans="1:18" x14ac:dyDescent="0.35">
      <c r="A153" s="86" t="str">
        <f>IF(itens_Remanesc!A153="","",itens_Remanesc!A153)</f>
        <v/>
      </c>
      <c r="B153" s="196"/>
      <c r="C153" s="196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196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197" t="str">
        <f t="shared" si="24"/>
        <v/>
      </c>
      <c r="F153" s="86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2" t="str">
        <f>IF(A153="","",itens_Remanesc!C153)</f>
        <v/>
      </c>
      <c r="L153" s="192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2" t="str">
        <f>IF(OR(A153="",$I$5="",$I$6=""),"",ROUND(SUMIFS(aditivos!$L$2:$L$200,aditivos!$A$2:$A$200,A153,aditivos!$B$2:$B$200,"&gt;"&amp;$I$6,aditivos!$B$2:$B$200,"&lt;="&amp;$I$5),2))</f>
        <v/>
      </c>
      <c r="N153" s="192" t="str">
        <f t="shared" si="25"/>
        <v/>
      </c>
      <c r="O153" s="192" t="str">
        <f t="shared" si="26"/>
        <v/>
      </c>
      <c r="P153" s="192" t="str">
        <f t="shared" si="27"/>
        <v/>
      </c>
      <c r="Q153" s="192" t="str">
        <f t="shared" si="28"/>
        <v/>
      </c>
      <c r="R153" s="192" t="str">
        <f t="shared" si="29"/>
        <v/>
      </c>
    </row>
    <row r="154" spans="1:18" x14ac:dyDescent="0.35">
      <c r="A154" s="86" t="str">
        <f>IF(itens_Remanesc!A154="","",itens_Remanesc!A154)</f>
        <v/>
      </c>
      <c r="B154" s="196"/>
      <c r="C154" s="196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196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197" t="str">
        <f t="shared" si="24"/>
        <v/>
      </c>
      <c r="F154" s="86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2" t="str">
        <f>IF(A154="","",itens_Remanesc!C154)</f>
        <v/>
      </c>
      <c r="L154" s="192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2" t="str">
        <f>IF(OR(A154="",$I$5="",$I$6=""),"",ROUND(SUMIFS(aditivos!$L$2:$L$200,aditivos!$A$2:$A$200,A154,aditivos!$B$2:$B$200,"&gt;"&amp;$I$6,aditivos!$B$2:$B$200,"&lt;="&amp;$I$5),2))</f>
        <v/>
      </c>
      <c r="N154" s="192" t="str">
        <f t="shared" si="25"/>
        <v/>
      </c>
      <c r="O154" s="192" t="str">
        <f t="shared" si="26"/>
        <v/>
      </c>
      <c r="P154" s="192" t="str">
        <f t="shared" si="27"/>
        <v/>
      </c>
      <c r="Q154" s="192" t="str">
        <f t="shared" si="28"/>
        <v/>
      </c>
      <c r="R154" s="192" t="str">
        <f t="shared" si="29"/>
        <v/>
      </c>
    </row>
    <row r="155" spans="1:18" x14ac:dyDescent="0.35">
      <c r="A155" s="86" t="str">
        <f>IF(itens_Remanesc!A155="","",itens_Remanesc!A155)</f>
        <v/>
      </c>
      <c r="B155" s="196"/>
      <c r="C155" s="196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196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197" t="str">
        <f t="shared" si="24"/>
        <v/>
      </c>
      <c r="F155" s="86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2" t="str">
        <f>IF(A155="","",itens_Remanesc!C155)</f>
        <v/>
      </c>
      <c r="L155" s="192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2" t="str">
        <f>IF(OR(A155="",$I$5="",$I$6=""),"",ROUND(SUMIFS(aditivos!$L$2:$L$200,aditivos!$A$2:$A$200,A155,aditivos!$B$2:$B$200,"&gt;"&amp;$I$6,aditivos!$B$2:$B$200,"&lt;="&amp;$I$5),2))</f>
        <v/>
      </c>
      <c r="N155" s="192" t="str">
        <f t="shared" si="25"/>
        <v/>
      </c>
      <c r="O155" s="192" t="str">
        <f t="shared" si="26"/>
        <v/>
      </c>
      <c r="P155" s="192" t="str">
        <f t="shared" si="27"/>
        <v/>
      </c>
      <c r="Q155" s="192" t="str">
        <f t="shared" si="28"/>
        <v/>
      </c>
      <c r="R155" s="192" t="str">
        <f t="shared" si="29"/>
        <v/>
      </c>
    </row>
    <row r="156" spans="1:18" x14ac:dyDescent="0.35">
      <c r="A156" s="86" t="str">
        <f>IF(itens_Remanesc!A156="","",itens_Remanesc!A156)</f>
        <v/>
      </c>
      <c r="B156" s="196"/>
      <c r="C156" s="196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196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197" t="str">
        <f t="shared" si="24"/>
        <v/>
      </c>
      <c r="F156" s="86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2" t="str">
        <f>IF(A156="","",itens_Remanesc!C156)</f>
        <v/>
      </c>
      <c r="L156" s="192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2" t="str">
        <f>IF(OR(A156="",$I$5="",$I$6=""),"",ROUND(SUMIFS(aditivos!$L$2:$L$200,aditivos!$A$2:$A$200,A156,aditivos!$B$2:$B$200,"&gt;"&amp;$I$6,aditivos!$B$2:$B$200,"&lt;="&amp;$I$5),2))</f>
        <v/>
      </c>
      <c r="N156" s="192" t="str">
        <f t="shared" si="25"/>
        <v/>
      </c>
      <c r="O156" s="192" t="str">
        <f t="shared" si="26"/>
        <v/>
      </c>
      <c r="P156" s="192" t="str">
        <f t="shared" si="27"/>
        <v/>
      </c>
      <c r="Q156" s="192" t="str">
        <f t="shared" si="28"/>
        <v/>
      </c>
      <c r="R156" s="192" t="str">
        <f t="shared" si="29"/>
        <v/>
      </c>
    </row>
    <row r="157" spans="1:18" x14ac:dyDescent="0.35">
      <c r="A157" s="86" t="str">
        <f>IF(itens_Remanesc!A157="","",itens_Remanesc!A157)</f>
        <v/>
      </c>
      <c r="B157" s="196"/>
      <c r="C157" s="196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196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197" t="str">
        <f t="shared" si="24"/>
        <v/>
      </c>
      <c r="F157" s="86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2" t="str">
        <f>IF(A157="","",itens_Remanesc!C157)</f>
        <v/>
      </c>
      <c r="L157" s="192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2" t="str">
        <f>IF(OR(A157="",$I$5="",$I$6=""),"",ROUND(SUMIFS(aditivos!$L$2:$L$200,aditivos!$A$2:$A$200,A157,aditivos!$B$2:$B$200,"&gt;"&amp;$I$6,aditivos!$B$2:$B$200,"&lt;="&amp;$I$5),2))</f>
        <v/>
      </c>
      <c r="N157" s="192" t="str">
        <f t="shared" si="25"/>
        <v/>
      </c>
      <c r="O157" s="192" t="str">
        <f t="shared" si="26"/>
        <v/>
      </c>
      <c r="P157" s="192" t="str">
        <f t="shared" si="27"/>
        <v/>
      </c>
      <c r="Q157" s="192" t="str">
        <f t="shared" si="28"/>
        <v/>
      </c>
      <c r="R157" s="192" t="str">
        <f t="shared" si="29"/>
        <v/>
      </c>
    </row>
    <row r="158" spans="1:18" x14ac:dyDescent="0.35">
      <c r="A158" s="86" t="str">
        <f>IF(itens_Remanesc!A158="","",itens_Remanesc!A158)</f>
        <v/>
      </c>
      <c r="B158" s="196"/>
      <c r="C158" s="196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196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197" t="str">
        <f t="shared" si="24"/>
        <v/>
      </c>
      <c r="F158" s="86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2" t="str">
        <f>IF(A158="","",itens_Remanesc!C158)</f>
        <v/>
      </c>
      <c r="L158" s="192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2" t="str">
        <f>IF(OR(A158="",$I$5="",$I$6=""),"",ROUND(SUMIFS(aditivos!$L$2:$L$200,aditivos!$A$2:$A$200,A158,aditivos!$B$2:$B$200,"&gt;"&amp;$I$6,aditivos!$B$2:$B$200,"&lt;="&amp;$I$5),2))</f>
        <v/>
      </c>
      <c r="N158" s="192" t="str">
        <f t="shared" si="25"/>
        <v/>
      </c>
      <c r="O158" s="192" t="str">
        <f t="shared" si="26"/>
        <v/>
      </c>
      <c r="P158" s="192" t="str">
        <f t="shared" si="27"/>
        <v/>
      </c>
      <c r="Q158" s="192" t="str">
        <f t="shared" si="28"/>
        <v/>
      </c>
      <c r="R158" s="192" t="str">
        <f t="shared" si="29"/>
        <v/>
      </c>
    </row>
    <row r="159" spans="1:18" x14ac:dyDescent="0.35">
      <c r="A159" s="86" t="str">
        <f>IF(itens_Remanesc!A159="","",itens_Remanesc!A159)</f>
        <v/>
      </c>
      <c r="B159" s="196"/>
      <c r="C159" s="196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196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197" t="str">
        <f t="shared" si="24"/>
        <v/>
      </c>
      <c r="F159" s="86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2" t="str">
        <f>IF(A159="","",itens_Remanesc!C159)</f>
        <v/>
      </c>
      <c r="L159" s="192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2" t="str">
        <f>IF(OR(A159="",$I$5="",$I$6=""),"",ROUND(SUMIFS(aditivos!$L$2:$L$200,aditivos!$A$2:$A$200,A159,aditivos!$B$2:$B$200,"&gt;"&amp;$I$6,aditivos!$B$2:$B$200,"&lt;="&amp;$I$5),2))</f>
        <v/>
      </c>
      <c r="N159" s="192" t="str">
        <f t="shared" si="25"/>
        <v/>
      </c>
      <c r="O159" s="192" t="str">
        <f t="shared" si="26"/>
        <v/>
      </c>
      <c r="P159" s="192" t="str">
        <f t="shared" si="27"/>
        <v/>
      </c>
      <c r="Q159" s="192" t="str">
        <f t="shared" si="28"/>
        <v/>
      </c>
      <c r="R159" s="192" t="str">
        <f t="shared" si="29"/>
        <v/>
      </c>
    </row>
    <row r="160" spans="1:18" x14ac:dyDescent="0.35">
      <c r="A160" s="86" t="str">
        <f>IF(itens_Remanesc!A160="","",itens_Remanesc!A160)</f>
        <v/>
      </c>
      <c r="B160" s="196"/>
      <c r="C160" s="196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196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197" t="str">
        <f t="shared" si="24"/>
        <v/>
      </c>
      <c r="F160" s="86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2" t="str">
        <f>IF(A160="","",itens_Remanesc!C160)</f>
        <v/>
      </c>
      <c r="L160" s="192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2" t="str">
        <f>IF(OR(A160="",$I$5="",$I$6=""),"",ROUND(SUMIFS(aditivos!$L$2:$L$200,aditivos!$A$2:$A$200,A160,aditivos!$B$2:$B$200,"&gt;"&amp;$I$6,aditivos!$B$2:$B$200,"&lt;="&amp;$I$5),2))</f>
        <v/>
      </c>
      <c r="N160" s="192" t="str">
        <f t="shared" si="25"/>
        <v/>
      </c>
      <c r="O160" s="192" t="str">
        <f t="shared" si="26"/>
        <v/>
      </c>
      <c r="P160" s="192" t="str">
        <f t="shared" si="27"/>
        <v/>
      </c>
      <c r="Q160" s="192" t="str">
        <f t="shared" si="28"/>
        <v/>
      </c>
      <c r="R160" s="192" t="str">
        <f t="shared" si="29"/>
        <v/>
      </c>
    </row>
    <row r="161" spans="1:18" x14ac:dyDescent="0.35">
      <c r="A161" s="86" t="str">
        <f>IF(itens_Remanesc!A161="","",itens_Remanesc!A161)</f>
        <v/>
      </c>
      <c r="B161" s="196"/>
      <c r="C161" s="196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196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197" t="str">
        <f t="shared" si="24"/>
        <v/>
      </c>
      <c r="F161" s="86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2" t="str">
        <f>IF(A161="","",itens_Remanesc!C161)</f>
        <v/>
      </c>
      <c r="L161" s="192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2" t="str">
        <f>IF(OR(A161="",$I$5="",$I$6=""),"",ROUND(SUMIFS(aditivos!$L$2:$L$200,aditivos!$A$2:$A$200,A161,aditivos!$B$2:$B$200,"&gt;"&amp;$I$6,aditivos!$B$2:$B$200,"&lt;="&amp;$I$5),2))</f>
        <v/>
      </c>
      <c r="N161" s="192" t="str">
        <f t="shared" si="25"/>
        <v/>
      </c>
      <c r="O161" s="192" t="str">
        <f t="shared" si="26"/>
        <v/>
      </c>
      <c r="P161" s="192" t="str">
        <f t="shared" si="27"/>
        <v/>
      </c>
      <c r="Q161" s="192" t="str">
        <f t="shared" si="28"/>
        <v/>
      </c>
      <c r="R161" s="192" t="str">
        <f t="shared" si="29"/>
        <v/>
      </c>
    </row>
    <row r="162" spans="1:18" x14ac:dyDescent="0.35">
      <c r="A162" s="86" t="str">
        <f>IF(itens_Remanesc!A162="","",itens_Remanesc!A162)</f>
        <v/>
      </c>
      <c r="B162" s="196"/>
      <c r="C162" s="196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196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197" t="str">
        <f t="shared" ref="E162:E193" si="30">IF(A162="","",IF($I$4="","POSICAO DE REFERENCIA INDISPONIVEL",IF($I$2,"ATUAL INFORMADA",IF(ISNUMBER(B162),"ATUAL IGNORADA (POSICAO INCOMPLETA) - FOTOGRAFIA "&amp;$I$4,"FOTOGRAFIA "&amp;$I$4))))</f>
        <v/>
      </c>
      <c r="F162" s="86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2" t="str">
        <f>IF(A162="","",itens_Remanesc!C162)</f>
        <v/>
      </c>
      <c r="L162" s="192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2" t="str">
        <f>IF(OR(A162="",$I$5="",$I$6=""),"",ROUND(SUMIFS(aditivos!$L$2:$L$200,aditivos!$A$2:$A$200,A162,aditivos!$B$2:$B$200,"&gt;"&amp;$I$6,aditivos!$B$2:$B$200,"&lt;="&amp;$I$5),2))</f>
        <v/>
      </c>
      <c r="N162" s="192" t="str">
        <f t="shared" ref="N162:N193" si="31">IF(OR(A162="",L162="",D162=""),"",ROUND(MAX(L162+IF(ISNUMBER(M162),M162,0)-D162,0),2))</f>
        <v/>
      </c>
      <c r="O162" s="192" t="str">
        <f t="shared" ref="O162:O193" si="32">IF(OR(A162="",D162="",K162="",$I$7=""),"",ROUND(D162*K162*$I$7,2))</f>
        <v/>
      </c>
      <c r="P162" s="192" t="str">
        <f t="shared" ref="P162:P193" si="33">IF(OR(A162="",N162="",K162="",$I$7=""),"",ROUND(N162*K162*$I$7,2))</f>
        <v/>
      </c>
      <c r="Q162" s="192" t="str">
        <f t="shared" ref="Q162:Q193" si="34">IF(OR(A162="",D162="",K162=""),"",ROUND(D162*K162,2))</f>
        <v/>
      </c>
      <c r="R162" s="192" t="str">
        <f t="shared" ref="R162:R193" si="35">IF(OR(A162="",L162="",K162="",$I$7=""),"",ROUND(L162*K162*$I$7,2))</f>
        <v/>
      </c>
    </row>
    <row r="163" spans="1:18" x14ac:dyDescent="0.35">
      <c r="A163" s="86" t="str">
        <f>IF(itens_Remanesc!A163="","",itens_Remanesc!A163)</f>
        <v/>
      </c>
      <c r="B163" s="196"/>
      <c r="C163" s="196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196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197" t="str">
        <f t="shared" si="30"/>
        <v/>
      </c>
      <c r="F163" s="86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2" t="str">
        <f>IF(A163="","",itens_Remanesc!C163)</f>
        <v/>
      </c>
      <c r="L163" s="192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2" t="str">
        <f>IF(OR(A163="",$I$5="",$I$6=""),"",ROUND(SUMIFS(aditivos!$L$2:$L$200,aditivos!$A$2:$A$200,A163,aditivos!$B$2:$B$200,"&gt;"&amp;$I$6,aditivos!$B$2:$B$200,"&lt;="&amp;$I$5),2))</f>
        <v/>
      </c>
      <c r="N163" s="192" t="str">
        <f t="shared" si="31"/>
        <v/>
      </c>
      <c r="O163" s="192" t="str">
        <f t="shared" si="32"/>
        <v/>
      </c>
      <c r="P163" s="192" t="str">
        <f t="shared" si="33"/>
        <v/>
      </c>
      <c r="Q163" s="192" t="str">
        <f t="shared" si="34"/>
        <v/>
      </c>
      <c r="R163" s="192" t="str">
        <f t="shared" si="35"/>
        <v/>
      </c>
    </row>
    <row r="164" spans="1:18" x14ac:dyDescent="0.35">
      <c r="A164" s="86" t="str">
        <f>IF(itens_Remanesc!A164="","",itens_Remanesc!A164)</f>
        <v/>
      </c>
      <c r="B164" s="196"/>
      <c r="C164" s="196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196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197" t="str">
        <f t="shared" si="30"/>
        <v/>
      </c>
      <c r="F164" s="86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2" t="str">
        <f>IF(A164="","",itens_Remanesc!C164)</f>
        <v/>
      </c>
      <c r="L164" s="192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2" t="str">
        <f>IF(OR(A164="",$I$5="",$I$6=""),"",ROUND(SUMIFS(aditivos!$L$2:$L$200,aditivos!$A$2:$A$200,A164,aditivos!$B$2:$B$200,"&gt;"&amp;$I$6,aditivos!$B$2:$B$200,"&lt;="&amp;$I$5),2))</f>
        <v/>
      </c>
      <c r="N164" s="192" t="str">
        <f t="shared" si="31"/>
        <v/>
      </c>
      <c r="O164" s="192" t="str">
        <f t="shared" si="32"/>
        <v/>
      </c>
      <c r="P164" s="192" t="str">
        <f t="shared" si="33"/>
        <v/>
      </c>
      <c r="Q164" s="192" t="str">
        <f t="shared" si="34"/>
        <v/>
      </c>
      <c r="R164" s="192" t="str">
        <f t="shared" si="35"/>
        <v/>
      </c>
    </row>
    <row r="165" spans="1:18" x14ac:dyDescent="0.35">
      <c r="A165" s="86" t="str">
        <f>IF(itens_Remanesc!A165="","",itens_Remanesc!A165)</f>
        <v/>
      </c>
      <c r="B165" s="196"/>
      <c r="C165" s="196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196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197" t="str">
        <f t="shared" si="30"/>
        <v/>
      </c>
      <c r="F165" s="86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2" t="str">
        <f>IF(A165="","",itens_Remanesc!C165)</f>
        <v/>
      </c>
      <c r="L165" s="192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2" t="str">
        <f>IF(OR(A165="",$I$5="",$I$6=""),"",ROUND(SUMIFS(aditivos!$L$2:$L$200,aditivos!$A$2:$A$200,A165,aditivos!$B$2:$B$200,"&gt;"&amp;$I$6,aditivos!$B$2:$B$200,"&lt;="&amp;$I$5),2))</f>
        <v/>
      </c>
      <c r="N165" s="192" t="str">
        <f t="shared" si="31"/>
        <v/>
      </c>
      <c r="O165" s="192" t="str">
        <f t="shared" si="32"/>
        <v/>
      </c>
      <c r="P165" s="192" t="str">
        <f t="shared" si="33"/>
        <v/>
      </c>
      <c r="Q165" s="192" t="str">
        <f t="shared" si="34"/>
        <v/>
      </c>
      <c r="R165" s="192" t="str">
        <f t="shared" si="35"/>
        <v/>
      </c>
    </row>
    <row r="166" spans="1:18" x14ac:dyDescent="0.35">
      <c r="A166" s="86" t="str">
        <f>IF(itens_Remanesc!A166="","",itens_Remanesc!A166)</f>
        <v/>
      </c>
      <c r="B166" s="196"/>
      <c r="C166" s="196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196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197" t="str">
        <f t="shared" si="30"/>
        <v/>
      </c>
      <c r="F166" s="86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2" t="str">
        <f>IF(A166="","",itens_Remanesc!C166)</f>
        <v/>
      </c>
      <c r="L166" s="192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2" t="str">
        <f>IF(OR(A166="",$I$5="",$I$6=""),"",ROUND(SUMIFS(aditivos!$L$2:$L$200,aditivos!$A$2:$A$200,A166,aditivos!$B$2:$B$200,"&gt;"&amp;$I$6,aditivos!$B$2:$B$200,"&lt;="&amp;$I$5),2))</f>
        <v/>
      </c>
      <c r="N166" s="192" t="str">
        <f t="shared" si="31"/>
        <v/>
      </c>
      <c r="O166" s="192" t="str">
        <f t="shared" si="32"/>
        <v/>
      </c>
      <c r="P166" s="192" t="str">
        <f t="shared" si="33"/>
        <v/>
      </c>
      <c r="Q166" s="192" t="str">
        <f t="shared" si="34"/>
        <v/>
      </c>
      <c r="R166" s="192" t="str">
        <f t="shared" si="35"/>
        <v/>
      </c>
    </row>
    <row r="167" spans="1:18" x14ac:dyDescent="0.35">
      <c r="A167" s="86" t="str">
        <f>IF(itens_Remanesc!A167="","",itens_Remanesc!A167)</f>
        <v/>
      </c>
      <c r="B167" s="196"/>
      <c r="C167" s="196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196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197" t="str">
        <f t="shared" si="30"/>
        <v/>
      </c>
      <c r="F167" s="86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2" t="str">
        <f>IF(A167="","",itens_Remanesc!C167)</f>
        <v/>
      </c>
      <c r="L167" s="192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2" t="str">
        <f>IF(OR(A167="",$I$5="",$I$6=""),"",ROUND(SUMIFS(aditivos!$L$2:$L$200,aditivos!$A$2:$A$200,A167,aditivos!$B$2:$B$200,"&gt;"&amp;$I$6,aditivos!$B$2:$B$200,"&lt;="&amp;$I$5),2))</f>
        <v/>
      </c>
      <c r="N167" s="192" t="str">
        <f t="shared" si="31"/>
        <v/>
      </c>
      <c r="O167" s="192" t="str">
        <f t="shared" si="32"/>
        <v/>
      </c>
      <c r="P167" s="192" t="str">
        <f t="shared" si="33"/>
        <v/>
      </c>
      <c r="Q167" s="192" t="str">
        <f t="shared" si="34"/>
        <v/>
      </c>
      <c r="R167" s="192" t="str">
        <f t="shared" si="35"/>
        <v/>
      </c>
    </row>
    <row r="168" spans="1:18" x14ac:dyDescent="0.35">
      <c r="A168" s="86" t="str">
        <f>IF(itens_Remanesc!A168="","",itens_Remanesc!A168)</f>
        <v/>
      </c>
      <c r="B168" s="196"/>
      <c r="C168" s="196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196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197" t="str">
        <f t="shared" si="30"/>
        <v/>
      </c>
      <c r="F168" s="86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2" t="str">
        <f>IF(A168="","",itens_Remanesc!C168)</f>
        <v/>
      </c>
      <c r="L168" s="192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2" t="str">
        <f>IF(OR(A168="",$I$5="",$I$6=""),"",ROUND(SUMIFS(aditivos!$L$2:$L$200,aditivos!$A$2:$A$200,A168,aditivos!$B$2:$B$200,"&gt;"&amp;$I$6,aditivos!$B$2:$B$200,"&lt;="&amp;$I$5),2))</f>
        <v/>
      </c>
      <c r="N168" s="192" t="str">
        <f t="shared" si="31"/>
        <v/>
      </c>
      <c r="O168" s="192" t="str">
        <f t="shared" si="32"/>
        <v/>
      </c>
      <c r="P168" s="192" t="str">
        <f t="shared" si="33"/>
        <v/>
      </c>
      <c r="Q168" s="192" t="str">
        <f t="shared" si="34"/>
        <v/>
      </c>
      <c r="R168" s="192" t="str">
        <f t="shared" si="35"/>
        <v/>
      </c>
    </row>
    <row r="169" spans="1:18" x14ac:dyDescent="0.35">
      <c r="A169" s="86" t="str">
        <f>IF(itens_Remanesc!A169="","",itens_Remanesc!A169)</f>
        <v/>
      </c>
      <c r="B169" s="196"/>
      <c r="C169" s="196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196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197" t="str">
        <f t="shared" si="30"/>
        <v/>
      </c>
      <c r="F169" s="86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2" t="str">
        <f>IF(A169="","",itens_Remanesc!C169)</f>
        <v/>
      </c>
      <c r="L169" s="192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2" t="str">
        <f>IF(OR(A169="",$I$5="",$I$6=""),"",ROUND(SUMIFS(aditivos!$L$2:$L$200,aditivos!$A$2:$A$200,A169,aditivos!$B$2:$B$200,"&gt;"&amp;$I$6,aditivos!$B$2:$B$200,"&lt;="&amp;$I$5),2))</f>
        <v/>
      </c>
      <c r="N169" s="192" t="str">
        <f t="shared" si="31"/>
        <v/>
      </c>
      <c r="O169" s="192" t="str">
        <f t="shared" si="32"/>
        <v/>
      </c>
      <c r="P169" s="192" t="str">
        <f t="shared" si="33"/>
        <v/>
      </c>
      <c r="Q169" s="192" t="str">
        <f t="shared" si="34"/>
        <v/>
      </c>
      <c r="R169" s="192" t="str">
        <f t="shared" si="35"/>
        <v/>
      </c>
    </row>
    <row r="170" spans="1:18" x14ac:dyDescent="0.35">
      <c r="A170" s="86" t="str">
        <f>IF(itens_Remanesc!A170="","",itens_Remanesc!A170)</f>
        <v/>
      </c>
      <c r="B170" s="196"/>
      <c r="C170" s="196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196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197" t="str">
        <f t="shared" si="30"/>
        <v/>
      </c>
      <c r="F170" s="86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2" t="str">
        <f>IF(A170="","",itens_Remanesc!C170)</f>
        <v/>
      </c>
      <c r="L170" s="192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2" t="str">
        <f>IF(OR(A170="",$I$5="",$I$6=""),"",ROUND(SUMIFS(aditivos!$L$2:$L$200,aditivos!$A$2:$A$200,A170,aditivos!$B$2:$B$200,"&gt;"&amp;$I$6,aditivos!$B$2:$B$200,"&lt;="&amp;$I$5),2))</f>
        <v/>
      </c>
      <c r="N170" s="192" t="str">
        <f t="shared" si="31"/>
        <v/>
      </c>
      <c r="O170" s="192" t="str">
        <f t="shared" si="32"/>
        <v/>
      </c>
      <c r="P170" s="192" t="str">
        <f t="shared" si="33"/>
        <v/>
      </c>
      <c r="Q170" s="192" t="str">
        <f t="shared" si="34"/>
        <v/>
      </c>
      <c r="R170" s="192" t="str">
        <f t="shared" si="35"/>
        <v/>
      </c>
    </row>
    <row r="171" spans="1:18" x14ac:dyDescent="0.35">
      <c r="A171" s="86" t="str">
        <f>IF(itens_Remanesc!A171="","",itens_Remanesc!A171)</f>
        <v/>
      </c>
      <c r="B171" s="196"/>
      <c r="C171" s="196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196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197" t="str">
        <f t="shared" si="30"/>
        <v/>
      </c>
      <c r="F171" s="86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2" t="str">
        <f>IF(A171="","",itens_Remanesc!C171)</f>
        <v/>
      </c>
      <c r="L171" s="192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2" t="str">
        <f>IF(OR(A171="",$I$5="",$I$6=""),"",ROUND(SUMIFS(aditivos!$L$2:$L$200,aditivos!$A$2:$A$200,A171,aditivos!$B$2:$B$200,"&gt;"&amp;$I$6,aditivos!$B$2:$B$200,"&lt;="&amp;$I$5),2))</f>
        <v/>
      </c>
      <c r="N171" s="192" t="str">
        <f t="shared" si="31"/>
        <v/>
      </c>
      <c r="O171" s="192" t="str">
        <f t="shared" si="32"/>
        <v/>
      </c>
      <c r="P171" s="192" t="str">
        <f t="shared" si="33"/>
        <v/>
      </c>
      <c r="Q171" s="192" t="str">
        <f t="shared" si="34"/>
        <v/>
      </c>
      <c r="R171" s="192" t="str">
        <f t="shared" si="35"/>
        <v/>
      </c>
    </row>
    <row r="172" spans="1:18" x14ac:dyDescent="0.35">
      <c r="A172" s="86" t="str">
        <f>IF(itens_Remanesc!A172="","",itens_Remanesc!A172)</f>
        <v/>
      </c>
      <c r="B172" s="196"/>
      <c r="C172" s="196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196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197" t="str">
        <f t="shared" si="30"/>
        <v/>
      </c>
      <c r="F172" s="86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2" t="str">
        <f>IF(A172="","",itens_Remanesc!C172)</f>
        <v/>
      </c>
      <c r="L172" s="192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2" t="str">
        <f>IF(OR(A172="",$I$5="",$I$6=""),"",ROUND(SUMIFS(aditivos!$L$2:$L$200,aditivos!$A$2:$A$200,A172,aditivos!$B$2:$B$200,"&gt;"&amp;$I$6,aditivos!$B$2:$B$200,"&lt;="&amp;$I$5),2))</f>
        <v/>
      </c>
      <c r="N172" s="192" t="str">
        <f t="shared" si="31"/>
        <v/>
      </c>
      <c r="O172" s="192" t="str">
        <f t="shared" si="32"/>
        <v/>
      </c>
      <c r="P172" s="192" t="str">
        <f t="shared" si="33"/>
        <v/>
      </c>
      <c r="Q172" s="192" t="str">
        <f t="shared" si="34"/>
        <v/>
      </c>
      <c r="R172" s="192" t="str">
        <f t="shared" si="35"/>
        <v/>
      </c>
    </row>
    <row r="173" spans="1:18" x14ac:dyDescent="0.35">
      <c r="A173" s="86" t="str">
        <f>IF(itens_Remanesc!A173="","",itens_Remanesc!A173)</f>
        <v/>
      </c>
      <c r="B173" s="196"/>
      <c r="C173" s="196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196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197" t="str">
        <f t="shared" si="30"/>
        <v/>
      </c>
      <c r="F173" s="86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2" t="str">
        <f>IF(A173="","",itens_Remanesc!C173)</f>
        <v/>
      </c>
      <c r="L173" s="192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2" t="str">
        <f>IF(OR(A173="",$I$5="",$I$6=""),"",ROUND(SUMIFS(aditivos!$L$2:$L$200,aditivos!$A$2:$A$200,A173,aditivos!$B$2:$B$200,"&gt;"&amp;$I$6,aditivos!$B$2:$B$200,"&lt;="&amp;$I$5),2))</f>
        <v/>
      </c>
      <c r="N173" s="192" t="str">
        <f t="shared" si="31"/>
        <v/>
      </c>
      <c r="O173" s="192" t="str">
        <f t="shared" si="32"/>
        <v/>
      </c>
      <c r="P173" s="192" t="str">
        <f t="shared" si="33"/>
        <v/>
      </c>
      <c r="Q173" s="192" t="str">
        <f t="shared" si="34"/>
        <v/>
      </c>
      <c r="R173" s="192" t="str">
        <f t="shared" si="35"/>
        <v/>
      </c>
    </row>
    <row r="174" spans="1:18" x14ac:dyDescent="0.35">
      <c r="A174" s="86" t="str">
        <f>IF(itens_Remanesc!A174="","",itens_Remanesc!A174)</f>
        <v/>
      </c>
      <c r="B174" s="196"/>
      <c r="C174" s="196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196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197" t="str">
        <f t="shared" si="30"/>
        <v/>
      </c>
      <c r="F174" s="86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2" t="str">
        <f>IF(A174="","",itens_Remanesc!C174)</f>
        <v/>
      </c>
      <c r="L174" s="192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2" t="str">
        <f>IF(OR(A174="",$I$5="",$I$6=""),"",ROUND(SUMIFS(aditivos!$L$2:$L$200,aditivos!$A$2:$A$200,A174,aditivos!$B$2:$B$200,"&gt;"&amp;$I$6,aditivos!$B$2:$B$200,"&lt;="&amp;$I$5),2))</f>
        <v/>
      </c>
      <c r="N174" s="192" t="str">
        <f t="shared" si="31"/>
        <v/>
      </c>
      <c r="O174" s="192" t="str">
        <f t="shared" si="32"/>
        <v/>
      </c>
      <c r="P174" s="192" t="str">
        <f t="shared" si="33"/>
        <v/>
      </c>
      <c r="Q174" s="192" t="str">
        <f t="shared" si="34"/>
        <v/>
      </c>
      <c r="R174" s="192" t="str">
        <f t="shared" si="35"/>
        <v/>
      </c>
    </row>
    <row r="175" spans="1:18" x14ac:dyDescent="0.35">
      <c r="A175" s="86" t="str">
        <f>IF(itens_Remanesc!A175="","",itens_Remanesc!A175)</f>
        <v/>
      </c>
      <c r="B175" s="196"/>
      <c r="C175" s="196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196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197" t="str">
        <f t="shared" si="30"/>
        <v/>
      </c>
      <c r="F175" s="86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2" t="str">
        <f>IF(A175="","",itens_Remanesc!C175)</f>
        <v/>
      </c>
      <c r="L175" s="192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2" t="str">
        <f>IF(OR(A175="",$I$5="",$I$6=""),"",ROUND(SUMIFS(aditivos!$L$2:$L$200,aditivos!$A$2:$A$200,A175,aditivos!$B$2:$B$200,"&gt;"&amp;$I$6,aditivos!$B$2:$B$200,"&lt;="&amp;$I$5),2))</f>
        <v/>
      </c>
      <c r="N175" s="192" t="str">
        <f t="shared" si="31"/>
        <v/>
      </c>
      <c r="O175" s="192" t="str">
        <f t="shared" si="32"/>
        <v/>
      </c>
      <c r="P175" s="192" t="str">
        <f t="shared" si="33"/>
        <v/>
      </c>
      <c r="Q175" s="192" t="str">
        <f t="shared" si="34"/>
        <v/>
      </c>
      <c r="R175" s="192" t="str">
        <f t="shared" si="35"/>
        <v/>
      </c>
    </row>
    <row r="176" spans="1:18" x14ac:dyDescent="0.35">
      <c r="A176" s="86" t="str">
        <f>IF(itens_Remanesc!A176="","",itens_Remanesc!A176)</f>
        <v/>
      </c>
      <c r="B176" s="196"/>
      <c r="C176" s="196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196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197" t="str">
        <f t="shared" si="30"/>
        <v/>
      </c>
      <c r="F176" s="86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2" t="str">
        <f>IF(A176="","",itens_Remanesc!C176)</f>
        <v/>
      </c>
      <c r="L176" s="192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2" t="str">
        <f>IF(OR(A176="",$I$5="",$I$6=""),"",ROUND(SUMIFS(aditivos!$L$2:$L$200,aditivos!$A$2:$A$200,A176,aditivos!$B$2:$B$200,"&gt;"&amp;$I$6,aditivos!$B$2:$B$200,"&lt;="&amp;$I$5),2))</f>
        <v/>
      </c>
      <c r="N176" s="192" t="str">
        <f t="shared" si="31"/>
        <v/>
      </c>
      <c r="O176" s="192" t="str">
        <f t="shared" si="32"/>
        <v/>
      </c>
      <c r="P176" s="192" t="str">
        <f t="shared" si="33"/>
        <v/>
      </c>
      <c r="Q176" s="192" t="str">
        <f t="shared" si="34"/>
        <v/>
      </c>
      <c r="R176" s="192" t="str">
        <f t="shared" si="35"/>
        <v/>
      </c>
    </row>
    <row r="177" spans="1:18" x14ac:dyDescent="0.35">
      <c r="A177" s="86" t="str">
        <f>IF(itens_Remanesc!A177="","",itens_Remanesc!A177)</f>
        <v/>
      </c>
      <c r="B177" s="196"/>
      <c r="C177" s="196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196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197" t="str">
        <f t="shared" si="30"/>
        <v/>
      </c>
      <c r="F177" s="86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2" t="str">
        <f>IF(A177="","",itens_Remanesc!C177)</f>
        <v/>
      </c>
      <c r="L177" s="192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2" t="str">
        <f>IF(OR(A177="",$I$5="",$I$6=""),"",ROUND(SUMIFS(aditivos!$L$2:$L$200,aditivos!$A$2:$A$200,A177,aditivos!$B$2:$B$200,"&gt;"&amp;$I$6,aditivos!$B$2:$B$200,"&lt;="&amp;$I$5),2))</f>
        <v/>
      </c>
      <c r="N177" s="192" t="str">
        <f t="shared" si="31"/>
        <v/>
      </c>
      <c r="O177" s="192" t="str">
        <f t="shared" si="32"/>
        <v/>
      </c>
      <c r="P177" s="192" t="str">
        <f t="shared" si="33"/>
        <v/>
      </c>
      <c r="Q177" s="192" t="str">
        <f t="shared" si="34"/>
        <v/>
      </c>
      <c r="R177" s="192" t="str">
        <f t="shared" si="35"/>
        <v/>
      </c>
    </row>
    <row r="178" spans="1:18" x14ac:dyDescent="0.35">
      <c r="A178" s="86" t="str">
        <f>IF(itens_Remanesc!A178="","",itens_Remanesc!A178)</f>
        <v/>
      </c>
      <c r="B178" s="196"/>
      <c r="C178" s="196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196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197" t="str">
        <f t="shared" si="30"/>
        <v/>
      </c>
      <c r="F178" s="86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2" t="str">
        <f>IF(A178="","",itens_Remanesc!C178)</f>
        <v/>
      </c>
      <c r="L178" s="192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2" t="str">
        <f>IF(OR(A178="",$I$5="",$I$6=""),"",ROUND(SUMIFS(aditivos!$L$2:$L$200,aditivos!$A$2:$A$200,A178,aditivos!$B$2:$B$200,"&gt;"&amp;$I$6,aditivos!$B$2:$B$200,"&lt;="&amp;$I$5),2))</f>
        <v/>
      </c>
      <c r="N178" s="192" t="str">
        <f t="shared" si="31"/>
        <v/>
      </c>
      <c r="O178" s="192" t="str">
        <f t="shared" si="32"/>
        <v/>
      </c>
      <c r="P178" s="192" t="str">
        <f t="shared" si="33"/>
        <v/>
      </c>
      <c r="Q178" s="192" t="str">
        <f t="shared" si="34"/>
        <v/>
      </c>
      <c r="R178" s="192" t="str">
        <f t="shared" si="35"/>
        <v/>
      </c>
    </row>
    <row r="179" spans="1:18" x14ac:dyDescent="0.35">
      <c r="A179" s="86" t="str">
        <f>IF(itens_Remanesc!A179="","",itens_Remanesc!A179)</f>
        <v/>
      </c>
      <c r="B179" s="196"/>
      <c r="C179" s="196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196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197" t="str">
        <f t="shared" si="30"/>
        <v/>
      </c>
      <c r="F179" s="86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2" t="str">
        <f>IF(A179="","",itens_Remanesc!C179)</f>
        <v/>
      </c>
      <c r="L179" s="192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2" t="str">
        <f>IF(OR(A179="",$I$5="",$I$6=""),"",ROUND(SUMIFS(aditivos!$L$2:$L$200,aditivos!$A$2:$A$200,A179,aditivos!$B$2:$B$200,"&gt;"&amp;$I$6,aditivos!$B$2:$B$200,"&lt;="&amp;$I$5),2))</f>
        <v/>
      </c>
      <c r="N179" s="192" t="str">
        <f t="shared" si="31"/>
        <v/>
      </c>
      <c r="O179" s="192" t="str">
        <f t="shared" si="32"/>
        <v/>
      </c>
      <c r="P179" s="192" t="str">
        <f t="shared" si="33"/>
        <v/>
      </c>
      <c r="Q179" s="192" t="str">
        <f t="shared" si="34"/>
        <v/>
      </c>
      <c r="R179" s="192" t="str">
        <f t="shared" si="35"/>
        <v/>
      </c>
    </row>
    <row r="180" spans="1:18" x14ac:dyDescent="0.35">
      <c r="A180" s="86" t="str">
        <f>IF(itens_Remanesc!A180="","",itens_Remanesc!A180)</f>
        <v/>
      </c>
      <c r="B180" s="196"/>
      <c r="C180" s="196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196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197" t="str">
        <f t="shared" si="30"/>
        <v/>
      </c>
      <c r="F180" s="86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2" t="str">
        <f>IF(A180="","",itens_Remanesc!C180)</f>
        <v/>
      </c>
      <c r="L180" s="192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2" t="str">
        <f>IF(OR(A180="",$I$5="",$I$6=""),"",ROUND(SUMIFS(aditivos!$L$2:$L$200,aditivos!$A$2:$A$200,A180,aditivos!$B$2:$B$200,"&gt;"&amp;$I$6,aditivos!$B$2:$B$200,"&lt;="&amp;$I$5),2))</f>
        <v/>
      </c>
      <c r="N180" s="192" t="str">
        <f t="shared" si="31"/>
        <v/>
      </c>
      <c r="O180" s="192" t="str">
        <f t="shared" si="32"/>
        <v/>
      </c>
      <c r="P180" s="192" t="str">
        <f t="shared" si="33"/>
        <v/>
      </c>
      <c r="Q180" s="192" t="str">
        <f t="shared" si="34"/>
        <v/>
      </c>
      <c r="R180" s="192" t="str">
        <f t="shared" si="35"/>
        <v/>
      </c>
    </row>
    <row r="181" spans="1:18" x14ac:dyDescent="0.35">
      <c r="A181" s="86" t="str">
        <f>IF(itens_Remanesc!A181="","",itens_Remanesc!A181)</f>
        <v/>
      </c>
      <c r="B181" s="196"/>
      <c r="C181" s="196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196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197" t="str">
        <f t="shared" si="30"/>
        <v/>
      </c>
      <c r="F181" s="86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2" t="str">
        <f>IF(A181="","",itens_Remanesc!C181)</f>
        <v/>
      </c>
      <c r="L181" s="192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2" t="str">
        <f>IF(OR(A181="",$I$5="",$I$6=""),"",ROUND(SUMIFS(aditivos!$L$2:$L$200,aditivos!$A$2:$A$200,A181,aditivos!$B$2:$B$200,"&gt;"&amp;$I$6,aditivos!$B$2:$B$200,"&lt;="&amp;$I$5),2))</f>
        <v/>
      </c>
      <c r="N181" s="192" t="str">
        <f t="shared" si="31"/>
        <v/>
      </c>
      <c r="O181" s="192" t="str">
        <f t="shared" si="32"/>
        <v/>
      </c>
      <c r="P181" s="192" t="str">
        <f t="shared" si="33"/>
        <v/>
      </c>
      <c r="Q181" s="192" t="str">
        <f t="shared" si="34"/>
        <v/>
      </c>
      <c r="R181" s="192" t="str">
        <f t="shared" si="35"/>
        <v/>
      </c>
    </row>
    <row r="182" spans="1:18" x14ac:dyDescent="0.35">
      <c r="A182" s="86" t="str">
        <f>IF(itens_Remanesc!A182="","",itens_Remanesc!A182)</f>
        <v/>
      </c>
      <c r="B182" s="196"/>
      <c r="C182" s="196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196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197" t="str">
        <f t="shared" si="30"/>
        <v/>
      </c>
      <c r="F182" s="86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2" t="str">
        <f>IF(A182="","",itens_Remanesc!C182)</f>
        <v/>
      </c>
      <c r="L182" s="192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2" t="str">
        <f>IF(OR(A182="",$I$5="",$I$6=""),"",ROUND(SUMIFS(aditivos!$L$2:$L$200,aditivos!$A$2:$A$200,A182,aditivos!$B$2:$B$200,"&gt;"&amp;$I$6,aditivos!$B$2:$B$200,"&lt;="&amp;$I$5),2))</f>
        <v/>
      </c>
      <c r="N182" s="192" t="str">
        <f t="shared" si="31"/>
        <v/>
      </c>
      <c r="O182" s="192" t="str">
        <f t="shared" si="32"/>
        <v/>
      </c>
      <c r="P182" s="192" t="str">
        <f t="shared" si="33"/>
        <v/>
      </c>
      <c r="Q182" s="192" t="str">
        <f t="shared" si="34"/>
        <v/>
      </c>
      <c r="R182" s="192" t="str">
        <f t="shared" si="35"/>
        <v/>
      </c>
    </row>
    <row r="183" spans="1:18" x14ac:dyDescent="0.35">
      <c r="A183" s="86" t="str">
        <f>IF(itens_Remanesc!A183="","",itens_Remanesc!A183)</f>
        <v/>
      </c>
      <c r="B183" s="196"/>
      <c r="C183" s="196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196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197" t="str">
        <f t="shared" si="30"/>
        <v/>
      </c>
      <c r="F183" s="86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2" t="str">
        <f>IF(A183="","",itens_Remanesc!C183)</f>
        <v/>
      </c>
      <c r="L183" s="192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2" t="str">
        <f>IF(OR(A183="",$I$5="",$I$6=""),"",ROUND(SUMIFS(aditivos!$L$2:$L$200,aditivos!$A$2:$A$200,A183,aditivos!$B$2:$B$200,"&gt;"&amp;$I$6,aditivos!$B$2:$B$200,"&lt;="&amp;$I$5),2))</f>
        <v/>
      </c>
      <c r="N183" s="192" t="str">
        <f t="shared" si="31"/>
        <v/>
      </c>
      <c r="O183" s="192" t="str">
        <f t="shared" si="32"/>
        <v/>
      </c>
      <c r="P183" s="192" t="str">
        <f t="shared" si="33"/>
        <v/>
      </c>
      <c r="Q183" s="192" t="str">
        <f t="shared" si="34"/>
        <v/>
      </c>
      <c r="R183" s="192" t="str">
        <f t="shared" si="35"/>
        <v/>
      </c>
    </row>
    <row r="184" spans="1:18" x14ac:dyDescent="0.35">
      <c r="A184" s="86" t="str">
        <f>IF(itens_Remanesc!A184="","",itens_Remanesc!A184)</f>
        <v/>
      </c>
      <c r="B184" s="196"/>
      <c r="C184" s="196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196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197" t="str">
        <f t="shared" si="30"/>
        <v/>
      </c>
      <c r="F184" s="86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2" t="str">
        <f>IF(A184="","",itens_Remanesc!C184)</f>
        <v/>
      </c>
      <c r="L184" s="192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2" t="str">
        <f>IF(OR(A184="",$I$5="",$I$6=""),"",ROUND(SUMIFS(aditivos!$L$2:$L$200,aditivos!$A$2:$A$200,A184,aditivos!$B$2:$B$200,"&gt;"&amp;$I$6,aditivos!$B$2:$B$200,"&lt;="&amp;$I$5),2))</f>
        <v/>
      </c>
      <c r="N184" s="192" t="str">
        <f t="shared" si="31"/>
        <v/>
      </c>
      <c r="O184" s="192" t="str">
        <f t="shared" si="32"/>
        <v/>
      </c>
      <c r="P184" s="192" t="str">
        <f t="shared" si="33"/>
        <v/>
      </c>
      <c r="Q184" s="192" t="str">
        <f t="shared" si="34"/>
        <v/>
      </c>
      <c r="R184" s="192" t="str">
        <f t="shared" si="35"/>
        <v/>
      </c>
    </row>
    <row r="185" spans="1:18" x14ac:dyDescent="0.35">
      <c r="A185" s="86" t="str">
        <f>IF(itens_Remanesc!A185="","",itens_Remanesc!A185)</f>
        <v/>
      </c>
      <c r="B185" s="196"/>
      <c r="C185" s="196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196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197" t="str">
        <f t="shared" si="30"/>
        <v/>
      </c>
      <c r="F185" s="86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2" t="str">
        <f>IF(A185="","",itens_Remanesc!C185)</f>
        <v/>
      </c>
      <c r="L185" s="192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2" t="str">
        <f>IF(OR(A185="",$I$5="",$I$6=""),"",ROUND(SUMIFS(aditivos!$L$2:$L$200,aditivos!$A$2:$A$200,A185,aditivos!$B$2:$B$200,"&gt;"&amp;$I$6,aditivos!$B$2:$B$200,"&lt;="&amp;$I$5),2))</f>
        <v/>
      </c>
      <c r="N185" s="192" t="str">
        <f t="shared" si="31"/>
        <v/>
      </c>
      <c r="O185" s="192" t="str">
        <f t="shared" si="32"/>
        <v/>
      </c>
      <c r="P185" s="192" t="str">
        <f t="shared" si="33"/>
        <v/>
      </c>
      <c r="Q185" s="192" t="str">
        <f t="shared" si="34"/>
        <v/>
      </c>
      <c r="R185" s="192" t="str">
        <f t="shared" si="35"/>
        <v/>
      </c>
    </row>
    <row r="186" spans="1:18" x14ac:dyDescent="0.35">
      <c r="A186" s="86" t="str">
        <f>IF(itens_Remanesc!A186="","",itens_Remanesc!A186)</f>
        <v/>
      </c>
      <c r="B186" s="196"/>
      <c r="C186" s="196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196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197" t="str">
        <f t="shared" si="30"/>
        <v/>
      </c>
      <c r="F186" s="86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2" t="str">
        <f>IF(A186="","",itens_Remanesc!C186)</f>
        <v/>
      </c>
      <c r="L186" s="192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2" t="str">
        <f>IF(OR(A186="",$I$5="",$I$6=""),"",ROUND(SUMIFS(aditivos!$L$2:$L$200,aditivos!$A$2:$A$200,A186,aditivos!$B$2:$B$200,"&gt;"&amp;$I$6,aditivos!$B$2:$B$200,"&lt;="&amp;$I$5),2))</f>
        <v/>
      </c>
      <c r="N186" s="192" t="str">
        <f t="shared" si="31"/>
        <v/>
      </c>
      <c r="O186" s="192" t="str">
        <f t="shared" si="32"/>
        <v/>
      </c>
      <c r="P186" s="192" t="str">
        <f t="shared" si="33"/>
        <v/>
      </c>
      <c r="Q186" s="192" t="str">
        <f t="shared" si="34"/>
        <v/>
      </c>
      <c r="R186" s="192" t="str">
        <f t="shared" si="35"/>
        <v/>
      </c>
    </row>
    <row r="187" spans="1:18" x14ac:dyDescent="0.35">
      <c r="A187" s="86" t="str">
        <f>IF(itens_Remanesc!A187="","",itens_Remanesc!A187)</f>
        <v/>
      </c>
      <c r="B187" s="196"/>
      <c r="C187" s="196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196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197" t="str">
        <f t="shared" si="30"/>
        <v/>
      </c>
      <c r="F187" s="86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2" t="str">
        <f>IF(A187="","",itens_Remanesc!C187)</f>
        <v/>
      </c>
      <c r="L187" s="192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2" t="str">
        <f>IF(OR(A187="",$I$5="",$I$6=""),"",ROUND(SUMIFS(aditivos!$L$2:$L$200,aditivos!$A$2:$A$200,A187,aditivos!$B$2:$B$200,"&gt;"&amp;$I$6,aditivos!$B$2:$B$200,"&lt;="&amp;$I$5),2))</f>
        <v/>
      </c>
      <c r="N187" s="192" t="str">
        <f t="shared" si="31"/>
        <v/>
      </c>
      <c r="O187" s="192" t="str">
        <f t="shared" si="32"/>
        <v/>
      </c>
      <c r="P187" s="192" t="str">
        <f t="shared" si="33"/>
        <v/>
      </c>
      <c r="Q187" s="192" t="str">
        <f t="shared" si="34"/>
        <v/>
      </c>
      <c r="R187" s="192" t="str">
        <f t="shared" si="35"/>
        <v/>
      </c>
    </row>
    <row r="188" spans="1:18" x14ac:dyDescent="0.35">
      <c r="A188" s="86" t="str">
        <f>IF(itens_Remanesc!A188="","",itens_Remanesc!A188)</f>
        <v/>
      </c>
      <c r="B188" s="196"/>
      <c r="C188" s="196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196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197" t="str">
        <f t="shared" si="30"/>
        <v/>
      </c>
      <c r="F188" s="86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2" t="str">
        <f>IF(A188="","",itens_Remanesc!C188)</f>
        <v/>
      </c>
      <c r="L188" s="192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2" t="str">
        <f>IF(OR(A188="",$I$5="",$I$6=""),"",ROUND(SUMIFS(aditivos!$L$2:$L$200,aditivos!$A$2:$A$200,A188,aditivos!$B$2:$B$200,"&gt;"&amp;$I$6,aditivos!$B$2:$B$200,"&lt;="&amp;$I$5),2))</f>
        <v/>
      </c>
      <c r="N188" s="192" t="str">
        <f t="shared" si="31"/>
        <v/>
      </c>
      <c r="O188" s="192" t="str">
        <f t="shared" si="32"/>
        <v/>
      </c>
      <c r="P188" s="192" t="str">
        <f t="shared" si="33"/>
        <v/>
      </c>
      <c r="Q188" s="192" t="str">
        <f t="shared" si="34"/>
        <v/>
      </c>
      <c r="R188" s="192" t="str">
        <f t="shared" si="35"/>
        <v/>
      </c>
    </row>
    <row r="189" spans="1:18" x14ac:dyDescent="0.35">
      <c r="A189" s="86" t="str">
        <f>IF(itens_Remanesc!A189="","",itens_Remanesc!A189)</f>
        <v/>
      </c>
      <c r="B189" s="196"/>
      <c r="C189" s="196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196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197" t="str">
        <f t="shared" si="30"/>
        <v/>
      </c>
      <c r="F189" s="86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2" t="str">
        <f>IF(A189="","",itens_Remanesc!C189)</f>
        <v/>
      </c>
      <c r="L189" s="192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2" t="str">
        <f>IF(OR(A189="",$I$5="",$I$6=""),"",ROUND(SUMIFS(aditivos!$L$2:$L$200,aditivos!$A$2:$A$200,A189,aditivos!$B$2:$B$200,"&gt;"&amp;$I$6,aditivos!$B$2:$B$200,"&lt;="&amp;$I$5),2))</f>
        <v/>
      </c>
      <c r="N189" s="192" t="str">
        <f t="shared" si="31"/>
        <v/>
      </c>
      <c r="O189" s="192" t="str">
        <f t="shared" si="32"/>
        <v/>
      </c>
      <c r="P189" s="192" t="str">
        <f t="shared" si="33"/>
        <v/>
      </c>
      <c r="Q189" s="192" t="str">
        <f t="shared" si="34"/>
        <v/>
      </c>
      <c r="R189" s="192" t="str">
        <f t="shared" si="35"/>
        <v/>
      </c>
    </row>
    <row r="190" spans="1:18" x14ac:dyDescent="0.35">
      <c r="A190" s="86" t="str">
        <f>IF(itens_Remanesc!A190="","",itens_Remanesc!A190)</f>
        <v/>
      </c>
      <c r="B190" s="196"/>
      <c r="C190" s="196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196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197" t="str">
        <f t="shared" si="30"/>
        <v/>
      </c>
      <c r="F190" s="86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2" t="str">
        <f>IF(A190="","",itens_Remanesc!C190)</f>
        <v/>
      </c>
      <c r="L190" s="192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2" t="str">
        <f>IF(OR(A190="",$I$5="",$I$6=""),"",ROUND(SUMIFS(aditivos!$L$2:$L$200,aditivos!$A$2:$A$200,A190,aditivos!$B$2:$B$200,"&gt;"&amp;$I$6,aditivos!$B$2:$B$200,"&lt;="&amp;$I$5),2))</f>
        <v/>
      </c>
      <c r="N190" s="192" t="str">
        <f t="shared" si="31"/>
        <v/>
      </c>
      <c r="O190" s="192" t="str">
        <f t="shared" si="32"/>
        <v/>
      </c>
      <c r="P190" s="192" t="str">
        <f t="shared" si="33"/>
        <v/>
      </c>
      <c r="Q190" s="192" t="str">
        <f t="shared" si="34"/>
        <v/>
      </c>
      <c r="R190" s="192" t="str">
        <f t="shared" si="35"/>
        <v/>
      </c>
    </row>
    <row r="191" spans="1:18" x14ac:dyDescent="0.35">
      <c r="A191" s="86" t="str">
        <f>IF(itens_Remanesc!A191="","",itens_Remanesc!A191)</f>
        <v/>
      </c>
      <c r="B191" s="196"/>
      <c r="C191" s="196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196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197" t="str">
        <f t="shared" si="30"/>
        <v/>
      </c>
      <c r="F191" s="86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2" t="str">
        <f>IF(A191="","",itens_Remanesc!C191)</f>
        <v/>
      </c>
      <c r="L191" s="192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2" t="str">
        <f>IF(OR(A191="",$I$5="",$I$6=""),"",ROUND(SUMIFS(aditivos!$L$2:$L$200,aditivos!$A$2:$A$200,A191,aditivos!$B$2:$B$200,"&gt;"&amp;$I$6,aditivos!$B$2:$B$200,"&lt;="&amp;$I$5),2))</f>
        <v/>
      </c>
      <c r="N191" s="192" t="str">
        <f t="shared" si="31"/>
        <v/>
      </c>
      <c r="O191" s="192" t="str">
        <f t="shared" si="32"/>
        <v/>
      </c>
      <c r="P191" s="192" t="str">
        <f t="shared" si="33"/>
        <v/>
      </c>
      <c r="Q191" s="192" t="str">
        <f t="shared" si="34"/>
        <v/>
      </c>
      <c r="R191" s="192" t="str">
        <f t="shared" si="35"/>
        <v/>
      </c>
    </row>
    <row r="192" spans="1:18" x14ac:dyDescent="0.35">
      <c r="A192" s="86" t="str">
        <f>IF(itens_Remanesc!A192="","",itens_Remanesc!A192)</f>
        <v/>
      </c>
      <c r="B192" s="196"/>
      <c r="C192" s="196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196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197" t="str">
        <f t="shared" si="30"/>
        <v/>
      </c>
      <c r="F192" s="86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2" t="str">
        <f>IF(A192="","",itens_Remanesc!C192)</f>
        <v/>
      </c>
      <c r="L192" s="192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2" t="str">
        <f>IF(OR(A192="",$I$5="",$I$6=""),"",ROUND(SUMIFS(aditivos!$L$2:$L$200,aditivos!$A$2:$A$200,A192,aditivos!$B$2:$B$200,"&gt;"&amp;$I$6,aditivos!$B$2:$B$200,"&lt;="&amp;$I$5),2))</f>
        <v/>
      </c>
      <c r="N192" s="192" t="str">
        <f t="shared" si="31"/>
        <v/>
      </c>
      <c r="O192" s="192" t="str">
        <f t="shared" si="32"/>
        <v/>
      </c>
      <c r="P192" s="192" t="str">
        <f t="shared" si="33"/>
        <v/>
      </c>
      <c r="Q192" s="192" t="str">
        <f t="shared" si="34"/>
        <v/>
      </c>
      <c r="R192" s="192" t="str">
        <f t="shared" si="35"/>
        <v/>
      </c>
    </row>
    <row r="193" spans="1:18" x14ac:dyDescent="0.35">
      <c r="A193" s="86" t="str">
        <f>IF(itens_Remanesc!A193="","",itens_Remanesc!A193)</f>
        <v/>
      </c>
      <c r="B193" s="196"/>
      <c r="C193" s="196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196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197" t="str">
        <f t="shared" si="30"/>
        <v/>
      </c>
      <c r="F193" s="86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2" t="str">
        <f>IF(A193="","",itens_Remanesc!C193)</f>
        <v/>
      </c>
      <c r="L193" s="192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2" t="str">
        <f>IF(OR(A193="",$I$5="",$I$6=""),"",ROUND(SUMIFS(aditivos!$L$2:$L$200,aditivos!$A$2:$A$200,A193,aditivos!$B$2:$B$200,"&gt;"&amp;$I$6,aditivos!$B$2:$B$200,"&lt;="&amp;$I$5),2))</f>
        <v/>
      </c>
      <c r="N193" s="192" t="str">
        <f t="shared" si="31"/>
        <v/>
      </c>
      <c r="O193" s="192" t="str">
        <f t="shared" si="32"/>
        <v/>
      </c>
      <c r="P193" s="192" t="str">
        <f t="shared" si="33"/>
        <v/>
      </c>
      <c r="Q193" s="192" t="str">
        <f t="shared" si="34"/>
        <v/>
      </c>
      <c r="R193" s="192" t="str">
        <f t="shared" si="35"/>
        <v/>
      </c>
    </row>
    <row r="194" spans="1:18" x14ac:dyDescent="0.35">
      <c r="A194" s="86" t="str">
        <f>IF(itens_Remanesc!A194="","",itens_Remanesc!A194)</f>
        <v/>
      </c>
      <c r="B194" s="196"/>
      <c r="C194" s="196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196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197" t="str">
        <f t="shared" ref="E194:E200" si="36">IF(A194="","",IF($I$4="","POSICAO DE REFERENCIA INDISPONIVEL",IF($I$2,"ATUAL INFORMADA",IF(ISNUMBER(B194),"ATUAL IGNORADA (POSICAO INCOMPLETA) - FOTOGRAFIA "&amp;$I$4,"FOTOGRAFIA "&amp;$I$4))))</f>
        <v/>
      </c>
      <c r="F194" s="86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2" t="str">
        <f>IF(A194="","",itens_Remanesc!C194)</f>
        <v/>
      </c>
      <c r="L194" s="192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2" t="str">
        <f>IF(OR(A194="",$I$5="",$I$6=""),"",ROUND(SUMIFS(aditivos!$L$2:$L$200,aditivos!$A$2:$A$200,A194,aditivos!$B$2:$B$200,"&gt;"&amp;$I$6,aditivos!$B$2:$B$200,"&lt;="&amp;$I$5),2))</f>
        <v/>
      </c>
      <c r="N194" s="192" t="str">
        <f t="shared" ref="N194:N200" si="37">IF(OR(A194="",L194="",D194=""),"",ROUND(MAX(L194+IF(ISNUMBER(M194),M194,0)-D194,0),2))</f>
        <v/>
      </c>
      <c r="O194" s="192" t="str">
        <f t="shared" ref="O194:O200" si="38">IF(OR(A194="",D194="",K194="",$I$7=""),"",ROUND(D194*K194*$I$7,2))</f>
        <v/>
      </c>
      <c r="P194" s="192" t="str">
        <f t="shared" ref="P194:P200" si="39">IF(OR(A194="",N194="",K194="",$I$7=""),"",ROUND(N194*K194*$I$7,2))</f>
        <v/>
      </c>
      <c r="Q194" s="192" t="str">
        <f t="shared" ref="Q194:Q200" si="40">IF(OR(A194="",D194="",K194=""),"",ROUND(D194*K194,2))</f>
        <v/>
      </c>
      <c r="R194" s="192" t="str">
        <f t="shared" ref="R194:R200" si="41">IF(OR(A194="",L194="",K194="",$I$7=""),"",ROUND(L194*K194*$I$7,2))</f>
        <v/>
      </c>
    </row>
    <row r="195" spans="1:18" x14ac:dyDescent="0.35">
      <c r="A195" s="86" t="str">
        <f>IF(itens_Remanesc!A195="","",itens_Remanesc!A195)</f>
        <v/>
      </c>
      <c r="B195" s="196"/>
      <c r="C195" s="196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196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197" t="str">
        <f t="shared" si="36"/>
        <v/>
      </c>
      <c r="F195" s="86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2" t="str">
        <f>IF(A195="","",itens_Remanesc!C195)</f>
        <v/>
      </c>
      <c r="L195" s="192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2" t="str">
        <f>IF(OR(A195="",$I$5="",$I$6=""),"",ROUND(SUMIFS(aditivos!$L$2:$L$200,aditivos!$A$2:$A$200,A195,aditivos!$B$2:$B$200,"&gt;"&amp;$I$6,aditivos!$B$2:$B$200,"&lt;="&amp;$I$5),2))</f>
        <v/>
      </c>
      <c r="N195" s="192" t="str">
        <f t="shared" si="37"/>
        <v/>
      </c>
      <c r="O195" s="192" t="str">
        <f t="shared" si="38"/>
        <v/>
      </c>
      <c r="P195" s="192" t="str">
        <f t="shared" si="39"/>
        <v/>
      </c>
      <c r="Q195" s="192" t="str">
        <f t="shared" si="40"/>
        <v/>
      </c>
      <c r="R195" s="192" t="str">
        <f t="shared" si="41"/>
        <v/>
      </c>
    </row>
    <row r="196" spans="1:18" x14ac:dyDescent="0.35">
      <c r="A196" s="86" t="str">
        <f>IF(itens_Remanesc!A196="","",itens_Remanesc!A196)</f>
        <v/>
      </c>
      <c r="B196" s="196"/>
      <c r="C196" s="196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196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197" t="str">
        <f t="shared" si="36"/>
        <v/>
      </c>
      <c r="F196" s="86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2" t="str">
        <f>IF(A196="","",itens_Remanesc!C196)</f>
        <v/>
      </c>
      <c r="L196" s="192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2" t="str">
        <f>IF(OR(A196="",$I$5="",$I$6=""),"",ROUND(SUMIFS(aditivos!$L$2:$L$200,aditivos!$A$2:$A$200,A196,aditivos!$B$2:$B$200,"&gt;"&amp;$I$6,aditivos!$B$2:$B$200,"&lt;="&amp;$I$5),2))</f>
        <v/>
      </c>
      <c r="N196" s="192" t="str">
        <f t="shared" si="37"/>
        <v/>
      </c>
      <c r="O196" s="192" t="str">
        <f t="shared" si="38"/>
        <v/>
      </c>
      <c r="P196" s="192" t="str">
        <f t="shared" si="39"/>
        <v/>
      </c>
      <c r="Q196" s="192" t="str">
        <f t="shared" si="40"/>
        <v/>
      </c>
      <c r="R196" s="192" t="str">
        <f t="shared" si="41"/>
        <v/>
      </c>
    </row>
    <row r="197" spans="1:18" x14ac:dyDescent="0.35">
      <c r="A197" s="86" t="str">
        <f>IF(itens_Remanesc!A197="","",itens_Remanesc!A197)</f>
        <v/>
      </c>
      <c r="B197" s="196"/>
      <c r="C197" s="196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196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197" t="str">
        <f t="shared" si="36"/>
        <v/>
      </c>
      <c r="F197" s="86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2" t="str">
        <f>IF(A197="","",itens_Remanesc!C197)</f>
        <v/>
      </c>
      <c r="L197" s="192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2" t="str">
        <f>IF(OR(A197="",$I$5="",$I$6=""),"",ROUND(SUMIFS(aditivos!$L$2:$L$200,aditivos!$A$2:$A$200,A197,aditivos!$B$2:$B$200,"&gt;"&amp;$I$6,aditivos!$B$2:$B$200,"&lt;="&amp;$I$5),2))</f>
        <v/>
      </c>
      <c r="N197" s="192" t="str">
        <f t="shared" si="37"/>
        <v/>
      </c>
      <c r="O197" s="192" t="str">
        <f t="shared" si="38"/>
        <v/>
      </c>
      <c r="P197" s="192" t="str">
        <f t="shared" si="39"/>
        <v/>
      </c>
      <c r="Q197" s="192" t="str">
        <f t="shared" si="40"/>
        <v/>
      </c>
      <c r="R197" s="192" t="str">
        <f t="shared" si="41"/>
        <v/>
      </c>
    </row>
    <row r="198" spans="1:18" x14ac:dyDescent="0.35">
      <c r="A198" s="86" t="str">
        <f>IF(itens_Remanesc!A198="","",itens_Remanesc!A198)</f>
        <v/>
      </c>
      <c r="B198" s="196"/>
      <c r="C198" s="196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196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197" t="str">
        <f t="shared" si="36"/>
        <v/>
      </c>
      <c r="F198" s="86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2" t="str">
        <f>IF(A198="","",itens_Remanesc!C198)</f>
        <v/>
      </c>
      <c r="L198" s="192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2" t="str">
        <f>IF(OR(A198="",$I$5="",$I$6=""),"",ROUND(SUMIFS(aditivos!$L$2:$L$200,aditivos!$A$2:$A$200,A198,aditivos!$B$2:$B$200,"&gt;"&amp;$I$6,aditivos!$B$2:$B$200,"&lt;="&amp;$I$5),2))</f>
        <v/>
      </c>
      <c r="N198" s="192" t="str">
        <f t="shared" si="37"/>
        <v/>
      </c>
      <c r="O198" s="192" t="str">
        <f t="shared" si="38"/>
        <v/>
      </c>
      <c r="P198" s="192" t="str">
        <f t="shared" si="39"/>
        <v/>
      </c>
      <c r="Q198" s="192" t="str">
        <f t="shared" si="40"/>
        <v/>
      </c>
      <c r="R198" s="192" t="str">
        <f t="shared" si="41"/>
        <v/>
      </c>
    </row>
    <row r="199" spans="1:18" x14ac:dyDescent="0.35">
      <c r="A199" s="86" t="str">
        <f>IF(itens_Remanesc!A199="","",itens_Remanesc!A199)</f>
        <v/>
      </c>
      <c r="B199" s="196"/>
      <c r="C199" s="196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196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197" t="str">
        <f t="shared" si="36"/>
        <v/>
      </c>
      <c r="F199" s="86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2" t="str">
        <f>IF(A199="","",itens_Remanesc!C199)</f>
        <v/>
      </c>
      <c r="L199" s="192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2" t="str">
        <f>IF(OR(A199="",$I$5="",$I$6=""),"",ROUND(SUMIFS(aditivos!$L$2:$L$200,aditivos!$A$2:$A$200,A199,aditivos!$B$2:$B$200,"&gt;"&amp;$I$6,aditivos!$B$2:$B$200,"&lt;="&amp;$I$5),2))</f>
        <v/>
      </c>
      <c r="N199" s="192" t="str">
        <f t="shared" si="37"/>
        <v/>
      </c>
      <c r="O199" s="192" t="str">
        <f t="shared" si="38"/>
        <v/>
      </c>
      <c r="P199" s="192" t="str">
        <f t="shared" si="39"/>
        <v/>
      </c>
      <c r="Q199" s="192" t="str">
        <f t="shared" si="40"/>
        <v/>
      </c>
      <c r="R199" s="192" t="str">
        <f t="shared" si="41"/>
        <v/>
      </c>
    </row>
    <row r="200" spans="1:18" x14ac:dyDescent="0.35">
      <c r="A200" s="86" t="str">
        <f>IF(itens_Remanesc!A200="","",itens_Remanesc!A200)</f>
        <v/>
      </c>
      <c r="B200" s="196"/>
      <c r="C200" s="196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196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197" t="str">
        <f t="shared" si="36"/>
        <v/>
      </c>
      <c r="F200" s="86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2" t="str">
        <f>IF(A200="","",itens_Remanesc!C200)</f>
        <v/>
      </c>
      <c r="L200" s="192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2" t="str">
        <f>IF(OR(A200="",$I$5="",$I$6=""),"",ROUND(SUMIFS(aditivos!$L$2:$L$200,aditivos!$A$2:$A$200,A200,aditivos!$B$2:$B$200,"&gt;"&amp;$I$6,aditivos!$B$2:$B$200,"&lt;="&amp;$I$5),2))</f>
        <v/>
      </c>
      <c r="N200" s="192" t="str">
        <f t="shared" si="37"/>
        <v/>
      </c>
      <c r="O200" s="192" t="str">
        <f t="shared" si="38"/>
        <v/>
      </c>
      <c r="P200" s="192" t="str">
        <f t="shared" si="39"/>
        <v/>
      </c>
      <c r="Q200" s="192" t="str">
        <f t="shared" si="40"/>
        <v/>
      </c>
      <c r="R200" s="192" t="str">
        <f t="shared" si="41"/>
        <v/>
      </c>
    </row>
  </sheetData>
  <conditionalFormatting sqref="A2:F200">
    <cfRule type="expression" dxfId="22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26" width="0" hidden="1" customWidth="1"/>
  </cols>
  <sheetData>
    <row r="1" spans="1:26" ht="26" customHeight="1" x14ac:dyDescent="0.35">
      <c r="A1" s="68" t="s">
        <v>68</v>
      </c>
      <c r="B1" s="68" t="s">
        <v>69</v>
      </c>
      <c r="C1" s="171" t="s">
        <v>112</v>
      </c>
      <c r="D1" s="173" t="s">
        <v>113</v>
      </c>
      <c r="E1" s="169" t="s">
        <v>114</v>
      </c>
      <c r="F1" s="169" t="s">
        <v>115</v>
      </c>
      <c r="G1" s="177" t="s">
        <v>82</v>
      </c>
      <c r="H1" s="179" t="s">
        <v>116</v>
      </c>
      <c r="I1" s="175" t="s">
        <v>117</v>
      </c>
      <c r="J1" s="175" t="s">
        <v>118</v>
      </c>
      <c r="K1" s="181" t="s">
        <v>83</v>
      </c>
      <c r="L1" s="173" t="s">
        <v>119</v>
      </c>
      <c r="M1" s="169" t="s">
        <v>120</v>
      </c>
      <c r="N1" s="169" t="s">
        <v>121</v>
      </c>
      <c r="O1" s="177" t="s">
        <v>84</v>
      </c>
      <c r="P1" s="179" t="s">
        <v>122</v>
      </c>
      <c r="Q1" s="175" t="s">
        <v>123</v>
      </c>
      <c r="R1" s="175" t="s">
        <v>124</v>
      </c>
      <c r="S1" s="181" t="s">
        <v>85</v>
      </c>
      <c r="T1" s="173" t="s">
        <v>125</v>
      </c>
      <c r="U1" s="169" t="s">
        <v>126</v>
      </c>
      <c r="V1" s="169" t="s">
        <v>127</v>
      </c>
      <c r="W1" s="169" t="s">
        <v>86</v>
      </c>
      <c r="X1" s="68" t="s">
        <v>87</v>
      </c>
      <c r="Y1" t="s">
        <v>389</v>
      </c>
      <c r="Z1" t="s">
        <v>388</v>
      </c>
    </row>
    <row r="2" spans="1:26" x14ac:dyDescent="0.35">
      <c r="A2" s="156" t="str">
        <f>IF(itens_Remanesc!A2="","",itens_Remanesc!A2)</f>
        <v/>
      </c>
      <c r="B2" s="218" t="str">
        <f>IF(A2="","",itens_Remanesc!C2)</f>
        <v/>
      </c>
      <c r="C2" s="172" t="str">
        <f>IF(A2="","",IF(itens_Remanesc!B2="",0,itens_Remanesc!B2))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IF(A2="","",IF(itens_Remanesc!B2&lt;&gt;"",itens_Remanesc!B2,IF($Z2,0,"")))</f>
        <v/>
      </c>
      <c r="G2" s="178" t="str">
        <f t="shared" ref="G2:G33" si="1">IF(A2="","",IF($Y2="","",IF($Y2&gt;0,"",ROUND(E2,2))))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IF(A2="","",IF($Y2="","",IF($Y2&gt;1,"",IF(ISNUMBER(J2),ROUND(J2+H2,2),IF($Y2=1,ROUND(H2,2),"")))))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IF(A2="","",IF($Y2="","",IF($Y2&gt;2,"",IF(ISNUMBER(N2),ROUND(N2+L2,2),IF($Y2=2,ROUND(L2,2),"")))))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IF(A2="","",IF($Y2="","",IF($Y2&gt;3,"",IF(ISNUMBER(R2),ROUND(R2+P2,2),IF($Y2=3,ROUND(P2,2),"")))))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IF(A2="","",IF($Y2="","",IF($Y2&gt;4,"",IF(ISNUMBER(V2),ROUND(V2+T2,2),IF($Y2=4,ROUND(T2,2),"")))))</f>
        <v/>
      </c>
      <c r="X2" s="156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</row>
    <row r="3" spans="1:26" x14ac:dyDescent="0.35">
      <c r="A3" s="156" t="str">
        <f>IF(itens_Remanesc!A3="","",itens_Remanesc!A3)</f>
        <v/>
      </c>
      <c r="B3" s="218" t="str">
        <f>IF(A3="","",itens_Remanesc!C3)</f>
        <v/>
      </c>
      <c r="C3" s="172" t="str">
        <f>IF(A3="","",IF(itens_Remanesc!B3="",0,itens_Remanesc!B3))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IF(A3="","",IF(itens_Remanesc!B3&lt;&gt;"",itens_Remanesc!B3,IF($Z3,0,"")))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</row>
    <row r="4" spans="1:26" x14ac:dyDescent="0.35">
      <c r="A4" s="156" t="str">
        <f>IF(itens_Remanesc!A4="","",itens_Remanesc!A4)</f>
        <v/>
      </c>
      <c r="B4" s="218" t="str">
        <f>IF(A4="","",itens_Remanesc!C4)</f>
        <v/>
      </c>
      <c r="C4" s="172" t="str">
        <f>IF(A4="","",IF(itens_Remanesc!B4="",0,itens_Remanesc!B4))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IF(A4="","",IF(itens_Remanesc!B4&lt;&gt;"",itens_Remanesc!B4,IF($Z4,0,"")))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</row>
    <row r="5" spans="1:26" x14ac:dyDescent="0.35">
      <c r="A5" s="156" t="str">
        <f>IF(itens_Remanesc!A5="","",itens_Remanesc!A5)</f>
        <v/>
      </c>
      <c r="B5" s="218" t="str">
        <f>IF(A5="","",itens_Remanesc!C5)</f>
        <v/>
      </c>
      <c r="C5" s="172" t="str">
        <f>IF(A5="","",IF(itens_Remanesc!B5="",0,itens_Remanesc!B5))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IF(A5="","",IF(itens_Remanesc!B5&lt;&gt;"",itens_Remanesc!B5,IF($Z5,0,"")))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</row>
    <row r="6" spans="1:26" x14ac:dyDescent="0.35">
      <c r="A6" s="156" t="str">
        <f>IF(itens_Remanesc!A6="","",itens_Remanesc!A6)</f>
        <v/>
      </c>
      <c r="B6" s="218" t="str">
        <f>IF(A6="","",itens_Remanesc!C6)</f>
        <v/>
      </c>
      <c r="C6" s="172" t="str">
        <f>IF(A6="","",IF(itens_Remanesc!B6="",0,itens_Remanesc!B6))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IF(A6="","",IF(itens_Remanesc!B6&lt;&gt;"",itens_Remanesc!B6,IF($Z6,0,"")))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</row>
    <row r="7" spans="1:26" x14ac:dyDescent="0.35">
      <c r="A7" s="156" t="str">
        <f>IF(itens_Remanesc!A7="","",itens_Remanesc!A7)</f>
        <v/>
      </c>
      <c r="B7" s="218" t="str">
        <f>IF(A7="","",itens_Remanesc!C7)</f>
        <v/>
      </c>
      <c r="C7" s="172" t="str">
        <f>IF(A7="","",IF(itens_Remanesc!B7="",0,itens_Remanesc!B7))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IF(A7="","",IF(itens_Remanesc!B7&lt;&gt;"",itens_Remanesc!B7,IF($Z7,0,"")))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</row>
    <row r="8" spans="1:26" x14ac:dyDescent="0.35">
      <c r="A8" s="156" t="str">
        <f>IF(itens_Remanesc!A8="","",itens_Remanesc!A8)</f>
        <v/>
      </c>
      <c r="B8" s="218" t="str">
        <f>IF(A8="","",itens_Remanesc!C8)</f>
        <v/>
      </c>
      <c r="C8" s="172" t="str">
        <f>IF(A8="","",IF(itens_Remanesc!B8="",0,itens_Remanesc!B8))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IF(A8="","",IF(itens_Remanesc!B8&lt;&gt;"",itens_Remanesc!B8,IF($Z8,0,"")))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</row>
    <row r="9" spans="1:26" x14ac:dyDescent="0.35">
      <c r="A9" s="156" t="str">
        <f>IF(itens_Remanesc!A9="","",itens_Remanesc!A9)</f>
        <v/>
      </c>
      <c r="B9" s="218" t="str">
        <f>IF(A9="","",itens_Remanesc!C9)</f>
        <v/>
      </c>
      <c r="C9" s="172" t="str">
        <f>IF(A9="","",IF(itens_Remanesc!B9="",0,itens_Remanesc!B9))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IF(A9="","",IF(itens_Remanesc!B9&lt;&gt;"",itens_Remanesc!B9,IF($Z9,0,"")))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</row>
    <row r="10" spans="1:26" x14ac:dyDescent="0.35">
      <c r="A10" s="156" t="str">
        <f>IF(itens_Remanesc!A10="","",itens_Remanesc!A10)</f>
        <v/>
      </c>
      <c r="B10" s="218" t="str">
        <f>IF(A10="","",itens_Remanesc!C10)</f>
        <v/>
      </c>
      <c r="C10" s="172" t="str">
        <f>IF(A10="","",IF(itens_Remanesc!B10="",0,itens_Remanesc!B10))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IF(A10="","",IF(itens_Remanesc!B10&lt;&gt;"",itens_Remanesc!B10,IF($Z10,0,"")))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</row>
    <row r="11" spans="1:26" x14ac:dyDescent="0.35">
      <c r="A11" s="156" t="str">
        <f>IF(itens_Remanesc!A11="","",itens_Remanesc!A11)</f>
        <v/>
      </c>
      <c r="B11" s="218" t="str">
        <f>IF(A11="","",itens_Remanesc!C11)</f>
        <v/>
      </c>
      <c r="C11" s="172" t="str">
        <f>IF(A11="","",IF(itens_Remanesc!B11="",0,itens_Remanesc!B11))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IF(A11="","",IF(itens_Remanesc!B11&lt;&gt;"",itens_Remanesc!B11,IF($Z11,0,"")))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</row>
    <row r="12" spans="1:26" x14ac:dyDescent="0.35">
      <c r="A12" s="156" t="str">
        <f>IF(itens_Remanesc!A12="","",itens_Remanesc!A12)</f>
        <v/>
      </c>
      <c r="B12" s="218" t="str">
        <f>IF(A12="","",itens_Remanesc!C12)</f>
        <v/>
      </c>
      <c r="C12" s="172" t="str">
        <f>IF(A12="","",IF(itens_Remanesc!B12="",0,itens_Remanesc!B12))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IF(A12="","",IF(itens_Remanesc!B12&lt;&gt;"",itens_Remanesc!B12,IF($Z12,0,"")))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</row>
    <row r="13" spans="1:26" x14ac:dyDescent="0.35">
      <c r="A13" s="156" t="str">
        <f>IF(itens_Remanesc!A13="","",itens_Remanesc!A13)</f>
        <v/>
      </c>
      <c r="B13" s="218" t="str">
        <f>IF(A13="","",itens_Remanesc!C13)</f>
        <v/>
      </c>
      <c r="C13" s="172" t="str">
        <f>IF(A13="","",IF(itens_Remanesc!B13="",0,itens_Remanesc!B13))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IF(A13="","",IF(itens_Remanesc!B13&lt;&gt;"",itens_Remanesc!B13,IF($Z13,0,"")))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</row>
    <row r="14" spans="1:26" x14ac:dyDescent="0.35">
      <c r="A14" s="156" t="str">
        <f>IF(itens_Remanesc!A14="","",itens_Remanesc!A14)</f>
        <v/>
      </c>
      <c r="B14" s="218" t="str">
        <f>IF(A14="","",itens_Remanesc!C14)</f>
        <v/>
      </c>
      <c r="C14" s="172" t="str">
        <f>IF(A14="","",IF(itens_Remanesc!B14="",0,itens_Remanesc!B14))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IF(A14="","",IF(itens_Remanesc!B14&lt;&gt;"",itens_Remanesc!B14,IF($Z14,0,"")))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</row>
    <row r="15" spans="1:26" x14ac:dyDescent="0.35">
      <c r="A15" s="156" t="str">
        <f>IF(itens_Remanesc!A15="","",itens_Remanesc!A15)</f>
        <v/>
      </c>
      <c r="B15" s="218" t="str">
        <f>IF(A15="","",itens_Remanesc!C15)</f>
        <v/>
      </c>
      <c r="C15" s="172" t="str">
        <f>IF(A15="","",IF(itens_Remanesc!B15="",0,itens_Remanesc!B15))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IF(A15="","",IF(itens_Remanesc!B15&lt;&gt;"",itens_Remanesc!B15,IF($Z15,0,"")))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</row>
    <row r="16" spans="1:26" x14ac:dyDescent="0.35">
      <c r="A16" s="156" t="str">
        <f>IF(itens_Remanesc!A16="","",itens_Remanesc!A16)</f>
        <v/>
      </c>
      <c r="B16" s="218" t="str">
        <f>IF(A16="","",itens_Remanesc!C16)</f>
        <v/>
      </c>
      <c r="C16" s="172" t="str">
        <f>IF(A16="","",IF(itens_Remanesc!B16="",0,itens_Remanesc!B16))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IF(A16="","",IF(itens_Remanesc!B16&lt;&gt;"",itens_Remanesc!B16,IF($Z16,0,"")))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</row>
    <row r="17" spans="1:26" x14ac:dyDescent="0.35">
      <c r="A17" s="156" t="str">
        <f>IF(itens_Remanesc!A17="","",itens_Remanesc!A17)</f>
        <v/>
      </c>
      <c r="B17" s="218" t="str">
        <f>IF(A17="","",itens_Remanesc!C17)</f>
        <v/>
      </c>
      <c r="C17" s="172" t="str">
        <f>IF(A17="","",IF(itens_Remanesc!B17="",0,itens_Remanesc!B17))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IF(A17="","",IF(itens_Remanesc!B17&lt;&gt;"",itens_Remanesc!B17,IF($Z17,0,"")))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</row>
    <row r="18" spans="1:26" x14ac:dyDescent="0.35">
      <c r="A18" s="156" t="str">
        <f>IF(itens_Remanesc!A18="","",itens_Remanesc!A18)</f>
        <v/>
      </c>
      <c r="B18" s="218" t="str">
        <f>IF(A18="","",itens_Remanesc!C18)</f>
        <v/>
      </c>
      <c r="C18" s="172" t="str">
        <f>IF(A18="","",IF(itens_Remanesc!B18="",0,itens_Remanesc!B18))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IF(A18="","",IF(itens_Remanesc!B18&lt;&gt;"",itens_Remanesc!B18,IF($Z18,0,"")))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</row>
    <row r="19" spans="1:26" x14ac:dyDescent="0.35">
      <c r="A19" s="156" t="str">
        <f>IF(itens_Remanesc!A19="","",itens_Remanesc!A19)</f>
        <v/>
      </c>
      <c r="B19" s="218" t="str">
        <f>IF(A19="","",itens_Remanesc!C19)</f>
        <v/>
      </c>
      <c r="C19" s="172" t="str">
        <f>IF(A19="","",IF(itens_Remanesc!B19="",0,itens_Remanesc!B19))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IF(A19="","",IF(itens_Remanesc!B19&lt;&gt;"",itens_Remanesc!B19,IF($Z19,0,"")))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</row>
    <row r="20" spans="1:26" x14ac:dyDescent="0.35">
      <c r="A20" s="156" t="str">
        <f>IF(itens_Remanesc!A20="","",itens_Remanesc!A20)</f>
        <v/>
      </c>
      <c r="B20" s="218" t="str">
        <f>IF(A20="","",itens_Remanesc!C20)</f>
        <v/>
      </c>
      <c r="C20" s="172" t="str">
        <f>IF(A20="","",IF(itens_Remanesc!B20="",0,itens_Remanesc!B20))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IF(A20="","",IF(itens_Remanesc!B20&lt;&gt;"",itens_Remanesc!B20,IF($Z20,0,"")))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</row>
    <row r="21" spans="1:26" x14ac:dyDescent="0.35">
      <c r="A21" s="156" t="str">
        <f>IF(itens_Remanesc!A21="","",itens_Remanesc!A21)</f>
        <v/>
      </c>
      <c r="B21" s="218" t="str">
        <f>IF(A21="","",itens_Remanesc!C21)</f>
        <v/>
      </c>
      <c r="C21" s="172" t="str">
        <f>IF(A21="","",IF(itens_Remanesc!B21="",0,itens_Remanesc!B21))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IF(A21="","",IF(itens_Remanesc!B21&lt;&gt;"",itens_Remanesc!B21,IF($Z21,0,"")))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</row>
    <row r="22" spans="1:26" x14ac:dyDescent="0.35">
      <c r="A22" s="156" t="str">
        <f>IF(itens_Remanesc!A22="","",itens_Remanesc!A22)</f>
        <v/>
      </c>
      <c r="B22" s="218" t="str">
        <f>IF(A22="","",itens_Remanesc!C22)</f>
        <v/>
      </c>
      <c r="C22" s="172" t="str">
        <f>IF(A22="","",IF(itens_Remanesc!B22="",0,itens_Remanesc!B22))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IF(A22="","",IF(itens_Remanesc!B22&lt;&gt;"",itens_Remanesc!B22,IF($Z22,0,"")))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</row>
    <row r="23" spans="1:26" x14ac:dyDescent="0.35">
      <c r="A23" s="156" t="str">
        <f>IF(itens_Remanesc!A23="","",itens_Remanesc!A23)</f>
        <v/>
      </c>
      <c r="B23" s="218" t="str">
        <f>IF(A23="","",itens_Remanesc!C23)</f>
        <v/>
      </c>
      <c r="C23" s="172" t="str">
        <f>IF(A23="","",IF(itens_Remanesc!B23="",0,itens_Remanesc!B23))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IF(A23="","",IF(itens_Remanesc!B23&lt;&gt;"",itens_Remanesc!B23,IF($Z23,0,"")))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</row>
    <row r="24" spans="1:26" x14ac:dyDescent="0.35">
      <c r="A24" s="156" t="str">
        <f>IF(itens_Remanesc!A24="","",itens_Remanesc!A24)</f>
        <v/>
      </c>
      <c r="B24" s="218" t="str">
        <f>IF(A24="","",itens_Remanesc!C24)</f>
        <v/>
      </c>
      <c r="C24" s="172" t="str">
        <f>IF(A24="","",IF(itens_Remanesc!B24="",0,itens_Remanesc!B24))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IF(A24="","",IF(itens_Remanesc!B24&lt;&gt;"",itens_Remanesc!B24,IF($Z24,0,"")))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</row>
    <row r="25" spans="1:26" x14ac:dyDescent="0.35">
      <c r="A25" s="156" t="str">
        <f>IF(itens_Remanesc!A25="","",itens_Remanesc!A25)</f>
        <v/>
      </c>
      <c r="B25" s="218" t="str">
        <f>IF(A25="","",itens_Remanesc!C25)</f>
        <v/>
      </c>
      <c r="C25" s="172" t="str">
        <f>IF(A25="","",IF(itens_Remanesc!B25="",0,itens_Remanesc!B25))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IF(A25="","",IF(itens_Remanesc!B25&lt;&gt;"",itens_Remanesc!B25,IF($Z25,0,"")))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</row>
    <row r="26" spans="1:26" x14ac:dyDescent="0.35">
      <c r="A26" s="156" t="str">
        <f>IF(itens_Remanesc!A26="","",itens_Remanesc!A26)</f>
        <v/>
      </c>
      <c r="B26" s="218" t="str">
        <f>IF(A26="","",itens_Remanesc!C26)</f>
        <v/>
      </c>
      <c r="C26" s="172" t="str">
        <f>IF(A26="","",IF(itens_Remanesc!B26="",0,itens_Remanesc!B26))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IF(A26="","",IF(itens_Remanesc!B26&lt;&gt;"",itens_Remanesc!B26,IF($Z26,0,"")))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</row>
    <row r="27" spans="1:26" x14ac:dyDescent="0.35">
      <c r="A27" s="156" t="str">
        <f>IF(itens_Remanesc!A27="","",itens_Remanesc!A27)</f>
        <v/>
      </c>
      <c r="B27" s="218" t="str">
        <f>IF(A27="","",itens_Remanesc!C27)</f>
        <v/>
      </c>
      <c r="C27" s="172" t="str">
        <f>IF(A27="","",IF(itens_Remanesc!B27="",0,itens_Remanesc!B27))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IF(A27="","",IF(itens_Remanesc!B27&lt;&gt;"",itens_Remanesc!B27,IF($Z27,0,"")))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</row>
    <row r="28" spans="1:26" x14ac:dyDescent="0.35">
      <c r="A28" s="156" t="str">
        <f>IF(itens_Remanesc!A28="","",itens_Remanesc!A28)</f>
        <v/>
      </c>
      <c r="B28" s="218" t="str">
        <f>IF(A28="","",itens_Remanesc!C28)</f>
        <v/>
      </c>
      <c r="C28" s="172" t="str">
        <f>IF(A28="","",IF(itens_Remanesc!B28="",0,itens_Remanesc!B28))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IF(A28="","",IF(itens_Remanesc!B28&lt;&gt;"",itens_Remanesc!B28,IF($Z28,0,"")))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</row>
    <row r="29" spans="1:26" x14ac:dyDescent="0.35">
      <c r="A29" s="156" t="str">
        <f>IF(itens_Remanesc!A29="","",itens_Remanesc!A29)</f>
        <v/>
      </c>
      <c r="B29" s="218" t="str">
        <f>IF(A29="","",itens_Remanesc!C29)</f>
        <v/>
      </c>
      <c r="C29" s="172" t="str">
        <f>IF(A29="","",IF(itens_Remanesc!B29="",0,itens_Remanesc!B29))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IF(A29="","",IF(itens_Remanesc!B29&lt;&gt;"",itens_Remanesc!B29,IF($Z29,0,"")))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</row>
    <row r="30" spans="1:26" x14ac:dyDescent="0.35">
      <c r="A30" s="156" t="str">
        <f>IF(itens_Remanesc!A30="","",itens_Remanesc!A30)</f>
        <v/>
      </c>
      <c r="B30" s="218" t="str">
        <f>IF(A30="","",itens_Remanesc!C30)</f>
        <v/>
      </c>
      <c r="C30" s="172" t="str">
        <f>IF(A30="","",IF(itens_Remanesc!B30="",0,itens_Remanesc!B30))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IF(A30="","",IF(itens_Remanesc!B30&lt;&gt;"",itens_Remanesc!B30,IF($Z30,0,"")))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</row>
    <row r="31" spans="1:26" x14ac:dyDescent="0.35">
      <c r="A31" s="156" t="str">
        <f>IF(itens_Remanesc!A31="","",itens_Remanesc!A31)</f>
        <v/>
      </c>
      <c r="B31" s="218" t="str">
        <f>IF(A31="","",itens_Remanesc!C31)</f>
        <v/>
      </c>
      <c r="C31" s="172" t="str">
        <f>IF(A31="","",IF(itens_Remanesc!B31="",0,itens_Remanesc!B31))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IF(A31="","",IF(itens_Remanesc!B31&lt;&gt;"",itens_Remanesc!B31,IF($Z31,0,"")))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</row>
    <row r="32" spans="1:26" x14ac:dyDescent="0.35">
      <c r="A32" s="156" t="str">
        <f>IF(itens_Remanesc!A32="","",itens_Remanesc!A32)</f>
        <v/>
      </c>
      <c r="B32" s="218" t="str">
        <f>IF(A32="","",itens_Remanesc!C32)</f>
        <v/>
      </c>
      <c r="C32" s="172" t="str">
        <f>IF(A32="","",IF(itens_Remanesc!B32="",0,itens_Remanesc!B32))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IF(A32="","",IF(itens_Remanesc!B32&lt;&gt;"",itens_Remanesc!B32,IF($Z32,0,"")))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</row>
    <row r="33" spans="1:26" x14ac:dyDescent="0.35">
      <c r="A33" s="156" t="str">
        <f>IF(itens_Remanesc!A33="","",itens_Remanesc!A33)</f>
        <v/>
      </c>
      <c r="B33" s="218" t="str">
        <f>IF(A33="","",itens_Remanesc!C33)</f>
        <v/>
      </c>
      <c r="C33" s="172" t="str">
        <f>IF(A33="","",IF(itens_Remanesc!B33="",0,itens_Remanesc!B33))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IF(A33="","",IF(itens_Remanesc!B33&lt;&gt;"",itens_Remanesc!B33,IF($Z33,0,"")))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</row>
    <row r="34" spans="1:26" x14ac:dyDescent="0.35">
      <c r="A34" s="156" t="str">
        <f>IF(itens_Remanesc!A34="","",itens_Remanesc!A34)</f>
        <v/>
      </c>
      <c r="B34" s="218" t="str">
        <f>IF(A34="","",itens_Remanesc!C34)</f>
        <v/>
      </c>
      <c r="C34" s="172" t="str">
        <f>IF(A34="","",IF(itens_Remanesc!B34="",0,itens_Remanesc!B34))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2">IF(A34="","",ROUND(C34+D34,2))</f>
        <v/>
      </c>
      <c r="F34" s="170" t="str">
        <f>IF(A34="","",IF(itens_Remanesc!B34&lt;&gt;"",itens_Remanesc!B34,IF($Z34,0,"")))</f>
        <v/>
      </c>
      <c r="G34" s="178" t="str">
        <f t="shared" ref="G34:G65" si="13">IF(A34="","",IF($Y34="","",IF($Y34&gt;0,"",ROUND(E34,2))))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14">IF(A34="","",ROUND(E34+H34,2))</f>
        <v/>
      </c>
      <c r="J34" s="176" t="str">
        <f>IF(A34="","",IF(itens_Remanesc!E34="","",itens_Remanesc!E34))</f>
        <v/>
      </c>
      <c r="K34" s="182" t="str">
        <f t="shared" ref="K34:K65" si="15">IF(A34="","",IF($Y34="","",IF($Y34&gt;1,"",IF(ISNUMBER(J34),ROUND(J34+H34,2),IF($Y34=1,ROUND(H34,2),"")))))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16">IF(A34="","",ROUND(I34+L34,2))</f>
        <v/>
      </c>
      <c r="N34" s="170" t="str">
        <f>IF(A34="","",IF(itens_Remanesc!G34="","",itens_Remanesc!G34))</f>
        <v/>
      </c>
      <c r="O34" s="178" t="str">
        <f t="shared" ref="O34:O65" si="17">IF(A34="","",IF($Y34="","",IF($Y34&gt;2,"",IF(ISNUMBER(N34),ROUND(N34+L34,2),IF($Y34=2,ROUND(L34,2),"")))))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18">IF(A34="","",ROUND(M34+P34,2))</f>
        <v/>
      </c>
      <c r="R34" s="176" t="str">
        <f>IF(A34="","",IF(itens_Remanesc!I34="","",itens_Remanesc!I34))</f>
        <v/>
      </c>
      <c r="S34" s="182" t="str">
        <f t="shared" ref="S34:S65" si="19">IF(A34="","",IF($Y34="","",IF($Y34&gt;3,"",IF(ISNUMBER(R34),ROUND(R34+P34,2),IF($Y34=3,ROUND(P34,2),"")))))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20">IF(A34="","",ROUND(Q34+T34,2))</f>
        <v/>
      </c>
      <c r="V34" s="170" t="str">
        <f>IF(A34="","",IF(itens_Remanesc!K34="","",itens_Remanesc!K34))</f>
        <v/>
      </c>
      <c r="W34" s="170" t="str">
        <f t="shared" ref="W34:W65" si="21">IF(A34="","",IF($Y34="","",IF($Y34&gt;4,"",IF(ISNUMBER(V34),ROUND(V34+T34,2),IF($Y34=4,ROUND(T34,2),"")))))</f>
        <v/>
      </c>
      <c r="X34" s="156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2">IF($A34="","",IF($E34&gt;0,0,IF($I34&gt;0,1,IF($M34&gt;0,2,IF($Q34&gt;0,3,IF($U34&gt;0,4,""))))))</f>
        <v/>
      </c>
      <c r="Z34" t="b">
        <f t="shared" ref="Z34:Z65" si="23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</row>
    <row r="35" spans="1:26" x14ac:dyDescent="0.35">
      <c r="A35" s="156" t="str">
        <f>IF(itens_Remanesc!A35="","",itens_Remanesc!A35)</f>
        <v/>
      </c>
      <c r="B35" s="218" t="str">
        <f>IF(A35="","",itens_Remanesc!C35)</f>
        <v/>
      </c>
      <c r="C35" s="172" t="str">
        <f>IF(A35="","",IF(itens_Remanesc!B35="",0,itens_Remanesc!B35))</f>
        <v/>
      </c>
      <c r="D35" s="174" t="str">
        <f>IF(A35="","",ROUND(SUMIFS(aditivos!$L$2:$L$200,aditivos!$A$2:$A$200,A35,aditivos!$C$2:$C$200,"C0"),2))</f>
        <v/>
      </c>
      <c r="E35" s="170" t="str">
        <f t="shared" si="12"/>
        <v/>
      </c>
      <c r="F35" s="170" t="str">
        <f>IF(A35="","",IF(itens_Remanesc!B35&lt;&gt;"",itens_Remanesc!B35,IF($Z35,0,"")))</f>
        <v/>
      </c>
      <c r="G35" s="178" t="str">
        <f t="shared" si="13"/>
        <v/>
      </c>
      <c r="H35" s="180" t="str">
        <f>IF(A35="","",ROUND(SUMIFS(aditivos!$L$2:$L$200,aditivos!$A$2:$A$200,A35,aditivos!$C$2:$C$200,"C1"),2))</f>
        <v/>
      </c>
      <c r="I35" s="176" t="str">
        <f t="shared" si="14"/>
        <v/>
      </c>
      <c r="J35" s="176" t="str">
        <f>IF(A35="","",IF(itens_Remanesc!E35="","",itens_Remanesc!E35))</f>
        <v/>
      </c>
      <c r="K35" s="182" t="str">
        <f t="shared" si="15"/>
        <v/>
      </c>
      <c r="L35" s="174" t="str">
        <f>IF(A35="","",ROUND(SUMIFS(aditivos!$L$2:$L$200,aditivos!$A$2:$A$200,A35,aditivos!$C$2:$C$200,"C2"),2))</f>
        <v/>
      </c>
      <c r="M35" s="170" t="str">
        <f t="shared" si="16"/>
        <v/>
      </c>
      <c r="N35" s="170" t="str">
        <f>IF(A35="","",IF(itens_Remanesc!G35="","",itens_Remanesc!G35))</f>
        <v/>
      </c>
      <c r="O35" s="178" t="str">
        <f t="shared" si="17"/>
        <v/>
      </c>
      <c r="P35" s="180" t="str">
        <f>IF(A35="","",ROUND(SUMIFS(aditivos!$L$2:$L$200,aditivos!$A$2:$A$200,A35,aditivos!$C$2:$C$200,"C3"),2))</f>
        <v/>
      </c>
      <c r="Q35" s="176" t="str">
        <f t="shared" si="18"/>
        <v/>
      </c>
      <c r="R35" s="176" t="str">
        <f>IF(A35="","",IF(itens_Remanesc!I35="","",itens_Remanesc!I35))</f>
        <v/>
      </c>
      <c r="S35" s="182" t="str">
        <f t="shared" si="19"/>
        <v/>
      </c>
      <c r="T35" s="174" t="str">
        <f>IF(A35="","",ROUND(SUMIFS(aditivos!$L$2:$L$200,aditivos!$A$2:$A$200,A35,aditivos!$C$2:$C$200,"C4"),2))</f>
        <v/>
      </c>
      <c r="U35" s="170" t="str">
        <f t="shared" si="20"/>
        <v/>
      </c>
      <c r="V35" s="170" t="str">
        <f>IF(A35="","",IF(itens_Remanesc!K35="","",itens_Remanesc!K35))</f>
        <v/>
      </c>
      <c r="W35" s="170" t="str">
        <f t="shared" si="21"/>
        <v/>
      </c>
      <c r="X35" s="156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2"/>
        <v/>
      </c>
      <c r="Z35" t="b">
        <f t="shared" si="23"/>
        <v>0</v>
      </c>
    </row>
    <row r="36" spans="1:26" x14ac:dyDescent="0.35">
      <c r="A36" s="156" t="str">
        <f>IF(itens_Remanesc!A36="","",itens_Remanesc!A36)</f>
        <v/>
      </c>
      <c r="B36" s="218" t="str">
        <f>IF(A36="","",itens_Remanesc!C36)</f>
        <v/>
      </c>
      <c r="C36" s="172" t="str">
        <f>IF(A36="","",IF(itens_Remanesc!B36="",0,itens_Remanesc!B36))</f>
        <v/>
      </c>
      <c r="D36" s="174" t="str">
        <f>IF(A36="","",ROUND(SUMIFS(aditivos!$L$2:$L$200,aditivos!$A$2:$A$200,A36,aditivos!$C$2:$C$200,"C0"),2))</f>
        <v/>
      </c>
      <c r="E36" s="170" t="str">
        <f t="shared" si="12"/>
        <v/>
      </c>
      <c r="F36" s="170" t="str">
        <f>IF(A36="","",IF(itens_Remanesc!B36&lt;&gt;"",itens_Remanesc!B36,IF($Z36,0,"")))</f>
        <v/>
      </c>
      <c r="G36" s="178" t="str">
        <f t="shared" si="13"/>
        <v/>
      </c>
      <c r="H36" s="180" t="str">
        <f>IF(A36="","",ROUND(SUMIFS(aditivos!$L$2:$L$200,aditivos!$A$2:$A$200,A36,aditivos!$C$2:$C$200,"C1"),2))</f>
        <v/>
      </c>
      <c r="I36" s="176" t="str">
        <f t="shared" si="14"/>
        <v/>
      </c>
      <c r="J36" s="176" t="str">
        <f>IF(A36="","",IF(itens_Remanesc!E36="","",itens_Remanesc!E36))</f>
        <v/>
      </c>
      <c r="K36" s="182" t="str">
        <f t="shared" si="15"/>
        <v/>
      </c>
      <c r="L36" s="174" t="str">
        <f>IF(A36="","",ROUND(SUMIFS(aditivos!$L$2:$L$200,aditivos!$A$2:$A$200,A36,aditivos!$C$2:$C$200,"C2"),2))</f>
        <v/>
      </c>
      <c r="M36" s="170" t="str">
        <f t="shared" si="16"/>
        <v/>
      </c>
      <c r="N36" s="170" t="str">
        <f>IF(A36="","",IF(itens_Remanesc!G36="","",itens_Remanesc!G36))</f>
        <v/>
      </c>
      <c r="O36" s="178" t="str">
        <f t="shared" si="17"/>
        <v/>
      </c>
      <c r="P36" s="180" t="str">
        <f>IF(A36="","",ROUND(SUMIFS(aditivos!$L$2:$L$200,aditivos!$A$2:$A$200,A36,aditivos!$C$2:$C$200,"C3"),2))</f>
        <v/>
      </c>
      <c r="Q36" s="176" t="str">
        <f t="shared" si="18"/>
        <v/>
      </c>
      <c r="R36" s="176" t="str">
        <f>IF(A36="","",IF(itens_Remanesc!I36="","",itens_Remanesc!I36))</f>
        <v/>
      </c>
      <c r="S36" s="182" t="str">
        <f t="shared" si="19"/>
        <v/>
      </c>
      <c r="T36" s="174" t="str">
        <f>IF(A36="","",ROUND(SUMIFS(aditivos!$L$2:$L$200,aditivos!$A$2:$A$200,A36,aditivos!$C$2:$C$200,"C4"),2))</f>
        <v/>
      </c>
      <c r="U36" s="170" t="str">
        <f t="shared" si="20"/>
        <v/>
      </c>
      <c r="V36" s="170" t="str">
        <f>IF(A36="","",IF(itens_Remanesc!K36="","",itens_Remanesc!K36))</f>
        <v/>
      </c>
      <c r="W36" s="170" t="str">
        <f t="shared" si="21"/>
        <v/>
      </c>
      <c r="X36" s="156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2"/>
        <v/>
      </c>
      <c r="Z36" t="b">
        <f t="shared" si="23"/>
        <v>0</v>
      </c>
    </row>
    <row r="37" spans="1:26" x14ac:dyDescent="0.35">
      <c r="A37" s="156" t="str">
        <f>IF(itens_Remanesc!A37="","",itens_Remanesc!A37)</f>
        <v/>
      </c>
      <c r="B37" s="218" t="str">
        <f>IF(A37="","",itens_Remanesc!C37)</f>
        <v/>
      </c>
      <c r="C37" s="172" t="str">
        <f>IF(A37="","",IF(itens_Remanesc!B37="",0,itens_Remanesc!B37))</f>
        <v/>
      </c>
      <c r="D37" s="174" t="str">
        <f>IF(A37="","",ROUND(SUMIFS(aditivos!$L$2:$L$200,aditivos!$A$2:$A$200,A37,aditivos!$C$2:$C$200,"C0"),2))</f>
        <v/>
      </c>
      <c r="E37" s="170" t="str">
        <f t="shared" si="12"/>
        <v/>
      </c>
      <c r="F37" s="170" t="str">
        <f>IF(A37="","",IF(itens_Remanesc!B37&lt;&gt;"",itens_Remanesc!B37,IF($Z37,0,"")))</f>
        <v/>
      </c>
      <c r="G37" s="178" t="str">
        <f t="shared" si="13"/>
        <v/>
      </c>
      <c r="H37" s="180" t="str">
        <f>IF(A37="","",ROUND(SUMIFS(aditivos!$L$2:$L$200,aditivos!$A$2:$A$200,A37,aditivos!$C$2:$C$200,"C1"),2))</f>
        <v/>
      </c>
      <c r="I37" s="176" t="str">
        <f t="shared" si="14"/>
        <v/>
      </c>
      <c r="J37" s="176" t="str">
        <f>IF(A37="","",IF(itens_Remanesc!E37="","",itens_Remanesc!E37))</f>
        <v/>
      </c>
      <c r="K37" s="182" t="str">
        <f t="shared" si="15"/>
        <v/>
      </c>
      <c r="L37" s="174" t="str">
        <f>IF(A37="","",ROUND(SUMIFS(aditivos!$L$2:$L$200,aditivos!$A$2:$A$200,A37,aditivos!$C$2:$C$200,"C2"),2))</f>
        <v/>
      </c>
      <c r="M37" s="170" t="str">
        <f t="shared" si="16"/>
        <v/>
      </c>
      <c r="N37" s="170" t="str">
        <f>IF(A37="","",IF(itens_Remanesc!G37="","",itens_Remanesc!G37))</f>
        <v/>
      </c>
      <c r="O37" s="178" t="str">
        <f t="shared" si="17"/>
        <v/>
      </c>
      <c r="P37" s="180" t="str">
        <f>IF(A37="","",ROUND(SUMIFS(aditivos!$L$2:$L$200,aditivos!$A$2:$A$200,A37,aditivos!$C$2:$C$200,"C3"),2))</f>
        <v/>
      </c>
      <c r="Q37" s="176" t="str">
        <f t="shared" si="18"/>
        <v/>
      </c>
      <c r="R37" s="176" t="str">
        <f>IF(A37="","",IF(itens_Remanesc!I37="","",itens_Remanesc!I37))</f>
        <v/>
      </c>
      <c r="S37" s="182" t="str">
        <f t="shared" si="19"/>
        <v/>
      </c>
      <c r="T37" s="174" t="str">
        <f>IF(A37="","",ROUND(SUMIFS(aditivos!$L$2:$L$200,aditivos!$A$2:$A$200,A37,aditivos!$C$2:$C$200,"C4"),2))</f>
        <v/>
      </c>
      <c r="U37" s="170" t="str">
        <f t="shared" si="20"/>
        <v/>
      </c>
      <c r="V37" s="170" t="str">
        <f>IF(A37="","",IF(itens_Remanesc!K37="","",itens_Remanesc!K37))</f>
        <v/>
      </c>
      <c r="W37" s="170" t="str">
        <f t="shared" si="21"/>
        <v/>
      </c>
      <c r="X37" s="156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2"/>
        <v/>
      </c>
      <c r="Z37" t="b">
        <f t="shared" si="23"/>
        <v>0</v>
      </c>
    </row>
    <row r="38" spans="1:26" x14ac:dyDescent="0.35">
      <c r="A38" s="156" t="str">
        <f>IF(itens_Remanesc!A38="","",itens_Remanesc!A38)</f>
        <v/>
      </c>
      <c r="B38" s="218" t="str">
        <f>IF(A38="","",itens_Remanesc!C38)</f>
        <v/>
      </c>
      <c r="C38" s="172" t="str">
        <f>IF(A38="","",IF(itens_Remanesc!B38="",0,itens_Remanesc!B38))</f>
        <v/>
      </c>
      <c r="D38" s="174" t="str">
        <f>IF(A38="","",ROUND(SUMIFS(aditivos!$L$2:$L$200,aditivos!$A$2:$A$200,A38,aditivos!$C$2:$C$200,"C0"),2))</f>
        <v/>
      </c>
      <c r="E38" s="170" t="str">
        <f t="shared" si="12"/>
        <v/>
      </c>
      <c r="F38" s="170" t="str">
        <f>IF(A38="","",IF(itens_Remanesc!B38&lt;&gt;"",itens_Remanesc!B38,IF($Z38,0,"")))</f>
        <v/>
      </c>
      <c r="G38" s="178" t="str">
        <f t="shared" si="13"/>
        <v/>
      </c>
      <c r="H38" s="180" t="str">
        <f>IF(A38="","",ROUND(SUMIFS(aditivos!$L$2:$L$200,aditivos!$A$2:$A$200,A38,aditivos!$C$2:$C$200,"C1"),2))</f>
        <v/>
      </c>
      <c r="I38" s="176" t="str">
        <f t="shared" si="14"/>
        <v/>
      </c>
      <c r="J38" s="176" t="str">
        <f>IF(A38="","",IF(itens_Remanesc!E38="","",itens_Remanesc!E38))</f>
        <v/>
      </c>
      <c r="K38" s="182" t="str">
        <f t="shared" si="15"/>
        <v/>
      </c>
      <c r="L38" s="174" t="str">
        <f>IF(A38="","",ROUND(SUMIFS(aditivos!$L$2:$L$200,aditivos!$A$2:$A$200,A38,aditivos!$C$2:$C$200,"C2"),2))</f>
        <v/>
      </c>
      <c r="M38" s="170" t="str">
        <f t="shared" si="16"/>
        <v/>
      </c>
      <c r="N38" s="170" t="str">
        <f>IF(A38="","",IF(itens_Remanesc!G38="","",itens_Remanesc!G38))</f>
        <v/>
      </c>
      <c r="O38" s="178" t="str">
        <f t="shared" si="17"/>
        <v/>
      </c>
      <c r="P38" s="180" t="str">
        <f>IF(A38="","",ROUND(SUMIFS(aditivos!$L$2:$L$200,aditivos!$A$2:$A$200,A38,aditivos!$C$2:$C$200,"C3"),2))</f>
        <v/>
      </c>
      <c r="Q38" s="176" t="str">
        <f t="shared" si="18"/>
        <v/>
      </c>
      <c r="R38" s="176" t="str">
        <f>IF(A38="","",IF(itens_Remanesc!I38="","",itens_Remanesc!I38))</f>
        <v/>
      </c>
      <c r="S38" s="182" t="str">
        <f t="shared" si="19"/>
        <v/>
      </c>
      <c r="T38" s="174" t="str">
        <f>IF(A38="","",ROUND(SUMIFS(aditivos!$L$2:$L$200,aditivos!$A$2:$A$200,A38,aditivos!$C$2:$C$200,"C4"),2))</f>
        <v/>
      </c>
      <c r="U38" s="170" t="str">
        <f t="shared" si="20"/>
        <v/>
      </c>
      <c r="V38" s="170" t="str">
        <f>IF(A38="","",IF(itens_Remanesc!K38="","",itens_Remanesc!K38))</f>
        <v/>
      </c>
      <c r="W38" s="170" t="str">
        <f t="shared" si="21"/>
        <v/>
      </c>
      <c r="X38" s="156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2"/>
        <v/>
      </c>
      <c r="Z38" t="b">
        <f t="shared" si="23"/>
        <v>0</v>
      </c>
    </row>
    <row r="39" spans="1:26" x14ac:dyDescent="0.35">
      <c r="A39" s="156" t="str">
        <f>IF(itens_Remanesc!A39="","",itens_Remanesc!A39)</f>
        <v/>
      </c>
      <c r="B39" s="218" t="str">
        <f>IF(A39="","",itens_Remanesc!C39)</f>
        <v/>
      </c>
      <c r="C39" s="172" t="str">
        <f>IF(A39="","",IF(itens_Remanesc!B39="",0,itens_Remanesc!B39))</f>
        <v/>
      </c>
      <c r="D39" s="174" t="str">
        <f>IF(A39="","",ROUND(SUMIFS(aditivos!$L$2:$L$200,aditivos!$A$2:$A$200,A39,aditivos!$C$2:$C$200,"C0"),2))</f>
        <v/>
      </c>
      <c r="E39" s="170" t="str">
        <f t="shared" si="12"/>
        <v/>
      </c>
      <c r="F39" s="170" t="str">
        <f>IF(A39="","",IF(itens_Remanesc!B39&lt;&gt;"",itens_Remanesc!B39,IF($Z39,0,"")))</f>
        <v/>
      </c>
      <c r="G39" s="178" t="str">
        <f t="shared" si="13"/>
        <v/>
      </c>
      <c r="H39" s="180" t="str">
        <f>IF(A39="","",ROUND(SUMIFS(aditivos!$L$2:$L$200,aditivos!$A$2:$A$200,A39,aditivos!$C$2:$C$200,"C1"),2))</f>
        <v/>
      </c>
      <c r="I39" s="176" t="str">
        <f t="shared" si="14"/>
        <v/>
      </c>
      <c r="J39" s="176" t="str">
        <f>IF(A39="","",IF(itens_Remanesc!E39="","",itens_Remanesc!E39))</f>
        <v/>
      </c>
      <c r="K39" s="182" t="str">
        <f t="shared" si="15"/>
        <v/>
      </c>
      <c r="L39" s="174" t="str">
        <f>IF(A39="","",ROUND(SUMIFS(aditivos!$L$2:$L$200,aditivos!$A$2:$A$200,A39,aditivos!$C$2:$C$200,"C2"),2))</f>
        <v/>
      </c>
      <c r="M39" s="170" t="str">
        <f t="shared" si="16"/>
        <v/>
      </c>
      <c r="N39" s="170" t="str">
        <f>IF(A39="","",IF(itens_Remanesc!G39="","",itens_Remanesc!G39))</f>
        <v/>
      </c>
      <c r="O39" s="178" t="str">
        <f t="shared" si="17"/>
        <v/>
      </c>
      <c r="P39" s="180" t="str">
        <f>IF(A39="","",ROUND(SUMIFS(aditivos!$L$2:$L$200,aditivos!$A$2:$A$200,A39,aditivos!$C$2:$C$200,"C3"),2))</f>
        <v/>
      </c>
      <c r="Q39" s="176" t="str">
        <f t="shared" si="18"/>
        <v/>
      </c>
      <c r="R39" s="176" t="str">
        <f>IF(A39="","",IF(itens_Remanesc!I39="","",itens_Remanesc!I39))</f>
        <v/>
      </c>
      <c r="S39" s="182" t="str">
        <f t="shared" si="19"/>
        <v/>
      </c>
      <c r="T39" s="174" t="str">
        <f>IF(A39="","",ROUND(SUMIFS(aditivos!$L$2:$L$200,aditivos!$A$2:$A$200,A39,aditivos!$C$2:$C$200,"C4"),2))</f>
        <v/>
      </c>
      <c r="U39" s="170" t="str">
        <f t="shared" si="20"/>
        <v/>
      </c>
      <c r="V39" s="170" t="str">
        <f>IF(A39="","",IF(itens_Remanesc!K39="","",itens_Remanesc!K39))</f>
        <v/>
      </c>
      <c r="W39" s="170" t="str">
        <f t="shared" si="21"/>
        <v/>
      </c>
      <c r="X39" s="156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2"/>
        <v/>
      </c>
      <c r="Z39" t="b">
        <f t="shared" si="23"/>
        <v>0</v>
      </c>
    </row>
    <row r="40" spans="1:26" x14ac:dyDescent="0.35">
      <c r="A40" s="156" t="str">
        <f>IF(itens_Remanesc!A40="","",itens_Remanesc!A40)</f>
        <v/>
      </c>
      <c r="B40" s="218" t="str">
        <f>IF(A40="","",itens_Remanesc!C40)</f>
        <v/>
      </c>
      <c r="C40" s="172" t="str">
        <f>IF(A40="","",IF(itens_Remanesc!B40="",0,itens_Remanesc!B40))</f>
        <v/>
      </c>
      <c r="D40" s="174" t="str">
        <f>IF(A40="","",ROUND(SUMIFS(aditivos!$L$2:$L$200,aditivos!$A$2:$A$200,A40,aditivos!$C$2:$C$200,"C0"),2))</f>
        <v/>
      </c>
      <c r="E40" s="170" t="str">
        <f t="shared" si="12"/>
        <v/>
      </c>
      <c r="F40" s="170" t="str">
        <f>IF(A40="","",IF(itens_Remanesc!B40&lt;&gt;"",itens_Remanesc!B40,IF($Z40,0,"")))</f>
        <v/>
      </c>
      <c r="G40" s="178" t="str">
        <f t="shared" si="13"/>
        <v/>
      </c>
      <c r="H40" s="180" t="str">
        <f>IF(A40="","",ROUND(SUMIFS(aditivos!$L$2:$L$200,aditivos!$A$2:$A$200,A40,aditivos!$C$2:$C$200,"C1"),2))</f>
        <v/>
      </c>
      <c r="I40" s="176" t="str">
        <f t="shared" si="14"/>
        <v/>
      </c>
      <c r="J40" s="176" t="str">
        <f>IF(A40="","",IF(itens_Remanesc!E40="","",itens_Remanesc!E40))</f>
        <v/>
      </c>
      <c r="K40" s="182" t="str">
        <f t="shared" si="15"/>
        <v/>
      </c>
      <c r="L40" s="174" t="str">
        <f>IF(A40="","",ROUND(SUMIFS(aditivos!$L$2:$L$200,aditivos!$A$2:$A$200,A40,aditivos!$C$2:$C$200,"C2"),2))</f>
        <v/>
      </c>
      <c r="M40" s="170" t="str">
        <f t="shared" si="16"/>
        <v/>
      </c>
      <c r="N40" s="170" t="str">
        <f>IF(A40="","",IF(itens_Remanesc!G40="","",itens_Remanesc!G40))</f>
        <v/>
      </c>
      <c r="O40" s="178" t="str">
        <f t="shared" si="17"/>
        <v/>
      </c>
      <c r="P40" s="180" t="str">
        <f>IF(A40="","",ROUND(SUMIFS(aditivos!$L$2:$L$200,aditivos!$A$2:$A$200,A40,aditivos!$C$2:$C$200,"C3"),2))</f>
        <v/>
      </c>
      <c r="Q40" s="176" t="str">
        <f t="shared" si="18"/>
        <v/>
      </c>
      <c r="R40" s="176" t="str">
        <f>IF(A40="","",IF(itens_Remanesc!I40="","",itens_Remanesc!I40))</f>
        <v/>
      </c>
      <c r="S40" s="182" t="str">
        <f t="shared" si="19"/>
        <v/>
      </c>
      <c r="T40" s="174" t="str">
        <f>IF(A40="","",ROUND(SUMIFS(aditivos!$L$2:$L$200,aditivos!$A$2:$A$200,A40,aditivos!$C$2:$C$200,"C4"),2))</f>
        <v/>
      </c>
      <c r="U40" s="170" t="str">
        <f t="shared" si="20"/>
        <v/>
      </c>
      <c r="V40" s="170" t="str">
        <f>IF(A40="","",IF(itens_Remanesc!K40="","",itens_Remanesc!K40))</f>
        <v/>
      </c>
      <c r="W40" s="170" t="str">
        <f t="shared" si="21"/>
        <v/>
      </c>
      <c r="X40" s="156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2"/>
        <v/>
      </c>
      <c r="Z40" t="b">
        <f t="shared" si="23"/>
        <v>0</v>
      </c>
    </row>
    <row r="41" spans="1:26" x14ac:dyDescent="0.35">
      <c r="A41" s="156" t="str">
        <f>IF(itens_Remanesc!A41="","",itens_Remanesc!A41)</f>
        <v/>
      </c>
      <c r="B41" s="218" t="str">
        <f>IF(A41="","",itens_Remanesc!C41)</f>
        <v/>
      </c>
      <c r="C41" s="172" t="str">
        <f>IF(A41="","",IF(itens_Remanesc!B41="",0,itens_Remanesc!B41))</f>
        <v/>
      </c>
      <c r="D41" s="174" t="str">
        <f>IF(A41="","",ROUND(SUMIFS(aditivos!$L$2:$L$200,aditivos!$A$2:$A$200,A41,aditivos!$C$2:$C$200,"C0"),2))</f>
        <v/>
      </c>
      <c r="E41" s="170" t="str">
        <f t="shared" si="12"/>
        <v/>
      </c>
      <c r="F41" s="170" t="str">
        <f>IF(A41="","",IF(itens_Remanesc!B41&lt;&gt;"",itens_Remanesc!B41,IF($Z41,0,"")))</f>
        <v/>
      </c>
      <c r="G41" s="178" t="str">
        <f t="shared" si="13"/>
        <v/>
      </c>
      <c r="H41" s="180" t="str">
        <f>IF(A41="","",ROUND(SUMIFS(aditivos!$L$2:$L$200,aditivos!$A$2:$A$200,A41,aditivos!$C$2:$C$200,"C1"),2))</f>
        <v/>
      </c>
      <c r="I41" s="176" t="str">
        <f t="shared" si="14"/>
        <v/>
      </c>
      <c r="J41" s="176" t="str">
        <f>IF(A41="","",IF(itens_Remanesc!E41="","",itens_Remanesc!E41))</f>
        <v/>
      </c>
      <c r="K41" s="182" t="str">
        <f t="shared" si="15"/>
        <v/>
      </c>
      <c r="L41" s="174" t="str">
        <f>IF(A41="","",ROUND(SUMIFS(aditivos!$L$2:$L$200,aditivos!$A$2:$A$200,A41,aditivos!$C$2:$C$200,"C2"),2))</f>
        <v/>
      </c>
      <c r="M41" s="170" t="str">
        <f t="shared" si="16"/>
        <v/>
      </c>
      <c r="N41" s="170" t="str">
        <f>IF(A41="","",IF(itens_Remanesc!G41="","",itens_Remanesc!G41))</f>
        <v/>
      </c>
      <c r="O41" s="178" t="str">
        <f t="shared" si="17"/>
        <v/>
      </c>
      <c r="P41" s="180" t="str">
        <f>IF(A41="","",ROUND(SUMIFS(aditivos!$L$2:$L$200,aditivos!$A$2:$A$200,A41,aditivos!$C$2:$C$200,"C3"),2))</f>
        <v/>
      </c>
      <c r="Q41" s="176" t="str">
        <f t="shared" si="18"/>
        <v/>
      </c>
      <c r="R41" s="176" t="str">
        <f>IF(A41="","",IF(itens_Remanesc!I41="","",itens_Remanesc!I41))</f>
        <v/>
      </c>
      <c r="S41" s="182" t="str">
        <f t="shared" si="19"/>
        <v/>
      </c>
      <c r="T41" s="174" t="str">
        <f>IF(A41="","",ROUND(SUMIFS(aditivos!$L$2:$L$200,aditivos!$A$2:$A$200,A41,aditivos!$C$2:$C$200,"C4"),2))</f>
        <v/>
      </c>
      <c r="U41" s="170" t="str">
        <f t="shared" si="20"/>
        <v/>
      </c>
      <c r="V41" s="170" t="str">
        <f>IF(A41="","",IF(itens_Remanesc!K41="","",itens_Remanesc!K41))</f>
        <v/>
      </c>
      <c r="W41" s="170" t="str">
        <f t="shared" si="21"/>
        <v/>
      </c>
      <c r="X41" s="156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2"/>
        <v/>
      </c>
      <c r="Z41" t="b">
        <f t="shared" si="23"/>
        <v>0</v>
      </c>
    </row>
    <row r="42" spans="1:26" x14ac:dyDescent="0.35">
      <c r="A42" s="156" t="str">
        <f>IF(itens_Remanesc!A42="","",itens_Remanesc!A42)</f>
        <v/>
      </c>
      <c r="B42" s="218" t="str">
        <f>IF(A42="","",itens_Remanesc!C42)</f>
        <v/>
      </c>
      <c r="C42" s="172" t="str">
        <f>IF(A42="","",IF(itens_Remanesc!B42="",0,itens_Remanesc!B42))</f>
        <v/>
      </c>
      <c r="D42" s="174" t="str">
        <f>IF(A42="","",ROUND(SUMIFS(aditivos!$L$2:$L$200,aditivos!$A$2:$A$200,A42,aditivos!$C$2:$C$200,"C0"),2))</f>
        <v/>
      </c>
      <c r="E42" s="170" t="str">
        <f t="shared" si="12"/>
        <v/>
      </c>
      <c r="F42" s="170" t="str">
        <f>IF(A42="","",IF(itens_Remanesc!B42&lt;&gt;"",itens_Remanesc!B42,IF($Z42,0,"")))</f>
        <v/>
      </c>
      <c r="G42" s="178" t="str">
        <f t="shared" si="13"/>
        <v/>
      </c>
      <c r="H42" s="180" t="str">
        <f>IF(A42="","",ROUND(SUMIFS(aditivos!$L$2:$L$200,aditivos!$A$2:$A$200,A42,aditivos!$C$2:$C$200,"C1"),2))</f>
        <v/>
      </c>
      <c r="I42" s="176" t="str">
        <f t="shared" si="14"/>
        <v/>
      </c>
      <c r="J42" s="176" t="str">
        <f>IF(A42="","",IF(itens_Remanesc!E42="","",itens_Remanesc!E42))</f>
        <v/>
      </c>
      <c r="K42" s="182" t="str">
        <f t="shared" si="15"/>
        <v/>
      </c>
      <c r="L42" s="174" t="str">
        <f>IF(A42="","",ROUND(SUMIFS(aditivos!$L$2:$L$200,aditivos!$A$2:$A$200,A42,aditivos!$C$2:$C$200,"C2"),2))</f>
        <v/>
      </c>
      <c r="M42" s="170" t="str">
        <f t="shared" si="16"/>
        <v/>
      </c>
      <c r="N42" s="170" t="str">
        <f>IF(A42="","",IF(itens_Remanesc!G42="","",itens_Remanesc!G42))</f>
        <v/>
      </c>
      <c r="O42" s="178" t="str">
        <f t="shared" si="17"/>
        <v/>
      </c>
      <c r="P42" s="180" t="str">
        <f>IF(A42="","",ROUND(SUMIFS(aditivos!$L$2:$L$200,aditivos!$A$2:$A$200,A42,aditivos!$C$2:$C$200,"C3"),2))</f>
        <v/>
      </c>
      <c r="Q42" s="176" t="str">
        <f t="shared" si="18"/>
        <v/>
      </c>
      <c r="R42" s="176" t="str">
        <f>IF(A42="","",IF(itens_Remanesc!I42="","",itens_Remanesc!I42))</f>
        <v/>
      </c>
      <c r="S42" s="182" t="str">
        <f t="shared" si="19"/>
        <v/>
      </c>
      <c r="T42" s="174" t="str">
        <f>IF(A42="","",ROUND(SUMIFS(aditivos!$L$2:$L$200,aditivos!$A$2:$A$200,A42,aditivos!$C$2:$C$200,"C4"),2))</f>
        <v/>
      </c>
      <c r="U42" s="170" t="str">
        <f t="shared" si="20"/>
        <v/>
      </c>
      <c r="V42" s="170" t="str">
        <f>IF(A42="","",IF(itens_Remanesc!K42="","",itens_Remanesc!K42))</f>
        <v/>
      </c>
      <c r="W42" s="170" t="str">
        <f t="shared" si="21"/>
        <v/>
      </c>
      <c r="X42" s="156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2"/>
        <v/>
      </c>
      <c r="Z42" t="b">
        <f t="shared" si="23"/>
        <v>0</v>
      </c>
    </row>
    <row r="43" spans="1:26" x14ac:dyDescent="0.35">
      <c r="A43" s="156" t="str">
        <f>IF(itens_Remanesc!A43="","",itens_Remanesc!A43)</f>
        <v/>
      </c>
      <c r="B43" s="218" t="str">
        <f>IF(A43="","",itens_Remanesc!C43)</f>
        <v/>
      </c>
      <c r="C43" s="172" t="str">
        <f>IF(A43="","",IF(itens_Remanesc!B43="",0,itens_Remanesc!B43))</f>
        <v/>
      </c>
      <c r="D43" s="174" t="str">
        <f>IF(A43="","",ROUND(SUMIFS(aditivos!$L$2:$L$200,aditivos!$A$2:$A$200,A43,aditivos!$C$2:$C$200,"C0"),2))</f>
        <v/>
      </c>
      <c r="E43" s="170" t="str">
        <f t="shared" si="12"/>
        <v/>
      </c>
      <c r="F43" s="170" t="str">
        <f>IF(A43="","",IF(itens_Remanesc!B43&lt;&gt;"",itens_Remanesc!B43,IF($Z43,0,"")))</f>
        <v/>
      </c>
      <c r="G43" s="178" t="str">
        <f t="shared" si="13"/>
        <v/>
      </c>
      <c r="H43" s="180" t="str">
        <f>IF(A43="","",ROUND(SUMIFS(aditivos!$L$2:$L$200,aditivos!$A$2:$A$200,A43,aditivos!$C$2:$C$200,"C1"),2))</f>
        <v/>
      </c>
      <c r="I43" s="176" t="str">
        <f t="shared" si="14"/>
        <v/>
      </c>
      <c r="J43" s="176" t="str">
        <f>IF(A43="","",IF(itens_Remanesc!E43="","",itens_Remanesc!E43))</f>
        <v/>
      </c>
      <c r="K43" s="182" t="str">
        <f t="shared" si="15"/>
        <v/>
      </c>
      <c r="L43" s="174" t="str">
        <f>IF(A43="","",ROUND(SUMIFS(aditivos!$L$2:$L$200,aditivos!$A$2:$A$200,A43,aditivos!$C$2:$C$200,"C2"),2))</f>
        <v/>
      </c>
      <c r="M43" s="170" t="str">
        <f t="shared" si="16"/>
        <v/>
      </c>
      <c r="N43" s="170" t="str">
        <f>IF(A43="","",IF(itens_Remanesc!G43="","",itens_Remanesc!G43))</f>
        <v/>
      </c>
      <c r="O43" s="178" t="str">
        <f t="shared" si="17"/>
        <v/>
      </c>
      <c r="P43" s="180" t="str">
        <f>IF(A43="","",ROUND(SUMIFS(aditivos!$L$2:$L$200,aditivos!$A$2:$A$200,A43,aditivos!$C$2:$C$200,"C3"),2))</f>
        <v/>
      </c>
      <c r="Q43" s="176" t="str">
        <f t="shared" si="18"/>
        <v/>
      </c>
      <c r="R43" s="176" t="str">
        <f>IF(A43="","",IF(itens_Remanesc!I43="","",itens_Remanesc!I43))</f>
        <v/>
      </c>
      <c r="S43" s="182" t="str">
        <f t="shared" si="19"/>
        <v/>
      </c>
      <c r="T43" s="174" t="str">
        <f>IF(A43="","",ROUND(SUMIFS(aditivos!$L$2:$L$200,aditivos!$A$2:$A$200,A43,aditivos!$C$2:$C$200,"C4"),2))</f>
        <v/>
      </c>
      <c r="U43" s="170" t="str">
        <f t="shared" si="20"/>
        <v/>
      </c>
      <c r="V43" s="170" t="str">
        <f>IF(A43="","",IF(itens_Remanesc!K43="","",itens_Remanesc!K43))</f>
        <v/>
      </c>
      <c r="W43" s="170" t="str">
        <f t="shared" si="21"/>
        <v/>
      </c>
      <c r="X43" s="156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2"/>
        <v/>
      </c>
      <c r="Z43" t="b">
        <f t="shared" si="23"/>
        <v>0</v>
      </c>
    </row>
    <row r="44" spans="1:26" x14ac:dyDescent="0.35">
      <c r="A44" s="156" t="str">
        <f>IF(itens_Remanesc!A44="","",itens_Remanesc!A44)</f>
        <v/>
      </c>
      <c r="B44" s="218" t="str">
        <f>IF(A44="","",itens_Remanesc!C44)</f>
        <v/>
      </c>
      <c r="C44" s="172" t="str">
        <f>IF(A44="","",IF(itens_Remanesc!B44="",0,itens_Remanesc!B44))</f>
        <v/>
      </c>
      <c r="D44" s="174" t="str">
        <f>IF(A44="","",ROUND(SUMIFS(aditivos!$L$2:$L$200,aditivos!$A$2:$A$200,A44,aditivos!$C$2:$C$200,"C0"),2))</f>
        <v/>
      </c>
      <c r="E44" s="170" t="str">
        <f t="shared" si="12"/>
        <v/>
      </c>
      <c r="F44" s="170" t="str">
        <f>IF(A44="","",IF(itens_Remanesc!B44&lt;&gt;"",itens_Remanesc!B44,IF($Z44,0,"")))</f>
        <v/>
      </c>
      <c r="G44" s="178" t="str">
        <f t="shared" si="13"/>
        <v/>
      </c>
      <c r="H44" s="180" t="str">
        <f>IF(A44="","",ROUND(SUMIFS(aditivos!$L$2:$L$200,aditivos!$A$2:$A$200,A44,aditivos!$C$2:$C$200,"C1"),2))</f>
        <v/>
      </c>
      <c r="I44" s="176" t="str">
        <f t="shared" si="14"/>
        <v/>
      </c>
      <c r="J44" s="176" t="str">
        <f>IF(A44="","",IF(itens_Remanesc!E44="","",itens_Remanesc!E44))</f>
        <v/>
      </c>
      <c r="K44" s="182" t="str">
        <f t="shared" si="15"/>
        <v/>
      </c>
      <c r="L44" s="174" t="str">
        <f>IF(A44="","",ROUND(SUMIFS(aditivos!$L$2:$L$200,aditivos!$A$2:$A$200,A44,aditivos!$C$2:$C$200,"C2"),2))</f>
        <v/>
      </c>
      <c r="M44" s="170" t="str">
        <f t="shared" si="16"/>
        <v/>
      </c>
      <c r="N44" s="170" t="str">
        <f>IF(A44="","",IF(itens_Remanesc!G44="","",itens_Remanesc!G44))</f>
        <v/>
      </c>
      <c r="O44" s="178" t="str">
        <f t="shared" si="17"/>
        <v/>
      </c>
      <c r="P44" s="180" t="str">
        <f>IF(A44="","",ROUND(SUMIFS(aditivos!$L$2:$L$200,aditivos!$A$2:$A$200,A44,aditivos!$C$2:$C$200,"C3"),2))</f>
        <v/>
      </c>
      <c r="Q44" s="176" t="str">
        <f t="shared" si="18"/>
        <v/>
      </c>
      <c r="R44" s="176" t="str">
        <f>IF(A44="","",IF(itens_Remanesc!I44="","",itens_Remanesc!I44))</f>
        <v/>
      </c>
      <c r="S44" s="182" t="str">
        <f t="shared" si="19"/>
        <v/>
      </c>
      <c r="T44" s="174" t="str">
        <f>IF(A44="","",ROUND(SUMIFS(aditivos!$L$2:$L$200,aditivos!$A$2:$A$200,A44,aditivos!$C$2:$C$200,"C4"),2))</f>
        <v/>
      </c>
      <c r="U44" s="170" t="str">
        <f t="shared" si="20"/>
        <v/>
      </c>
      <c r="V44" s="170" t="str">
        <f>IF(A44="","",IF(itens_Remanesc!K44="","",itens_Remanesc!K44))</f>
        <v/>
      </c>
      <c r="W44" s="170" t="str">
        <f t="shared" si="21"/>
        <v/>
      </c>
      <c r="X44" s="156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2"/>
        <v/>
      </c>
      <c r="Z44" t="b">
        <f t="shared" si="23"/>
        <v>0</v>
      </c>
    </row>
    <row r="45" spans="1:26" x14ac:dyDescent="0.35">
      <c r="A45" s="156" t="str">
        <f>IF(itens_Remanesc!A45="","",itens_Remanesc!A45)</f>
        <v/>
      </c>
      <c r="B45" s="218" t="str">
        <f>IF(A45="","",itens_Remanesc!C45)</f>
        <v/>
      </c>
      <c r="C45" s="172" t="str">
        <f>IF(A45="","",IF(itens_Remanesc!B45="",0,itens_Remanesc!B45))</f>
        <v/>
      </c>
      <c r="D45" s="174" t="str">
        <f>IF(A45="","",ROUND(SUMIFS(aditivos!$L$2:$L$200,aditivos!$A$2:$A$200,A45,aditivos!$C$2:$C$200,"C0"),2))</f>
        <v/>
      </c>
      <c r="E45" s="170" t="str">
        <f t="shared" si="12"/>
        <v/>
      </c>
      <c r="F45" s="170" t="str">
        <f>IF(A45="","",IF(itens_Remanesc!B45&lt;&gt;"",itens_Remanesc!B45,IF($Z45,0,"")))</f>
        <v/>
      </c>
      <c r="G45" s="178" t="str">
        <f t="shared" si="13"/>
        <v/>
      </c>
      <c r="H45" s="180" t="str">
        <f>IF(A45="","",ROUND(SUMIFS(aditivos!$L$2:$L$200,aditivos!$A$2:$A$200,A45,aditivos!$C$2:$C$200,"C1"),2))</f>
        <v/>
      </c>
      <c r="I45" s="176" t="str">
        <f t="shared" si="14"/>
        <v/>
      </c>
      <c r="J45" s="176" t="str">
        <f>IF(A45="","",IF(itens_Remanesc!E45="","",itens_Remanesc!E45))</f>
        <v/>
      </c>
      <c r="K45" s="182" t="str">
        <f t="shared" si="15"/>
        <v/>
      </c>
      <c r="L45" s="174" t="str">
        <f>IF(A45="","",ROUND(SUMIFS(aditivos!$L$2:$L$200,aditivos!$A$2:$A$200,A45,aditivos!$C$2:$C$200,"C2"),2))</f>
        <v/>
      </c>
      <c r="M45" s="170" t="str">
        <f t="shared" si="16"/>
        <v/>
      </c>
      <c r="N45" s="170" t="str">
        <f>IF(A45="","",IF(itens_Remanesc!G45="","",itens_Remanesc!G45))</f>
        <v/>
      </c>
      <c r="O45" s="178" t="str">
        <f t="shared" si="17"/>
        <v/>
      </c>
      <c r="P45" s="180" t="str">
        <f>IF(A45="","",ROUND(SUMIFS(aditivos!$L$2:$L$200,aditivos!$A$2:$A$200,A45,aditivos!$C$2:$C$200,"C3"),2))</f>
        <v/>
      </c>
      <c r="Q45" s="176" t="str">
        <f t="shared" si="18"/>
        <v/>
      </c>
      <c r="R45" s="176" t="str">
        <f>IF(A45="","",IF(itens_Remanesc!I45="","",itens_Remanesc!I45))</f>
        <v/>
      </c>
      <c r="S45" s="182" t="str">
        <f t="shared" si="19"/>
        <v/>
      </c>
      <c r="T45" s="174" t="str">
        <f>IF(A45="","",ROUND(SUMIFS(aditivos!$L$2:$L$200,aditivos!$A$2:$A$200,A45,aditivos!$C$2:$C$200,"C4"),2))</f>
        <v/>
      </c>
      <c r="U45" s="170" t="str">
        <f t="shared" si="20"/>
        <v/>
      </c>
      <c r="V45" s="170" t="str">
        <f>IF(A45="","",IF(itens_Remanesc!K45="","",itens_Remanesc!K45))</f>
        <v/>
      </c>
      <c r="W45" s="170" t="str">
        <f t="shared" si="21"/>
        <v/>
      </c>
      <c r="X45" s="156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2"/>
        <v/>
      </c>
      <c r="Z45" t="b">
        <f t="shared" si="23"/>
        <v>0</v>
      </c>
    </row>
    <row r="46" spans="1:26" x14ac:dyDescent="0.35">
      <c r="A46" s="156" t="str">
        <f>IF(itens_Remanesc!A46="","",itens_Remanesc!A46)</f>
        <v/>
      </c>
      <c r="B46" s="218" t="str">
        <f>IF(A46="","",itens_Remanesc!C46)</f>
        <v/>
      </c>
      <c r="C46" s="172" t="str">
        <f>IF(A46="","",IF(itens_Remanesc!B46="",0,itens_Remanesc!B46))</f>
        <v/>
      </c>
      <c r="D46" s="174" t="str">
        <f>IF(A46="","",ROUND(SUMIFS(aditivos!$L$2:$L$200,aditivos!$A$2:$A$200,A46,aditivos!$C$2:$C$200,"C0"),2))</f>
        <v/>
      </c>
      <c r="E46" s="170" t="str">
        <f t="shared" si="12"/>
        <v/>
      </c>
      <c r="F46" s="170" t="str">
        <f>IF(A46="","",IF(itens_Remanesc!B46&lt;&gt;"",itens_Remanesc!B46,IF($Z46,0,"")))</f>
        <v/>
      </c>
      <c r="G46" s="178" t="str">
        <f t="shared" si="13"/>
        <v/>
      </c>
      <c r="H46" s="180" t="str">
        <f>IF(A46="","",ROUND(SUMIFS(aditivos!$L$2:$L$200,aditivos!$A$2:$A$200,A46,aditivos!$C$2:$C$200,"C1"),2))</f>
        <v/>
      </c>
      <c r="I46" s="176" t="str">
        <f t="shared" si="14"/>
        <v/>
      </c>
      <c r="J46" s="176" t="str">
        <f>IF(A46="","",IF(itens_Remanesc!E46="","",itens_Remanesc!E46))</f>
        <v/>
      </c>
      <c r="K46" s="182" t="str">
        <f t="shared" si="15"/>
        <v/>
      </c>
      <c r="L46" s="174" t="str">
        <f>IF(A46="","",ROUND(SUMIFS(aditivos!$L$2:$L$200,aditivos!$A$2:$A$200,A46,aditivos!$C$2:$C$200,"C2"),2))</f>
        <v/>
      </c>
      <c r="M46" s="170" t="str">
        <f t="shared" si="16"/>
        <v/>
      </c>
      <c r="N46" s="170" t="str">
        <f>IF(A46="","",IF(itens_Remanesc!G46="","",itens_Remanesc!G46))</f>
        <v/>
      </c>
      <c r="O46" s="178" t="str">
        <f t="shared" si="17"/>
        <v/>
      </c>
      <c r="P46" s="180" t="str">
        <f>IF(A46="","",ROUND(SUMIFS(aditivos!$L$2:$L$200,aditivos!$A$2:$A$200,A46,aditivos!$C$2:$C$200,"C3"),2))</f>
        <v/>
      </c>
      <c r="Q46" s="176" t="str">
        <f t="shared" si="18"/>
        <v/>
      </c>
      <c r="R46" s="176" t="str">
        <f>IF(A46="","",IF(itens_Remanesc!I46="","",itens_Remanesc!I46))</f>
        <v/>
      </c>
      <c r="S46" s="182" t="str">
        <f t="shared" si="19"/>
        <v/>
      </c>
      <c r="T46" s="174" t="str">
        <f>IF(A46="","",ROUND(SUMIFS(aditivos!$L$2:$L$200,aditivos!$A$2:$A$200,A46,aditivos!$C$2:$C$200,"C4"),2))</f>
        <v/>
      </c>
      <c r="U46" s="170" t="str">
        <f t="shared" si="20"/>
        <v/>
      </c>
      <c r="V46" s="170" t="str">
        <f>IF(A46="","",IF(itens_Remanesc!K46="","",itens_Remanesc!K46))</f>
        <v/>
      </c>
      <c r="W46" s="170" t="str">
        <f t="shared" si="21"/>
        <v/>
      </c>
      <c r="X46" s="156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2"/>
        <v/>
      </c>
      <c r="Z46" t="b">
        <f t="shared" si="23"/>
        <v>0</v>
      </c>
    </row>
    <row r="47" spans="1:26" x14ac:dyDescent="0.35">
      <c r="A47" s="156" t="str">
        <f>IF(itens_Remanesc!A47="","",itens_Remanesc!A47)</f>
        <v/>
      </c>
      <c r="B47" s="218" t="str">
        <f>IF(A47="","",itens_Remanesc!C47)</f>
        <v/>
      </c>
      <c r="C47" s="172" t="str">
        <f>IF(A47="","",IF(itens_Remanesc!B47="",0,itens_Remanesc!B47))</f>
        <v/>
      </c>
      <c r="D47" s="174" t="str">
        <f>IF(A47="","",ROUND(SUMIFS(aditivos!$L$2:$L$200,aditivos!$A$2:$A$200,A47,aditivos!$C$2:$C$200,"C0"),2))</f>
        <v/>
      </c>
      <c r="E47" s="170" t="str">
        <f t="shared" si="12"/>
        <v/>
      </c>
      <c r="F47" s="170" t="str">
        <f>IF(A47="","",IF(itens_Remanesc!B47&lt;&gt;"",itens_Remanesc!B47,IF($Z47,0,"")))</f>
        <v/>
      </c>
      <c r="G47" s="178" t="str">
        <f t="shared" si="13"/>
        <v/>
      </c>
      <c r="H47" s="180" t="str">
        <f>IF(A47="","",ROUND(SUMIFS(aditivos!$L$2:$L$200,aditivos!$A$2:$A$200,A47,aditivos!$C$2:$C$200,"C1"),2))</f>
        <v/>
      </c>
      <c r="I47" s="176" t="str">
        <f t="shared" si="14"/>
        <v/>
      </c>
      <c r="J47" s="176" t="str">
        <f>IF(A47="","",IF(itens_Remanesc!E47="","",itens_Remanesc!E47))</f>
        <v/>
      </c>
      <c r="K47" s="182" t="str">
        <f t="shared" si="15"/>
        <v/>
      </c>
      <c r="L47" s="174" t="str">
        <f>IF(A47="","",ROUND(SUMIFS(aditivos!$L$2:$L$200,aditivos!$A$2:$A$200,A47,aditivos!$C$2:$C$200,"C2"),2))</f>
        <v/>
      </c>
      <c r="M47" s="170" t="str">
        <f t="shared" si="16"/>
        <v/>
      </c>
      <c r="N47" s="170" t="str">
        <f>IF(A47="","",IF(itens_Remanesc!G47="","",itens_Remanesc!G47))</f>
        <v/>
      </c>
      <c r="O47" s="178" t="str">
        <f t="shared" si="17"/>
        <v/>
      </c>
      <c r="P47" s="180" t="str">
        <f>IF(A47="","",ROUND(SUMIFS(aditivos!$L$2:$L$200,aditivos!$A$2:$A$200,A47,aditivos!$C$2:$C$200,"C3"),2))</f>
        <v/>
      </c>
      <c r="Q47" s="176" t="str">
        <f t="shared" si="18"/>
        <v/>
      </c>
      <c r="R47" s="176" t="str">
        <f>IF(A47="","",IF(itens_Remanesc!I47="","",itens_Remanesc!I47))</f>
        <v/>
      </c>
      <c r="S47" s="182" t="str">
        <f t="shared" si="19"/>
        <v/>
      </c>
      <c r="T47" s="174" t="str">
        <f>IF(A47="","",ROUND(SUMIFS(aditivos!$L$2:$L$200,aditivos!$A$2:$A$200,A47,aditivos!$C$2:$C$200,"C4"),2))</f>
        <v/>
      </c>
      <c r="U47" s="170" t="str">
        <f t="shared" si="20"/>
        <v/>
      </c>
      <c r="V47" s="170" t="str">
        <f>IF(A47="","",IF(itens_Remanesc!K47="","",itens_Remanesc!K47))</f>
        <v/>
      </c>
      <c r="W47" s="170" t="str">
        <f t="shared" si="21"/>
        <v/>
      </c>
      <c r="X47" s="156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2"/>
        <v/>
      </c>
      <c r="Z47" t="b">
        <f t="shared" si="23"/>
        <v>0</v>
      </c>
    </row>
    <row r="48" spans="1:26" x14ac:dyDescent="0.35">
      <c r="A48" s="156" t="str">
        <f>IF(itens_Remanesc!A48="","",itens_Remanesc!A48)</f>
        <v/>
      </c>
      <c r="B48" s="218" t="str">
        <f>IF(A48="","",itens_Remanesc!C48)</f>
        <v/>
      </c>
      <c r="C48" s="172" t="str">
        <f>IF(A48="","",IF(itens_Remanesc!B48="",0,itens_Remanesc!B48))</f>
        <v/>
      </c>
      <c r="D48" s="174" t="str">
        <f>IF(A48="","",ROUND(SUMIFS(aditivos!$L$2:$L$200,aditivos!$A$2:$A$200,A48,aditivos!$C$2:$C$200,"C0"),2))</f>
        <v/>
      </c>
      <c r="E48" s="170" t="str">
        <f t="shared" si="12"/>
        <v/>
      </c>
      <c r="F48" s="170" t="str">
        <f>IF(A48="","",IF(itens_Remanesc!B48&lt;&gt;"",itens_Remanesc!B48,IF($Z48,0,"")))</f>
        <v/>
      </c>
      <c r="G48" s="178" t="str">
        <f t="shared" si="13"/>
        <v/>
      </c>
      <c r="H48" s="180" t="str">
        <f>IF(A48="","",ROUND(SUMIFS(aditivos!$L$2:$L$200,aditivos!$A$2:$A$200,A48,aditivos!$C$2:$C$200,"C1"),2))</f>
        <v/>
      </c>
      <c r="I48" s="176" t="str">
        <f t="shared" si="14"/>
        <v/>
      </c>
      <c r="J48" s="176" t="str">
        <f>IF(A48="","",IF(itens_Remanesc!E48="","",itens_Remanesc!E48))</f>
        <v/>
      </c>
      <c r="K48" s="182" t="str">
        <f t="shared" si="15"/>
        <v/>
      </c>
      <c r="L48" s="174" t="str">
        <f>IF(A48="","",ROUND(SUMIFS(aditivos!$L$2:$L$200,aditivos!$A$2:$A$200,A48,aditivos!$C$2:$C$200,"C2"),2))</f>
        <v/>
      </c>
      <c r="M48" s="170" t="str">
        <f t="shared" si="16"/>
        <v/>
      </c>
      <c r="N48" s="170" t="str">
        <f>IF(A48="","",IF(itens_Remanesc!G48="","",itens_Remanesc!G48))</f>
        <v/>
      </c>
      <c r="O48" s="178" t="str">
        <f t="shared" si="17"/>
        <v/>
      </c>
      <c r="P48" s="180" t="str">
        <f>IF(A48="","",ROUND(SUMIFS(aditivos!$L$2:$L$200,aditivos!$A$2:$A$200,A48,aditivos!$C$2:$C$200,"C3"),2))</f>
        <v/>
      </c>
      <c r="Q48" s="176" t="str">
        <f t="shared" si="18"/>
        <v/>
      </c>
      <c r="R48" s="176" t="str">
        <f>IF(A48="","",IF(itens_Remanesc!I48="","",itens_Remanesc!I48))</f>
        <v/>
      </c>
      <c r="S48" s="182" t="str">
        <f t="shared" si="19"/>
        <v/>
      </c>
      <c r="T48" s="174" t="str">
        <f>IF(A48="","",ROUND(SUMIFS(aditivos!$L$2:$L$200,aditivos!$A$2:$A$200,A48,aditivos!$C$2:$C$200,"C4"),2))</f>
        <v/>
      </c>
      <c r="U48" s="170" t="str">
        <f t="shared" si="20"/>
        <v/>
      </c>
      <c r="V48" s="170" t="str">
        <f>IF(A48="","",IF(itens_Remanesc!K48="","",itens_Remanesc!K48))</f>
        <v/>
      </c>
      <c r="W48" s="170" t="str">
        <f t="shared" si="21"/>
        <v/>
      </c>
      <c r="X48" s="156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2"/>
        <v/>
      </c>
      <c r="Z48" t="b">
        <f t="shared" si="23"/>
        <v>0</v>
      </c>
    </row>
    <row r="49" spans="1:26" x14ac:dyDescent="0.35">
      <c r="A49" s="156" t="str">
        <f>IF(itens_Remanesc!A49="","",itens_Remanesc!A49)</f>
        <v/>
      </c>
      <c r="B49" s="218" t="str">
        <f>IF(A49="","",itens_Remanesc!C49)</f>
        <v/>
      </c>
      <c r="C49" s="172" t="str">
        <f>IF(A49="","",IF(itens_Remanesc!B49="",0,itens_Remanesc!B49))</f>
        <v/>
      </c>
      <c r="D49" s="174" t="str">
        <f>IF(A49="","",ROUND(SUMIFS(aditivos!$L$2:$L$200,aditivos!$A$2:$A$200,A49,aditivos!$C$2:$C$200,"C0"),2))</f>
        <v/>
      </c>
      <c r="E49" s="170" t="str">
        <f t="shared" si="12"/>
        <v/>
      </c>
      <c r="F49" s="170" t="str">
        <f>IF(A49="","",IF(itens_Remanesc!B49&lt;&gt;"",itens_Remanesc!B49,IF($Z49,0,"")))</f>
        <v/>
      </c>
      <c r="G49" s="178" t="str">
        <f t="shared" si="13"/>
        <v/>
      </c>
      <c r="H49" s="180" t="str">
        <f>IF(A49="","",ROUND(SUMIFS(aditivos!$L$2:$L$200,aditivos!$A$2:$A$200,A49,aditivos!$C$2:$C$200,"C1"),2))</f>
        <v/>
      </c>
      <c r="I49" s="176" t="str">
        <f t="shared" si="14"/>
        <v/>
      </c>
      <c r="J49" s="176" t="str">
        <f>IF(A49="","",IF(itens_Remanesc!E49="","",itens_Remanesc!E49))</f>
        <v/>
      </c>
      <c r="K49" s="182" t="str">
        <f t="shared" si="15"/>
        <v/>
      </c>
      <c r="L49" s="174" t="str">
        <f>IF(A49="","",ROUND(SUMIFS(aditivos!$L$2:$L$200,aditivos!$A$2:$A$200,A49,aditivos!$C$2:$C$200,"C2"),2))</f>
        <v/>
      </c>
      <c r="M49" s="170" t="str">
        <f t="shared" si="16"/>
        <v/>
      </c>
      <c r="N49" s="170" t="str">
        <f>IF(A49="","",IF(itens_Remanesc!G49="","",itens_Remanesc!G49))</f>
        <v/>
      </c>
      <c r="O49" s="178" t="str">
        <f t="shared" si="17"/>
        <v/>
      </c>
      <c r="P49" s="180" t="str">
        <f>IF(A49="","",ROUND(SUMIFS(aditivos!$L$2:$L$200,aditivos!$A$2:$A$200,A49,aditivos!$C$2:$C$200,"C3"),2))</f>
        <v/>
      </c>
      <c r="Q49" s="176" t="str">
        <f t="shared" si="18"/>
        <v/>
      </c>
      <c r="R49" s="176" t="str">
        <f>IF(A49="","",IF(itens_Remanesc!I49="","",itens_Remanesc!I49))</f>
        <v/>
      </c>
      <c r="S49" s="182" t="str">
        <f t="shared" si="19"/>
        <v/>
      </c>
      <c r="T49" s="174" t="str">
        <f>IF(A49="","",ROUND(SUMIFS(aditivos!$L$2:$L$200,aditivos!$A$2:$A$200,A49,aditivos!$C$2:$C$200,"C4"),2))</f>
        <v/>
      </c>
      <c r="U49" s="170" t="str">
        <f t="shared" si="20"/>
        <v/>
      </c>
      <c r="V49" s="170" t="str">
        <f>IF(A49="","",IF(itens_Remanesc!K49="","",itens_Remanesc!K49))</f>
        <v/>
      </c>
      <c r="W49" s="170" t="str">
        <f t="shared" si="21"/>
        <v/>
      </c>
      <c r="X49" s="156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2"/>
        <v/>
      </c>
      <c r="Z49" t="b">
        <f t="shared" si="23"/>
        <v>0</v>
      </c>
    </row>
    <row r="50" spans="1:26" x14ac:dyDescent="0.35">
      <c r="A50" s="156" t="str">
        <f>IF(itens_Remanesc!A50="","",itens_Remanesc!A50)</f>
        <v/>
      </c>
      <c r="B50" s="218" t="str">
        <f>IF(A50="","",itens_Remanesc!C50)</f>
        <v/>
      </c>
      <c r="C50" s="172" t="str">
        <f>IF(A50="","",IF(itens_Remanesc!B50="",0,itens_Remanesc!B50))</f>
        <v/>
      </c>
      <c r="D50" s="174" t="str">
        <f>IF(A50="","",ROUND(SUMIFS(aditivos!$L$2:$L$200,aditivos!$A$2:$A$200,A50,aditivos!$C$2:$C$200,"C0"),2))</f>
        <v/>
      </c>
      <c r="E50" s="170" t="str">
        <f t="shared" si="12"/>
        <v/>
      </c>
      <c r="F50" s="170" t="str">
        <f>IF(A50="","",IF(itens_Remanesc!B50&lt;&gt;"",itens_Remanesc!B50,IF($Z50,0,"")))</f>
        <v/>
      </c>
      <c r="G50" s="178" t="str">
        <f t="shared" si="13"/>
        <v/>
      </c>
      <c r="H50" s="180" t="str">
        <f>IF(A50="","",ROUND(SUMIFS(aditivos!$L$2:$L$200,aditivos!$A$2:$A$200,A50,aditivos!$C$2:$C$200,"C1"),2))</f>
        <v/>
      </c>
      <c r="I50" s="176" t="str">
        <f t="shared" si="14"/>
        <v/>
      </c>
      <c r="J50" s="176" t="str">
        <f>IF(A50="","",IF(itens_Remanesc!E50="","",itens_Remanesc!E50))</f>
        <v/>
      </c>
      <c r="K50" s="182" t="str">
        <f t="shared" si="15"/>
        <v/>
      </c>
      <c r="L50" s="174" t="str">
        <f>IF(A50="","",ROUND(SUMIFS(aditivos!$L$2:$L$200,aditivos!$A$2:$A$200,A50,aditivos!$C$2:$C$200,"C2"),2))</f>
        <v/>
      </c>
      <c r="M50" s="170" t="str">
        <f t="shared" si="16"/>
        <v/>
      </c>
      <c r="N50" s="170" t="str">
        <f>IF(A50="","",IF(itens_Remanesc!G50="","",itens_Remanesc!G50))</f>
        <v/>
      </c>
      <c r="O50" s="178" t="str">
        <f t="shared" si="17"/>
        <v/>
      </c>
      <c r="P50" s="180" t="str">
        <f>IF(A50="","",ROUND(SUMIFS(aditivos!$L$2:$L$200,aditivos!$A$2:$A$200,A50,aditivos!$C$2:$C$200,"C3"),2))</f>
        <v/>
      </c>
      <c r="Q50" s="176" t="str">
        <f t="shared" si="18"/>
        <v/>
      </c>
      <c r="R50" s="176" t="str">
        <f>IF(A50="","",IF(itens_Remanesc!I50="","",itens_Remanesc!I50))</f>
        <v/>
      </c>
      <c r="S50" s="182" t="str">
        <f t="shared" si="19"/>
        <v/>
      </c>
      <c r="T50" s="174" t="str">
        <f>IF(A50="","",ROUND(SUMIFS(aditivos!$L$2:$L$200,aditivos!$A$2:$A$200,A50,aditivos!$C$2:$C$200,"C4"),2))</f>
        <v/>
      </c>
      <c r="U50" s="170" t="str">
        <f t="shared" si="20"/>
        <v/>
      </c>
      <c r="V50" s="170" t="str">
        <f>IF(A50="","",IF(itens_Remanesc!K50="","",itens_Remanesc!K50))</f>
        <v/>
      </c>
      <c r="W50" s="170" t="str">
        <f t="shared" si="21"/>
        <v/>
      </c>
      <c r="X50" s="156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2"/>
        <v/>
      </c>
      <c r="Z50" t="b">
        <f t="shared" si="23"/>
        <v>0</v>
      </c>
    </row>
    <row r="51" spans="1:26" x14ac:dyDescent="0.35">
      <c r="A51" s="156" t="str">
        <f>IF(itens_Remanesc!A51="","",itens_Remanesc!A51)</f>
        <v/>
      </c>
      <c r="B51" s="218" t="str">
        <f>IF(A51="","",itens_Remanesc!C51)</f>
        <v/>
      </c>
      <c r="C51" s="172" t="str">
        <f>IF(A51="","",IF(itens_Remanesc!B51="",0,itens_Remanesc!B51))</f>
        <v/>
      </c>
      <c r="D51" s="174" t="str">
        <f>IF(A51="","",ROUND(SUMIFS(aditivos!$L$2:$L$200,aditivos!$A$2:$A$200,A51,aditivos!$C$2:$C$200,"C0"),2))</f>
        <v/>
      </c>
      <c r="E51" s="170" t="str">
        <f t="shared" si="12"/>
        <v/>
      </c>
      <c r="F51" s="170" t="str">
        <f>IF(A51="","",IF(itens_Remanesc!B51&lt;&gt;"",itens_Remanesc!B51,IF($Z51,0,"")))</f>
        <v/>
      </c>
      <c r="G51" s="178" t="str">
        <f t="shared" si="13"/>
        <v/>
      </c>
      <c r="H51" s="180" t="str">
        <f>IF(A51="","",ROUND(SUMIFS(aditivos!$L$2:$L$200,aditivos!$A$2:$A$200,A51,aditivos!$C$2:$C$200,"C1"),2))</f>
        <v/>
      </c>
      <c r="I51" s="176" t="str">
        <f t="shared" si="14"/>
        <v/>
      </c>
      <c r="J51" s="176" t="str">
        <f>IF(A51="","",IF(itens_Remanesc!E51="","",itens_Remanesc!E51))</f>
        <v/>
      </c>
      <c r="K51" s="182" t="str">
        <f t="shared" si="15"/>
        <v/>
      </c>
      <c r="L51" s="174" t="str">
        <f>IF(A51="","",ROUND(SUMIFS(aditivos!$L$2:$L$200,aditivos!$A$2:$A$200,A51,aditivos!$C$2:$C$200,"C2"),2))</f>
        <v/>
      </c>
      <c r="M51" s="170" t="str">
        <f t="shared" si="16"/>
        <v/>
      </c>
      <c r="N51" s="170" t="str">
        <f>IF(A51="","",IF(itens_Remanesc!G51="","",itens_Remanesc!G51))</f>
        <v/>
      </c>
      <c r="O51" s="178" t="str">
        <f t="shared" si="17"/>
        <v/>
      </c>
      <c r="P51" s="180" t="str">
        <f>IF(A51="","",ROUND(SUMIFS(aditivos!$L$2:$L$200,aditivos!$A$2:$A$200,A51,aditivos!$C$2:$C$200,"C3"),2))</f>
        <v/>
      </c>
      <c r="Q51" s="176" t="str">
        <f t="shared" si="18"/>
        <v/>
      </c>
      <c r="R51" s="176" t="str">
        <f>IF(A51="","",IF(itens_Remanesc!I51="","",itens_Remanesc!I51))</f>
        <v/>
      </c>
      <c r="S51" s="182" t="str">
        <f t="shared" si="19"/>
        <v/>
      </c>
      <c r="T51" s="174" t="str">
        <f>IF(A51="","",ROUND(SUMIFS(aditivos!$L$2:$L$200,aditivos!$A$2:$A$200,A51,aditivos!$C$2:$C$200,"C4"),2))</f>
        <v/>
      </c>
      <c r="U51" s="170" t="str">
        <f t="shared" si="20"/>
        <v/>
      </c>
      <c r="V51" s="170" t="str">
        <f>IF(A51="","",IF(itens_Remanesc!K51="","",itens_Remanesc!K51))</f>
        <v/>
      </c>
      <c r="W51" s="170" t="str">
        <f t="shared" si="21"/>
        <v/>
      </c>
      <c r="X51" s="156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2"/>
        <v/>
      </c>
      <c r="Z51" t="b">
        <f t="shared" si="23"/>
        <v>0</v>
      </c>
    </row>
    <row r="52" spans="1:26" x14ac:dyDescent="0.35">
      <c r="A52" s="156" t="str">
        <f>IF(itens_Remanesc!A52="","",itens_Remanesc!A52)</f>
        <v/>
      </c>
      <c r="B52" s="218" t="str">
        <f>IF(A52="","",itens_Remanesc!C52)</f>
        <v/>
      </c>
      <c r="C52" s="172" t="str">
        <f>IF(A52="","",IF(itens_Remanesc!B52="",0,itens_Remanesc!B52))</f>
        <v/>
      </c>
      <c r="D52" s="174" t="str">
        <f>IF(A52="","",ROUND(SUMIFS(aditivos!$L$2:$L$200,aditivos!$A$2:$A$200,A52,aditivos!$C$2:$C$200,"C0"),2))</f>
        <v/>
      </c>
      <c r="E52" s="170" t="str">
        <f t="shared" si="12"/>
        <v/>
      </c>
      <c r="F52" s="170" t="str">
        <f>IF(A52="","",IF(itens_Remanesc!B52&lt;&gt;"",itens_Remanesc!B52,IF($Z52,0,"")))</f>
        <v/>
      </c>
      <c r="G52" s="178" t="str">
        <f t="shared" si="13"/>
        <v/>
      </c>
      <c r="H52" s="180" t="str">
        <f>IF(A52="","",ROUND(SUMIFS(aditivos!$L$2:$L$200,aditivos!$A$2:$A$200,A52,aditivos!$C$2:$C$200,"C1"),2))</f>
        <v/>
      </c>
      <c r="I52" s="176" t="str">
        <f t="shared" si="14"/>
        <v/>
      </c>
      <c r="J52" s="176" t="str">
        <f>IF(A52="","",IF(itens_Remanesc!E52="","",itens_Remanesc!E52))</f>
        <v/>
      </c>
      <c r="K52" s="182" t="str">
        <f t="shared" si="15"/>
        <v/>
      </c>
      <c r="L52" s="174" t="str">
        <f>IF(A52="","",ROUND(SUMIFS(aditivos!$L$2:$L$200,aditivos!$A$2:$A$200,A52,aditivos!$C$2:$C$200,"C2"),2))</f>
        <v/>
      </c>
      <c r="M52" s="170" t="str">
        <f t="shared" si="16"/>
        <v/>
      </c>
      <c r="N52" s="170" t="str">
        <f>IF(A52="","",IF(itens_Remanesc!G52="","",itens_Remanesc!G52))</f>
        <v/>
      </c>
      <c r="O52" s="178" t="str">
        <f t="shared" si="17"/>
        <v/>
      </c>
      <c r="P52" s="180" t="str">
        <f>IF(A52="","",ROUND(SUMIFS(aditivos!$L$2:$L$200,aditivos!$A$2:$A$200,A52,aditivos!$C$2:$C$200,"C3"),2))</f>
        <v/>
      </c>
      <c r="Q52" s="176" t="str">
        <f t="shared" si="18"/>
        <v/>
      </c>
      <c r="R52" s="176" t="str">
        <f>IF(A52="","",IF(itens_Remanesc!I52="","",itens_Remanesc!I52))</f>
        <v/>
      </c>
      <c r="S52" s="182" t="str">
        <f t="shared" si="19"/>
        <v/>
      </c>
      <c r="T52" s="174" t="str">
        <f>IF(A52="","",ROUND(SUMIFS(aditivos!$L$2:$L$200,aditivos!$A$2:$A$200,A52,aditivos!$C$2:$C$200,"C4"),2))</f>
        <v/>
      </c>
      <c r="U52" s="170" t="str">
        <f t="shared" si="20"/>
        <v/>
      </c>
      <c r="V52" s="170" t="str">
        <f>IF(A52="","",IF(itens_Remanesc!K52="","",itens_Remanesc!K52))</f>
        <v/>
      </c>
      <c r="W52" s="170" t="str">
        <f t="shared" si="21"/>
        <v/>
      </c>
      <c r="X52" s="156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2"/>
        <v/>
      </c>
      <c r="Z52" t="b">
        <f t="shared" si="23"/>
        <v>0</v>
      </c>
    </row>
    <row r="53" spans="1:26" x14ac:dyDescent="0.35">
      <c r="A53" s="156" t="str">
        <f>IF(itens_Remanesc!A53="","",itens_Remanesc!A53)</f>
        <v/>
      </c>
      <c r="B53" s="218" t="str">
        <f>IF(A53="","",itens_Remanesc!C53)</f>
        <v/>
      </c>
      <c r="C53" s="172" t="str">
        <f>IF(A53="","",IF(itens_Remanesc!B53="",0,itens_Remanesc!B53))</f>
        <v/>
      </c>
      <c r="D53" s="174" t="str">
        <f>IF(A53="","",ROUND(SUMIFS(aditivos!$L$2:$L$200,aditivos!$A$2:$A$200,A53,aditivos!$C$2:$C$200,"C0"),2))</f>
        <v/>
      </c>
      <c r="E53" s="170" t="str">
        <f t="shared" si="12"/>
        <v/>
      </c>
      <c r="F53" s="170" t="str">
        <f>IF(A53="","",IF(itens_Remanesc!B53&lt;&gt;"",itens_Remanesc!B53,IF($Z53,0,"")))</f>
        <v/>
      </c>
      <c r="G53" s="178" t="str">
        <f t="shared" si="13"/>
        <v/>
      </c>
      <c r="H53" s="180" t="str">
        <f>IF(A53="","",ROUND(SUMIFS(aditivos!$L$2:$L$200,aditivos!$A$2:$A$200,A53,aditivos!$C$2:$C$200,"C1"),2))</f>
        <v/>
      </c>
      <c r="I53" s="176" t="str">
        <f t="shared" si="14"/>
        <v/>
      </c>
      <c r="J53" s="176" t="str">
        <f>IF(A53="","",IF(itens_Remanesc!E53="","",itens_Remanesc!E53))</f>
        <v/>
      </c>
      <c r="K53" s="182" t="str">
        <f t="shared" si="15"/>
        <v/>
      </c>
      <c r="L53" s="174" t="str">
        <f>IF(A53="","",ROUND(SUMIFS(aditivos!$L$2:$L$200,aditivos!$A$2:$A$200,A53,aditivos!$C$2:$C$200,"C2"),2))</f>
        <v/>
      </c>
      <c r="M53" s="170" t="str">
        <f t="shared" si="16"/>
        <v/>
      </c>
      <c r="N53" s="170" t="str">
        <f>IF(A53="","",IF(itens_Remanesc!G53="","",itens_Remanesc!G53))</f>
        <v/>
      </c>
      <c r="O53" s="178" t="str">
        <f t="shared" si="17"/>
        <v/>
      </c>
      <c r="P53" s="180" t="str">
        <f>IF(A53="","",ROUND(SUMIFS(aditivos!$L$2:$L$200,aditivos!$A$2:$A$200,A53,aditivos!$C$2:$C$200,"C3"),2))</f>
        <v/>
      </c>
      <c r="Q53" s="176" t="str">
        <f t="shared" si="18"/>
        <v/>
      </c>
      <c r="R53" s="176" t="str">
        <f>IF(A53="","",IF(itens_Remanesc!I53="","",itens_Remanesc!I53))</f>
        <v/>
      </c>
      <c r="S53" s="182" t="str">
        <f t="shared" si="19"/>
        <v/>
      </c>
      <c r="T53" s="174" t="str">
        <f>IF(A53="","",ROUND(SUMIFS(aditivos!$L$2:$L$200,aditivos!$A$2:$A$200,A53,aditivos!$C$2:$C$200,"C4"),2))</f>
        <v/>
      </c>
      <c r="U53" s="170" t="str">
        <f t="shared" si="20"/>
        <v/>
      </c>
      <c r="V53" s="170" t="str">
        <f>IF(A53="","",IF(itens_Remanesc!K53="","",itens_Remanesc!K53))</f>
        <v/>
      </c>
      <c r="W53" s="170" t="str">
        <f t="shared" si="21"/>
        <v/>
      </c>
      <c r="X53" s="156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2"/>
        <v/>
      </c>
      <c r="Z53" t="b">
        <f t="shared" si="23"/>
        <v>0</v>
      </c>
    </row>
    <row r="54" spans="1:26" x14ac:dyDescent="0.35">
      <c r="A54" s="156" t="str">
        <f>IF(itens_Remanesc!A54="","",itens_Remanesc!A54)</f>
        <v/>
      </c>
      <c r="B54" s="218" t="str">
        <f>IF(A54="","",itens_Remanesc!C54)</f>
        <v/>
      </c>
      <c r="C54" s="172" t="str">
        <f>IF(A54="","",IF(itens_Remanesc!B54="",0,itens_Remanesc!B54))</f>
        <v/>
      </c>
      <c r="D54" s="174" t="str">
        <f>IF(A54="","",ROUND(SUMIFS(aditivos!$L$2:$L$200,aditivos!$A$2:$A$200,A54,aditivos!$C$2:$C$200,"C0"),2))</f>
        <v/>
      </c>
      <c r="E54" s="170" t="str">
        <f t="shared" si="12"/>
        <v/>
      </c>
      <c r="F54" s="170" t="str">
        <f>IF(A54="","",IF(itens_Remanesc!B54&lt;&gt;"",itens_Remanesc!B54,IF($Z54,0,"")))</f>
        <v/>
      </c>
      <c r="G54" s="178" t="str">
        <f t="shared" si="13"/>
        <v/>
      </c>
      <c r="H54" s="180" t="str">
        <f>IF(A54="","",ROUND(SUMIFS(aditivos!$L$2:$L$200,aditivos!$A$2:$A$200,A54,aditivos!$C$2:$C$200,"C1"),2))</f>
        <v/>
      </c>
      <c r="I54" s="176" t="str">
        <f t="shared" si="14"/>
        <v/>
      </c>
      <c r="J54" s="176" t="str">
        <f>IF(A54="","",IF(itens_Remanesc!E54="","",itens_Remanesc!E54))</f>
        <v/>
      </c>
      <c r="K54" s="182" t="str">
        <f t="shared" si="15"/>
        <v/>
      </c>
      <c r="L54" s="174" t="str">
        <f>IF(A54="","",ROUND(SUMIFS(aditivos!$L$2:$L$200,aditivos!$A$2:$A$200,A54,aditivos!$C$2:$C$200,"C2"),2))</f>
        <v/>
      </c>
      <c r="M54" s="170" t="str">
        <f t="shared" si="16"/>
        <v/>
      </c>
      <c r="N54" s="170" t="str">
        <f>IF(A54="","",IF(itens_Remanesc!G54="","",itens_Remanesc!G54))</f>
        <v/>
      </c>
      <c r="O54" s="178" t="str">
        <f t="shared" si="17"/>
        <v/>
      </c>
      <c r="P54" s="180" t="str">
        <f>IF(A54="","",ROUND(SUMIFS(aditivos!$L$2:$L$200,aditivos!$A$2:$A$200,A54,aditivos!$C$2:$C$200,"C3"),2))</f>
        <v/>
      </c>
      <c r="Q54" s="176" t="str">
        <f t="shared" si="18"/>
        <v/>
      </c>
      <c r="R54" s="176" t="str">
        <f>IF(A54="","",IF(itens_Remanesc!I54="","",itens_Remanesc!I54))</f>
        <v/>
      </c>
      <c r="S54" s="182" t="str">
        <f t="shared" si="19"/>
        <v/>
      </c>
      <c r="T54" s="174" t="str">
        <f>IF(A54="","",ROUND(SUMIFS(aditivos!$L$2:$L$200,aditivos!$A$2:$A$200,A54,aditivos!$C$2:$C$200,"C4"),2))</f>
        <v/>
      </c>
      <c r="U54" s="170" t="str">
        <f t="shared" si="20"/>
        <v/>
      </c>
      <c r="V54" s="170" t="str">
        <f>IF(A54="","",IF(itens_Remanesc!K54="","",itens_Remanesc!K54))</f>
        <v/>
      </c>
      <c r="W54" s="170" t="str">
        <f t="shared" si="21"/>
        <v/>
      </c>
      <c r="X54" s="156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2"/>
        <v/>
      </c>
      <c r="Z54" t="b">
        <f t="shared" si="23"/>
        <v>0</v>
      </c>
    </row>
    <row r="55" spans="1:26" x14ac:dyDescent="0.35">
      <c r="A55" s="156" t="str">
        <f>IF(itens_Remanesc!A55="","",itens_Remanesc!A55)</f>
        <v/>
      </c>
      <c r="B55" s="218" t="str">
        <f>IF(A55="","",itens_Remanesc!C55)</f>
        <v/>
      </c>
      <c r="C55" s="172" t="str">
        <f>IF(A55="","",IF(itens_Remanesc!B55="",0,itens_Remanesc!B55))</f>
        <v/>
      </c>
      <c r="D55" s="174" t="str">
        <f>IF(A55="","",ROUND(SUMIFS(aditivos!$L$2:$L$200,aditivos!$A$2:$A$200,A55,aditivos!$C$2:$C$200,"C0"),2))</f>
        <v/>
      </c>
      <c r="E55" s="170" t="str">
        <f t="shared" si="12"/>
        <v/>
      </c>
      <c r="F55" s="170" t="str">
        <f>IF(A55="","",IF(itens_Remanesc!B55&lt;&gt;"",itens_Remanesc!B55,IF($Z55,0,"")))</f>
        <v/>
      </c>
      <c r="G55" s="178" t="str">
        <f t="shared" si="13"/>
        <v/>
      </c>
      <c r="H55" s="180" t="str">
        <f>IF(A55="","",ROUND(SUMIFS(aditivos!$L$2:$L$200,aditivos!$A$2:$A$200,A55,aditivos!$C$2:$C$200,"C1"),2))</f>
        <v/>
      </c>
      <c r="I55" s="176" t="str">
        <f t="shared" si="14"/>
        <v/>
      </c>
      <c r="J55" s="176" t="str">
        <f>IF(A55="","",IF(itens_Remanesc!E55="","",itens_Remanesc!E55))</f>
        <v/>
      </c>
      <c r="K55" s="182" t="str">
        <f t="shared" si="15"/>
        <v/>
      </c>
      <c r="L55" s="174" t="str">
        <f>IF(A55="","",ROUND(SUMIFS(aditivos!$L$2:$L$200,aditivos!$A$2:$A$200,A55,aditivos!$C$2:$C$200,"C2"),2))</f>
        <v/>
      </c>
      <c r="M55" s="170" t="str">
        <f t="shared" si="16"/>
        <v/>
      </c>
      <c r="N55" s="170" t="str">
        <f>IF(A55="","",IF(itens_Remanesc!G55="","",itens_Remanesc!G55))</f>
        <v/>
      </c>
      <c r="O55" s="178" t="str">
        <f t="shared" si="17"/>
        <v/>
      </c>
      <c r="P55" s="180" t="str">
        <f>IF(A55="","",ROUND(SUMIFS(aditivos!$L$2:$L$200,aditivos!$A$2:$A$200,A55,aditivos!$C$2:$C$200,"C3"),2))</f>
        <v/>
      </c>
      <c r="Q55" s="176" t="str">
        <f t="shared" si="18"/>
        <v/>
      </c>
      <c r="R55" s="176" t="str">
        <f>IF(A55="","",IF(itens_Remanesc!I55="","",itens_Remanesc!I55))</f>
        <v/>
      </c>
      <c r="S55" s="182" t="str">
        <f t="shared" si="19"/>
        <v/>
      </c>
      <c r="T55" s="174" t="str">
        <f>IF(A55="","",ROUND(SUMIFS(aditivos!$L$2:$L$200,aditivos!$A$2:$A$200,A55,aditivos!$C$2:$C$200,"C4"),2))</f>
        <v/>
      </c>
      <c r="U55" s="170" t="str">
        <f t="shared" si="20"/>
        <v/>
      </c>
      <c r="V55" s="170" t="str">
        <f>IF(A55="","",IF(itens_Remanesc!K55="","",itens_Remanesc!K55))</f>
        <v/>
      </c>
      <c r="W55" s="170" t="str">
        <f t="shared" si="21"/>
        <v/>
      </c>
      <c r="X55" s="156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2"/>
        <v/>
      </c>
      <c r="Z55" t="b">
        <f t="shared" si="23"/>
        <v>0</v>
      </c>
    </row>
    <row r="56" spans="1:26" x14ac:dyDescent="0.35">
      <c r="A56" s="156" t="str">
        <f>IF(itens_Remanesc!A56="","",itens_Remanesc!A56)</f>
        <v/>
      </c>
      <c r="B56" s="218" t="str">
        <f>IF(A56="","",itens_Remanesc!C56)</f>
        <v/>
      </c>
      <c r="C56" s="172" t="str">
        <f>IF(A56="","",IF(itens_Remanesc!B56="",0,itens_Remanesc!B56))</f>
        <v/>
      </c>
      <c r="D56" s="174" t="str">
        <f>IF(A56="","",ROUND(SUMIFS(aditivos!$L$2:$L$200,aditivos!$A$2:$A$200,A56,aditivos!$C$2:$C$200,"C0"),2))</f>
        <v/>
      </c>
      <c r="E56" s="170" t="str">
        <f t="shared" si="12"/>
        <v/>
      </c>
      <c r="F56" s="170" t="str">
        <f>IF(A56="","",IF(itens_Remanesc!B56&lt;&gt;"",itens_Remanesc!B56,IF($Z56,0,"")))</f>
        <v/>
      </c>
      <c r="G56" s="178" t="str">
        <f t="shared" si="13"/>
        <v/>
      </c>
      <c r="H56" s="180" t="str">
        <f>IF(A56="","",ROUND(SUMIFS(aditivos!$L$2:$L$200,aditivos!$A$2:$A$200,A56,aditivos!$C$2:$C$200,"C1"),2))</f>
        <v/>
      </c>
      <c r="I56" s="176" t="str">
        <f t="shared" si="14"/>
        <v/>
      </c>
      <c r="J56" s="176" t="str">
        <f>IF(A56="","",IF(itens_Remanesc!E56="","",itens_Remanesc!E56))</f>
        <v/>
      </c>
      <c r="K56" s="182" t="str">
        <f t="shared" si="15"/>
        <v/>
      </c>
      <c r="L56" s="174" t="str">
        <f>IF(A56="","",ROUND(SUMIFS(aditivos!$L$2:$L$200,aditivos!$A$2:$A$200,A56,aditivos!$C$2:$C$200,"C2"),2))</f>
        <v/>
      </c>
      <c r="M56" s="170" t="str">
        <f t="shared" si="16"/>
        <v/>
      </c>
      <c r="N56" s="170" t="str">
        <f>IF(A56="","",IF(itens_Remanesc!G56="","",itens_Remanesc!G56))</f>
        <v/>
      </c>
      <c r="O56" s="178" t="str">
        <f t="shared" si="17"/>
        <v/>
      </c>
      <c r="P56" s="180" t="str">
        <f>IF(A56="","",ROUND(SUMIFS(aditivos!$L$2:$L$200,aditivos!$A$2:$A$200,A56,aditivos!$C$2:$C$200,"C3"),2))</f>
        <v/>
      </c>
      <c r="Q56" s="176" t="str">
        <f t="shared" si="18"/>
        <v/>
      </c>
      <c r="R56" s="176" t="str">
        <f>IF(A56="","",IF(itens_Remanesc!I56="","",itens_Remanesc!I56))</f>
        <v/>
      </c>
      <c r="S56" s="182" t="str">
        <f t="shared" si="19"/>
        <v/>
      </c>
      <c r="T56" s="174" t="str">
        <f>IF(A56="","",ROUND(SUMIFS(aditivos!$L$2:$L$200,aditivos!$A$2:$A$200,A56,aditivos!$C$2:$C$200,"C4"),2))</f>
        <v/>
      </c>
      <c r="U56" s="170" t="str">
        <f t="shared" si="20"/>
        <v/>
      </c>
      <c r="V56" s="170" t="str">
        <f>IF(A56="","",IF(itens_Remanesc!K56="","",itens_Remanesc!K56))</f>
        <v/>
      </c>
      <c r="W56" s="170" t="str">
        <f t="shared" si="21"/>
        <v/>
      </c>
      <c r="X56" s="156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2"/>
        <v/>
      </c>
      <c r="Z56" t="b">
        <f t="shared" si="23"/>
        <v>0</v>
      </c>
    </row>
    <row r="57" spans="1:26" x14ac:dyDescent="0.35">
      <c r="A57" s="156" t="str">
        <f>IF(itens_Remanesc!A57="","",itens_Remanesc!A57)</f>
        <v/>
      </c>
      <c r="B57" s="218" t="str">
        <f>IF(A57="","",itens_Remanesc!C57)</f>
        <v/>
      </c>
      <c r="C57" s="172" t="str">
        <f>IF(A57="","",IF(itens_Remanesc!B57="",0,itens_Remanesc!B57))</f>
        <v/>
      </c>
      <c r="D57" s="174" t="str">
        <f>IF(A57="","",ROUND(SUMIFS(aditivos!$L$2:$L$200,aditivos!$A$2:$A$200,A57,aditivos!$C$2:$C$200,"C0"),2))</f>
        <v/>
      </c>
      <c r="E57" s="170" t="str">
        <f t="shared" si="12"/>
        <v/>
      </c>
      <c r="F57" s="170" t="str">
        <f>IF(A57="","",IF(itens_Remanesc!B57&lt;&gt;"",itens_Remanesc!B57,IF($Z57,0,"")))</f>
        <v/>
      </c>
      <c r="G57" s="178" t="str">
        <f t="shared" si="13"/>
        <v/>
      </c>
      <c r="H57" s="180" t="str">
        <f>IF(A57="","",ROUND(SUMIFS(aditivos!$L$2:$L$200,aditivos!$A$2:$A$200,A57,aditivos!$C$2:$C$200,"C1"),2))</f>
        <v/>
      </c>
      <c r="I57" s="176" t="str">
        <f t="shared" si="14"/>
        <v/>
      </c>
      <c r="J57" s="176" t="str">
        <f>IF(A57="","",IF(itens_Remanesc!E57="","",itens_Remanesc!E57))</f>
        <v/>
      </c>
      <c r="K57" s="182" t="str">
        <f t="shared" si="15"/>
        <v/>
      </c>
      <c r="L57" s="174" t="str">
        <f>IF(A57="","",ROUND(SUMIFS(aditivos!$L$2:$L$200,aditivos!$A$2:$A$200,A57,aditivos!$C$2:$C$200,"C2"),2))</f>
        <v/>
      </c>
      <c r="M57" s="170" t="str">
        <f t="shared" si="16"/>
        <v/>
      </c>
      <c r="N57" s="170" t="str">
        <f>IF(A57="","",IF(itens_Remanesc!G57="","",itens_Remanesc!G57))</f>
        <v/>
      </c>
      <c r="O57" s="178" t="str">
        <f t="shared" si="17"/>
        <v/>
      </c>
      <c r="P57" s="180" t="str">
        <f>IF(A57="","",ROUND(SUMIFS(aditivos!$L$2:$L$200,aditivos!$A$2:$A$200,A57,aditivos!$C$2:$C$200,"C3"),2))</f>
        <v/>
      </c>
      <c r="Q57" s="176" t="str">
        <f t="shared" si="18"/>
        <v/>
      </c>
      <c r="R57" s="176" t="str">
        <f>IF(A57="","",IF(itens_Remanesc!I57="","",itens_Remanesc!I57))</f>
        <v/>
      </c>
      <c r="S57" s="182" t="str">
        <f t="shared" si="19"/>
        <v/>
      </c>
      <c r="T57" s="174" t="str">
        <f>IF(A57="","",ROUND(SUMIFS(aditivos!$L$2:$L$200,aditivos!$A$2:$A$200,A57,aditivos!$C$2:$C$200,"C4"),2))</f>
        <v/>
      </c>
      <c r="U57" s="170" t="str">
        <f t="shared" si="20"/>
        <v/>
      </c>
      <c r="V57" s="170" t="str">
        <f>IF(A57="","",IF(itens_Remanesc!K57="","",itens_Remanesc!K57))</f>
        <v/>
      </c>
      <c r="W57" s="170" t="str">
        <f t="shared" si="21"/>
        <v/>
      </c>
      <c r="X57" s="156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2"/>
        <v/>
      </c>
      <c r="Z57" t="b">
        <f t="shared" si="23"/>
        <v>0</v>
      </c>
    </row>
    <row r="58" spans="1:26" x14ac:dyDescent="0.35">
      <c r="A58" s="156" t="str">
        <f>IF(itens_Remanesc!A58="","",itens_Remanesc!A58)</f>
        <v/>
      </c>
      <c r="B58" s="218" t="str">
        <f>IF(A58="","",itens_Remanesc!C58)</f>
        <v/>
      </c>
      <c r="C58" s="172" t="str">
        <f>IF(A58="","",IF(itens_Remanesc!B58="",0,itens_Remanesc!B58))</f>
        <v/>
      </c>
      <c r="D58" s="174" t="str">
        <f>IF(A58="","",ROUND(SUMIFS(aditivos!$L$2:$L$200,aditivos!$A$2:$A$200,A58,aditivos!$C$2:$C$200,"C0"),2))</f>
        <v/>
      </c>
      <c r="E58" s="170" t="str">
        <f t="shared" si="12"/>
        <v/>
      </c>
      <c r="F58" s="170" t="str">
        <f>IF(A58="","",IF(itens_Remanesc!B58&lt;&gt;"",itens_Remanesc!B58,IF($Z58,0,"")))</f>
        <v/>
      </c>
      <c r="G58" s="178" t="str">
        <f t="shared" si="13"/>
        <v/>
      </c>
      <c r="H58" s="180" t="str">
        <f>IF(A58="","",ROUND(SUMIFS(aditivos!$L$2:$L$200,aditivos!$A$2:$A$200,A58,aditivos!$C$2:$C$200,"C1"),2))</f>
        <v/>
      </c>
      <c r="I58" s="176" t="str">
        <f t="shared" si="14"/>
        <v/>
      </c>
      <c r="J58" s="176" t="str">
        <f>IF(A58="","",IF(itens_Remanesc!E58="","",itens_Remanesc!E58))</f>
        <v/>
      </c>
      <c r="K58" s="182" t="str">
        <f t="shared" si="15"/>
        <v/>
      </c>
      <c r="L58" s="174" t="str">
        <f>IF(A58="","",ROUND(SUMIFS(aditivos!$L$2:$L$200,aditivos!$A$2:$A$200,A58,aditivos!$C$2:$C$200,"C2"),2))</f>
        <v/>
      </c>
      <c r="M58" s="170" t="str">
        <f t="shared" si="16"/>
        <v/>
      </c>
      <c r="N58" s="170" t="str">
        <f>IF(A58="","",IF(itens_Remanesc!G58="","",itens_Remanesc!G58))</f>
        <v/>
      </c>
      <c r="O58" s="178" t="str">
        <f t="shared" si="17"/>
        <v/>
      </c>
      <c r="P58" s="180" t="str">
        <f>IF(A58="","",ROUND(SUMIFS(aditivos!$L$2:$L$200,aditivos!$A$2:$A$200,A58,aditivos!$C$2:$C$200,"C3"),2))</f>
        <v/>
      </c>
      <c r="Q58" s="176" t="str">
        <f t="shared" si="18"/>
        <v/>
      </c>
      <c r="R58" s="176" t="str">
        <f>IF(A58="","",IF(itens_Remanesc!I58="","",itens_Remanesc!I58))</f>
        <v/>
      </c>
      <c r="S58" s="182" t="str">
        <f t="shared" si="19"/>
        <v/>
      </c>
      <c r="T58" s="174" t="str">
        <f>IF(A58="","",ROUND(SUMIFS(aditivos!$L$2:$L$200,aditivos!$A$2:$A$200,A58,aditivos!$C$2:$C$200,"C4"),2))</f>
        <v/>
      </c>
      <c r="U58" s="170" t="str">
        <f t="shared" si="20"/>
        <v/>
      </c>
      <c r="V58" s="170" t="str">
        <f>IF(A58="","",IF(itens_Remanesc!K58="","",itens_Remanesc!K58))</f>
        <v/>
      </c>
      <c r="W58" s="170" t="str">
        <f t="shared" si="21"/>
        <v/>
      </c>
      <c r="X58" s="156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2"/>
        <v/>
      </c>
      <c r="Z58" t="b">
        <f t="shared" si="23"/>
        <v>0</v>
      </c>
    </row>
    <row r="59" spans="1:26" x14ac:dyDescent="0.35">
      <c r="A59" s="156" t="str">
        <f>IF(itens_Remanesc!A59="","",itens_Remanesc!A59)</f>
        <v/>
      </c>
      <c r="B59" s="218" t="str">
        <f>IF(A59="","",itens_Remanesc!C59)</f>
        <v/>
      </c>
      <c r="C59" s="172" t="str">
        <f>IF(A59="","",IF(itens_Remanesc!B59="",0,itens_Remanesc!B59))</f>
        <v/>
      </c>
      <c r="D59" s="174" t="str">
        <f>IF(A59="","",ROUND(SUMIFS(aditivos!$L$2:$L$200,aditivos!$A$2:$A$200,A59,aditivos!$C$2:$C$200,"C0"),2))</f>
        <v/>
      </c>
      <c r="E59" s="170" t="str">
        <f t="shared" si="12"/>
        <v/>
      </c>
      <c r="F59" s="170" t="str">
        <f>IF(A59="","",IF(itens_Remanesc!B59&lt;&gt;"",itens_Remanesc!B59,IF($Z59,0,"")))</f>
        <v/>
      </c>
      <c r="G59" s="178" t="str">
        <f t="shared" si="13"/>
        <v/>
      </c>
      <c r="H59" s="180" t="str">
        <f>IF(A59="","",ROUND(SUMIFS(aditivos!$L$2:$L$200,aditivos!$A$2:$A$200,A59,aditivos!$C$2:$C$200,"C1"),2))</f>
        <v/>
      </c>
      <c r="I59" s="176" t="str">
        <f t="shared" si="14"/>
        <v/>
      </c>
      <c r="J59" s="176" t="str">
        <f>IF(A59="","",IF(itens_Remanesc!E59="","",itens_Remanesc!E59))</f>
        <v/>
      </c>
      <c r="K59" s="182" t="str">
        <f t="shared" si="15"/>
        <v/>
      </c>
      <c r="L59" s="174" t="str">
        <f>IF(A59="","",ROUND(SUMIFS(aditivos!$L$2:$L$200,aditivos!$A$2:$A$200,A59,aditivos!$C$2:$C$200,"C2"),2))</f>
        <v/>
      </c>
      <c r="M59" s="170" t="str">
        <f t="shared" si="16"/>
        <v/>
      </c>
      <c r="N59" s="170" t="str">
        <f>IF(A59="","",IF(itens_Remanesc!G59="","",itens_Remanesc!G59))</f>
        <v/>
      </c>
      <c r="O59" s="178" t="str">
        <f t="shared" si="17"/>
        <v/>
      </c>
      <c r="P59" s="180" t="str">
        <f>IF(A59="","",ROUND(SUMIFS(aditivos!$L$2:$L$200,aditivos!$A$2:$A$200,A59,aditivos!$C$2:$C$200,"C3"),2))</f>
        <v/>
      </c>
      <c r="Q59" s="176" t="str">
        <f t="shared" si="18"/>
        <v/>
      </c>
      <c r="R59" s="176" t="str">
        <f>IF(A59="","",IF(itens_Remanesc!I59="","",itens_Remanesc!I59))</f>
        <v/>
      </c>
      <c r="S59" s="182" t="str">
        <f t="shared" si="19"/>
        <v/>
      </c>
      <c r="T59" s="174" t="str">
        <f>IF(A59="","",ROUND(SUMIFS(aditivos!$L$2:$L$200,aditivos!$A$2:$A$200,A59,aditivos!$C$2:$C$200,"C4"),2))</f>
        <v/>
      </c>
      <c r="U59" s="170" t="str">
        <f t="shared" si="20"/>
        <v/>
      </c>
      <c r="V59" s="170" t="str">
        <f>IF(A59="","",IF(itens_Remanesc!K59="","",itens_Remanesc!K59))</f>
        <v/>
      </c>
      <c r="W59" s="170" t="str">
        <f t="shared" si="21"/>
        <v/>
      </c>
      <c r="X59" s="156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2"/>
        <v/>
      </c>
      <c r="Z59" t="b">
        <f t="shared" si="23"/>
        <v>0</v>
      </c>
    </row>
    <row r="60" spans="1:26" x14ac:dyDescent="0.35">
      <c r="A60" s="156" t="str">
        <f>IF(itens_Remanesc!A60="","",itens_Remanesc!A60)</f>
        <v/>
      </c>
      <c r="B60" s="218" t="str">
        <f>IF(A60="","",itens_Remanesc!C60)</f>
        <v/>
      </c>
      <c r="C60" s="172" t="str">
        <f>IF(A60="","",IF(itens_Remanesc!B60="",0,itens_Remanesc!B60))</f>
        <v/>
      </c>
      <c r="D60" s="174" t="str">
        <f>IF(A60="","",ROUND(SUMIFS(aditivos!$L$2:$L$200,aditivos!$A$2:$A$200,A60,aditivos!$C$2:$C$200,"C0"),2))</f>
        <v/>
      </c>
      <c r="E60" s="170" t="str">
        <f t="shared" si="12"/>
        <v/>
      </c>
      <c r="F60" s="170" t="str">
        <f>IF(A60="","",IF(itens_Remanesc!B60&lt;&gt;"",itens_Remanesc!B60,IF($Z60,0,"")))</f>
        <v/>
      </c>
      <c r="G60" s="178" t="str">
        <f t="shared" si="13"/>
        <v/>
      </c>
      <c r="H60" s="180" t="str">
        <f>IF(A60="","",ROUND(SUMIFS(aditivos!$L$2:$L$200,aditivos!$A$2:$A$200,A60,aditivos!$C$2:$C$200,"C1"),2))</f>
        <v/>
      </c>
      <c r="I60" s="176" t="str">
        <f t="shared" si="14"/>
        <v/>
      </c>
      <c r="J60" s="176" t="str">
        <f>IF(A60="","",IF(itens_Remanesc!E60="","",itens_Remanesc!E60))</f>
        <v/>
      </c>
      <c r="K60" s="182" t="str">
        <f t="shared" si="15"/>
        <v/>
      </c>
      <c r="L60" s="174" t="str">
        <f>IF(A60="","",ROUND(SUMIFS(aditivos!$L$2:$L$200,aditivos!$A$2:$A$200,A60,aditivos!$C$2:$C$200,"C2"),2))</f>
        <v/>
      </c>
      <c r="M60" s="170" t="str">
        <f t="shared" si="16"/>
        <v/>
      </c>
      <c r="N60" s="170" t="str">
        <f>IF(A60="","",IF(itens_Remanesc!G60="","",itens_Remanesc!G60))</f>
        <v/>
      </c>
      <c r="O60" s="178" t="str">
        <f t="shared" si="17"/>
        <v/>
      </c>
      <c r="P60" s="180" t="str">
        <f>IF(A60="","",ROUND(SUMIFS(aditivos!$L$2:$L$200,aditivos!$A$2:$A$200,A60,aditivos!$C$2:$C$200,"C3"),2))</f>
        <v/>
      </c>
      <c r="Q60" s="176" t="str">
        <f t="shared" si="18"/>
        <v/>
      </c>
      <c r="R60" s="176" t="str">
        <f>IF(A60="","",IF(itens_Remanesc!I60="","",itens_Remanesc!I60))</f>
        <v/>
      </c>
      <c r="S60" s="182" t="str">
        <f t="shared" si="19"/>
        <v/>
      </c>
      <c r="T60" s="174" t="str">
        <f>IF(A60="","",ROUND(SUMIFS(aditivos!$L$2:$L$200,aditivos!$A$2:$A$200,A60,aditivos!$C$2:$C$200,"C4"),2))</f>
        <v/>
      </c>
      <c r="U60" s="170" t="str">
        <f t="shared" si="20"/>
        <v/>
      </c>
      <c r="V60" s="170" t="str">
        <f>IF(A60="","",IF(itens_Remanesc!K60="","",itens_Remanesc!K60))</f>
        <v/>
      </c>
      <c r="W60" s="170" t="str">
        <f t="shared" si="21"/>
        <v/>
      </c>
      <c r="X60" s="156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2"/>
        <v/>
      </c>
      <c r="Z60" t="b">
        <f t="shared" si="23"/>
        <v>0</v>
      </c>
    </row>
    <row r="61" spans="1:26" x14ac:dyDescent="0.35">
      <c r="A61" s="156" t="str">
        <f>IF(itens_Remanesc!A61="","",itens_Remanesc!A61)</f>
        <v/>
      </c>
      <c r="B61" s="218" t="str">
        <f>IF(A61="","",itens_Remanesc!C61)</f>
        <v/>
      </c>
      <c r="C61" s="172" t="str">
        <f>IF(A61="","",IF(itens_Remanesc!B61="",0,itens_Remanesc!B61))</f>
        <v/>
      </c>
      <c r="D61" s="174" t="str">
        <f>IF(A61="","",ROUND(SUMIFS(aditivos!$L$2:$L$200,aditivos!$A$2:$A$200,A61,aditivos!$C$2:$C$200,"C0"),2))</f>
        <v/>
      </c>
      <c r="E61" s="170" t="str">
        <f t="shared" si="12"/>
        <v/>
      </c>
      <c r="F61" s="170" t="str">
        <f>IF(A61="","",IF(itens_Remanesc!B61&lt;&gt;"",itens_Remanesc!B61,IF($Z61,0,"")))</f>
        <v/>
      </c>
      <c r="G61" s="178" t="str">
        <f t="shared" si="13"/>
        <v/>
      </c>
      <c r="H61" s="180" t="str">
        <f>IF(A61="","",ROUND(SUMIFS(aditivos!$L$2:$L$200,aditivos!$A$2:$A$200,A61,aditivos!$C$2:$C$200,"C1"),2))</f>
        <v/>
      </c>
      <c r="I61" s="176" t="str">
        <f t="shared" si="14"/>
        <v/>
      </c>
      <c r="J61" s="176" t="str">
        <f>IF(A61="","",IF(itens_Remanesc!E61="","",itens_Remanesc!E61))</f>
        <v/>
      </c>
      <c r="K61" s="182" t="str">
        <f t="shared" si="15"/>
        <v/>
      </c>
      <c r="L61" s="174" t="str">
        <f>IF(A61="","",ROUND(SUMIFS(aditivos!$L$2:$L$200,aditivos!$A$2:$A$200,A61,aditivos!$C$2:$C$200,"C2"),2))</f>
        <v/>
      </c>
      <c r="M61" s="170" t="str">
        <f t="shared" si="16"/>
        <v/>
      </c>
      <c r="N61" s="170" t="str">
        <f>IF(A61="","",IF(itens_Remanesc!G61="","",itens_Remanesc!G61))</f>
        <v/>
      </c>
      <c r="O61" s="178" t="str">
        <f t="shared" si="17"/>
        <v/>
      </c>
      <c r="P61" s="180" t="str">
        <f>IF(A61="","",ROUND(SUMIFS(aditivos!$L$2:$L$200,aditivos!$A$2:$A$200,A61,aditivos!$C$2:$C$200,"C3"),2))</f>
        <v/>
      </c>
      <c r="Q61" s="176" t="str">
        <f t="shared" si="18"/>
        <v/>
      </c>
      <c r="R61" s="176" t="str">
        <f>IF(A61="","",IF(itens_Remanesc!I61="","",itens_Remanesc!I61))</f>
        <v/>
      </c>
      <c r="S61" s="182" t="str">
        <f t="shared" si="19"/>
        <v/>
      </c>
      <c r="T61" s="174" t="str">
        <f>IF(A61="","",ROUND(SUMIFS(aditivos!$L$2:$L$200,aditivos!$A$2:$A$200,A61,aditivos!$C$2:$C$200,"C4"),2))</f>
        <v/>
      </c>
      <c r="U61" s="170" t="str">
        <f t="shared" si="20"/>
        <v/>
      </c>
      <c r="V61" s="170" t="str">
        <f>IF(A61="","",IF(itens_Remanesc!K61="","",itens_Remanesc!K61))</f>
        <v/>
      </c>
      <c r="W61" s="170" t="str">
        <f t="shared" si="21"/>
        <v/>
      </c>
      <c r="X61" s="156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2"/>
        <v/>
      </c>
      <c r="Z61" t="b">
        <f t="shared" si="23"/>
        <v>0</v>
      </c>
    </row>
    <row r="62" spans="1:26" x14ac:dyDescent="0.35">
      <c r="A62" s="156" t="str">
        <f>IF(itens_Remanesc!A62="","",itens_Remanesc!A62)</f>
        <v/>
      </c>
      <c r="B62" s="218" t="str">
        <f>IF(A62="","",itens_Remanesc!C62)</f>
        <v/>
      </c>
      <c r="C62" s="172" t="str">
        <f>IF(A62="","",IF(itens_Remanesc!B62="",0,itens_Remanesc!B62))</f>
        <v/>
      </c>
      <c r="D62" s="174" t="str">
        <f>IF(A62="","",ROUND(SUMIFS(aditivos!$L$2:$L$200,aditivos!$A$2:$A$200,A62,aditivos!$C$2:$C$200,"C0"),2))</f>
        <v/>
      </c>
      <c r="E62" s="170" t="str">
        <f t="shared" si="12"/>
        <v/>
      </c>
      <c r="F62" s="170" t="str">
        <f>IF(A62="","",IF(itens_Remanesc!B62&lt;&gt;"",itens_Remanesc!B62,IF($Z62,0,"")))</f>
        <v/>
      </c>
      <c r="G62" s="178" t="str">
        <f t="shared" si="13"/>
        <v/>
      </c>
      <c r="H62" s="180" t="str">
        <f>IF(A62="","",ROUND(SUMIFS(aditivos!$L$2:$L$200,aditivos!$A$2:$A$200,A62,aditivos!$C$2:$C$200,"C1"),2))</f>
        <v/>
      </c>
      <c r="I62" s="176" t="str">
        <f t="shared" si="14"/>
        <v/>
      </c>
      <c r="J62" s="176" t="str">
        <f>IF(A62="","",IF(itens_Remanesc!E62="","",itens_Remanesc!E62))</f>
        <v/>
      </c>
      <c r="K62" s="182" t="str">
        <f t="shared" si="15"/>
        <v/>
      </c>
      <c r="L62" s="174" t="str">
        <f>IF(A62="","",ROUND(SUMIFS(aditivos!$L$2:$L$200,aditivos!$A$2:$A$200,A62,aditivos!$C$2:$C$200,"C2"),2))</f>
        <v/>
      </c>
      <c r="M62" s="170" t="str">
        <f t="shared" si="16"/>
        <v/>
      </c>
      <c r="N62" s="170" t="str">
        <f>IF(A62="","",IF(itens_Remanesc!G62="","",itens_Remanesc!G62))</f>
        <v/>
      </c>
      <c r="O62" s="178" t="str">
        <f t="shared" si="17"/>
        <v/>
      </c>
      <c r="P62" s="180" t="str">
        <f>IF(A62="","",ROUND(SUMIFS(aditivos!$L$2:$L$200,aditivos!$A$2:$A$200,A62,aditivos!$C$2:$C$200,"C3"),2))</f>
        <v/>
      </c>
      <c r="Q62" s="176" t="str">
        <f t="shared" si="18"/>
        <v/>
      </c>
      <c r="R62" s="176" t="str">
        <f>IF(A62="","",IF(itens_Remanesc!I62="","",itens_Remanesc!I62))</f>
        <v/>
      </c>
      <c r="S62" s="182" t="str">
        <f t="shared" si="19"/>
        <v/>
      </c>
      <c r="T62" s="174" t="str">
        <f>IF(A62="","",ROUND(SUMIFS(aditivos!$L$2:$L$200,aditivos!$A$2:$A$200,A62,aditivos!$C$2:$C$200,"C4"),2))</f>
        <v/>
      </c>
      <c r="U62" s="170" t="str">
        <f t="shared" si="20"/>
        <v/>
      </c>
      <c r="V62" s="170" t="str">
        <f>IF(A62="","",IF(itens_Remanesc!K62="","",itens_Remanesc!K62))</f>
        <v/>
      </c>
      <c r="W62" s="170" t="str">
        <f t="shared" si="21"/>
        <v/>
      </c>
      <c r="X62" s="156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2"/>
        <v/>
      </c>
      <c r="Z62" t="b">
        <f t="shared" si="23"/>
        <v>0</v>
      </c>
    </row>
    <row r="63" spans="1:26" x14ac:dyDescent="0.35">
      <c r="A63" s="156" t="str">
        <f>IF(itens_Remanesc!A63="","",itens_Remanesc!A63)</f>
        <v/>
      </c>
      <c r="B63" s="218" t="str">
        <f>IF(A63="","",itens_Remanesc!C63)</f>
        <v/>
      </c>
      <c r="C63" s="172" t="str">
        <f>IF(A63="","",IF(itens_Remanesc!B63="",0,itens_Remanesc!B63))</f>
        <v/>
      </c>
      <c r="D63" s="174" t="str">
        <f>IF(A63="","",ROUND(SUMIFS(aditivos!$L$2:$L$200,aditivos!$A$2:$A$200,A63,aditivos!$C$2:$C$200,"C0"),2))</f>
        <v/>
      </c>
      <c r="E63" s="170" t="str">
        <f t="shared" si="12"/>
        <v/>
      </c>
      <c r="F63" s="170" t="str">
        <f>IF(A63="","",IF(itens_Remanesc!B63&lt;&gt;"",itens_Remanesc!B63,IF($Z63,0,"")))</f>
        <v/>
      </c>
      <c r="G63" s="178" t="str">
        <f t="shared" si="13"/>
        <v/>
      </c>
      <c r="H63" s="180" t="str">
        <f>IF(A63="","",ROUND(SUMIFS(aditivos!$L$2:$L$200,aditivos!$A$2:$A$200,A63,aditivos!$C$2:$C$200,"C1"),2))</f>
        <v/>
      </c>
      <c r="I63" s="176" t="str">
        <f t="shared" si="14"/>
        <v/>
      </c>
      <c r="J63" s="176" t="str">
        <f>IF(A63="","",IF(itens_Remanesc!E63="","",itens_Remanesc!E63))</f>
        <v/>
      </c>
      <c r="K63" s="182" t="str">
        <f t="shared" si="15"/>
        <v/>
      </c>
      <c r="L63" s="174" t="str">
        <f>IF(A63="","",ROUND(SUMIFS(aditivos!$L$2:$L$200,aditivos!$A$2:$A$200,A63,aditivos!$C$2:$C$200,"C2"),2))</f>
        <v/>
      </c>
      <c r="M63" s="170" t="str">
        <f t="shared" si="16"/>
        <v/>
      </c>
      <c r="N63" s="170" t="str">
        <f>IF(A63="","",IF(itens_Remanesc!G63="","",itens_Remanesc!G63))</f>
        <v/>
      </c>
      <c r="O63" s="178" t="str">
        <f t="shared" si="17"/>
        <v/>
      </c>
      <c r="P63" s="180" t="str">
        <f>IF(A63="","",ROUND(SUMIFS(aditivos!$L$2:$L$200,aditivos!$A$2:$A$200,A63,aditivos!$C$2:$C$200,"C3"),2))</f>
        <v/>
      </c>
      <c r="Q63" s="176" t="str">
        <f t="shared" si="18"/>
        <v/>
      </c>
      <c r="R63" s="176" t="str">
        <f>IF(A63="","",IF(itens_Remanesc!I63="","",itens_Remanesc!I63))</f>
        <v/>
      </c>
      <c r="S63" s="182" t="str">
        <f t="shared" si="19"/>
        <v/>
      </c>
      <c r="T63" s="174" t="str">
        <f>IF(A63="","",ROUND(SUMIFS(aditivos!$L$2:$L$200,aditivos!$A$2:$A$200,A63,aditivos!$C$2:$C$200,"C4"),2))</f>
        <v/>
      </c>
      <c r="U63" s="170" t="str">
        <f t="shared" si="20"/>
        <v/>
      </c>
      <c r="V63" s="170" t="str">
        <f>IF(A63="","",IF(itens_Remanesc!K63="","",itens_Remanesc!K63))</f>
        <v/>
      </c>
      <c r="W63" s="170" t="str">
        <f t="shared" si="21"/>
        <v/>
      </c>
      <c r="X63" s="156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2"/>
        <v/>
      </c>
      <c r="Z63" t="b">
        <f t="shared" si="23"/>
        <v>0</v>
      </c>
    </row>
    <row r="64" spans="1:26" x14ac:dyDescent="0.35">
      <c r="A64" s="156" t="str">
        <f>IF(itens_Remanesc!A64="","",itens_Remanesc!A64)</f>
        <v/>
      </c>
      <c r="B64" s="218" t="str">
        <f>IF(A64="","",itens_Remanesc!C64)</f>
        <v/>
      </c>
      <c r="C64" s="172" t="str">
        <f>IF(A64="","",IF(itens_Remanesc!B64="",0,itens_Remanesc!B64))</f>
        <v/>
      </c>
      <c r="D64" s="174" t="str">
        <f>IF(A64="","",ROUND(SUMIFS(aditivos!$L$2:$L$200,aditivos!$A$2:$A$200,A64,aditivos!$C$2:$C$200,"C0"),2))</f>
        <v/>
      </c>
      <c r="E64" s="170" t="str">
        <f t="shared" si="12"/>
        <v/>
      </c>
      <c r="F64" s="170" t="str">
        <f>IF(A64="","",IF(itens_Remanesc!B64&lt;&gt;"",itens_Remanesc!B64,IF($Z64,0,"")))</f>
        <v/>
      </c>
      <c r="G64" s="178" t="str">
        <f t="shared" si="13"/>
        <v/>
      </c>
      <c r="H64" s="180" t="str">
        <f>IF(A64="","",ROUND(SUMIFS(aditivos!$L$2:$L$200,aditivos!$A$2:$A$200,A64,aditivos!$C$2:$C$200,"C1"),2))</f>
        <v/>
      </c>
      <c r="I64" s="176" t="str">
        <f t="shared" si="14"/>
        <v/>
      </c>
      <c r="J64" s="176" t="str">
        <f>IF(A64="","",IF(itens_Remanesc!E64="","",itens_Remanesc!E64))</f>
        <v/>
      </c>
      <c r="K64" s="182" t="str">
        <f t="shared" si="15"/>
        <v/>
      </c>
      <c r="L64" s="174" t="str">
        <f>IF(A64="","",ROUND(SUMIFS(aditivos!$L$2:$L$200,aditivos!$A$2:$A$200,A64,aditivos!$C$2:$C$200,"C2"),2))</f>
        <v/>
      </c>
      <c r="M64" s="170" t="str">
        <f t="shared" si="16"/>
        <v/>
      </c>
      <c r="N64" s="170" t="str">
        <f>IF(A64="","",IF(itens_Remanesc!G64="","",itens_Remanesc!G64))</f>
        <v/>
      </c>
      <c r="O64" s="178" t="str">
        <f t="shared" si="17"/>
        <v/>
      </c>
      <c r="P64" s="180" t="str">
        <f>IF(A64="","",ROUND(SUMIFS(aditivos!$L$2:$L$200,aditivos!$A$2:$A$200,A64,aditivos!$C$2:$C$200,"C3"),2))</f>
        <v/>
      </c>
      <c r="Q64" s="176" t="str">
        <f t="shared" si="18"/>
        <v/>
      </c>
      <c r="R64" s="176" t="str">
        <f>IF(A64="","",IF(itens_Remanesc!I64="","",itens_Remanesc!I64))</f>
        <v/>
      </c>
      <c r="S64" s="182" t="str">
        <f t="shared" si="19"/>
        <v/>
      </c>
      <c r="T64" s="174" t="str">
        <f>IF(A64="","",ROUND(SUMIFS(aditivos!$L$2:$L$200,aditivos!$A$2:$A$200,A64,aditivos!$C$2:$C$200,"C4"),2))</f>
        <v/>
      </c>
      <c r="U64" s="170" t="str">
        <f t="shared" si="20"/>
        <v/>
      </c>
      <c r="V64" s="170" t="str">
        <f>IF(A64="","",IF(itens_Remanesc!K64="","",itens_Remanesc!K64))</f>
        <v/>
      </c>
      <c r="W64" s="170" t="str">
        <f t="shared" si="21"/>
        <v/>
      </c>
      <c r="X64" s="156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2"/>
        <v/>
      </c>
      <c r="Z64" t="b">
        <f t="shared" si="23"/>
        <v>0</v>
      </c>
    </row>
    <row r="65" spans="1:26" x14ac:dyDescent="0.35">
      <c r="A65" s="156" t="str">
        <f>IF(itens_Remanesc!A65="","",itens_Remanesc!A65)</f>
        <v/>
      </c>
      <c r="B65" s="218" t="str">
        <f>IF(A65="","",itens_Remanesc!C65)</f>
        <v/>
      </c>
      <c r="C65" s="172" t="str">
        <f>IF(A65="","",IF(itens_Remanesc!B65="",0,itens_Remanesc!B65))</f>
        <v/>
      </c>
      <c r="D65" s="174" t="str">
        <f>IF(A65="","",ROUND(SUMIFS(aditivos!$L$2:$L$200,aditivos!$A$2:$A$200,A65,aditivos!$C$2:$C$200,"C0"),2))</f>
        <v/>
      </c>
      <c r="E65" s="170" t="str">
        <f t="shared" si="12"/>
        <v/>
      </c>
      <c r="F65" s="170" t="str">
        <f>IF(A65="","",IF(itens_Remanesc!B65&lt;&gt;"",itens_Remanesc!B65,IF($Z65,0,"")))</f>
        <v/>
      </c>
      <c r="G65" s="178" t="str">
        <f t="shared" si="13"/>
        <v/>
      </c>
      <c r="H65" s="180" t="str">
        <f>IF(A65="","",ROUND(SUMIFS(aditivos!$L$2:$L$200,aditivos!$A$2:$A$200,A65,aditivos!$C$2:$C$200,"C1"),2))</f>
        <v/>
      </c>
      <c r="I65" s="176" t="str">
        <f t="shared" si="14"/>
        <v/>
      </c>
      <c r="J65" s="176" t="str">
        <f>IF(A65="","",IF(itens_Remanesc!E65="","",itens_Remanesc!E65))</f>
        <v/>
      </c>
      <c r="K65" s="182" t="str">
        <f t="shared" si="15"/>
        <v/>
      </c>
      <c r="L65" s="174" t="str">
        <f>IF(A65="","",ROUND(SUMIFS(aditivos!$L$2:$L$200,aditivos!$A$2:$A$200,A65,aditivos!$C$2:$C$200,"C2"),2))</f>
        <v/>
      </c>
      <c r="M65" s="170" t="str">
        <f t="shared" si="16"/>
        <v/>
      </c>
      <c r="N65" s="170" t="str">
        <f>IF(A65="","",IF(itens_Remanesc!G65="","",itens_Remanesc!G65))</f>
        <v/>
      </c>
      <c r="O65" s="178" t="str">
        <f t="shared" si="17"/>
        <v/>
      </c>
      <c r="P65" s="180" t="str">
        <f>IF(A65="","",ROUND(SUMIFS(aditivos!$L$2:$L$200,aditivos!$A$2:$A$200,A65,aditivos!$C$2:$C$200,"C3"),2))</f>
        <v/>
      </c>
      <c r="Q65" s="176" t="str">
        <f t="shared" si="18"/>
        <v/>
      </c>
      <c r="R65" s="176" t="str">
        <f>IF(A65="","",IF(itens_Remanesc!I65="","",itens_Remanesc!I65))</f>
        <v/>
      </c>
      <c r="S65" s="182" t="str">
        <f t="shared" si="19"/>
        <v/>
      </c>
      <c r="T65" s="174" t="str">
        <f>IF(A65="","",ROUND(SUMIFS(aditivos!$L$2:$L$200,aditivos!$A$2:$A$200,A65,aditivos!$C$2:$C$200,"C4"),2))</f>
        <v/>
      </c>
      <c r="U65" s="170" t="str">
        <f t="shared" si="20"/>
        <v/>
      </c>
      <c r="V65" s="170" t="str">
        <f>IF(A65="","",IF(itens_Remanesc!K65="","",itens_Remanesc!K65))</f>
        <v/>
      </c>
      <c r="W65" s="170" t="str">
        <f t="shared" si="21"/>
        <v/>
      </c>
      <c r="X65" s="156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2"/>
        <v/>
      </c>
      <c r="Z65" t="b">
        <f t="shared" si="23"/>
        <v>0</v>
      </c>
    </row>
    <row r="66" spans="1:26" x14ac:dyDescent="0.35">
      <c r="A66" s="156" t="str">
        <f>IF(itens_Remanesc!A66="","",itens_Remanesc!A66)</f>
        <v/>
      </c>
      <c r="B66" s="218" t="str">
        <f>IF(A66="","",itens_Remanesc!C66)</f>
        <v/>
      </c>
      <c r="C66" s="172" t="str">
        <f>IF(A66="","",IF(itens_Remanesc!B66="",0,itens_Remanesc!B66))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24">IF(A66="","",ROUND(C66+D66,2))</f>
        <v/>
      </c>
      <c r="F66" s="170" t="str">
        <f>IF(A66="","",IF(itens_Remanesc!B66&lt;&gt;"",itens_Remanesc!B66,IF($Z66,0,"")))</f>
        <v/>
      </c>
      <c r="G66" s="178" t="str">
        <f t="shared" ref="G66:G97" si="25">IF(A66="","",IF($Y66="","",IF($Y66&gt;0,"",ROUND(E66,2))))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26">IF(A66="","",ROUND(E66+H66,2))</f>
        <v/>
      </c>
      <c r="J66" s="176" t="str">
        <f>IF(A66="","",IF(itens_Remanesc!E66="","",itens_Remanesc!E66))</f>
        <v/>
      </c>
      <c r="K66" s="182" t="str">
        <f t="shared" ref="K66:K97" si="27">IF(A66="","",IF($Y66="","",IF($Y66&gt;1,"",IF(ISNUMBER(J66),ROUND(J66+H66,2),IF($Y66=1,ROUND(H66,2),"")))))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28">IF(A66="","",ROUND(I66+L66,2))</f>
        <v/>
      </c>
      <c r="N66" s="170" t="str">
        <f>IF(A66="","",IF(itens_Remanesc!G66="","",itens_Remanesc!G66))</f>
        <v/>
      </c>
      <c r="O66" s="178" t="str">
        <f t="shared" ref="O66:O97" si="29">IF(A66="","",IF($Y66="","",IF($Y66&gt;2,"",IF(ISNUMBER(N66),ROUND(N66+L66,2),IF($Y66=2,ROUND(L66,2),"")))))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30">IF(A66="","",ROUND(M66+P66,2))</f>
        <v/>
      </c>
      <c r="R66" s="176" t="str">
        <f>IF(A66="","",IF(itens_Remanesc!I66="","",itens_Remanesc!I66))</f>
        <v/>
      </c>
      <c r="S66" s="182" t="str">
        <f t="shared" ref="S66:S97" si="31">IF(A66="","",IF($Y66="","",IF($Y66&gt;3,"",IF(ISNUMBER(R66),ROUND(R66+P66,2),IF($Y66=3,ROUND(P66,2),"")))))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32">IF(A66="","",ROUND(Q66+T66,2))</f>
        <v/>
      </c>
      <c r="V66" s="170" t="str">
        <f>IF(A66="","",IF(itens_Remanesc!K66="","",itens_Remanesc!K66))</f>
        <v/>
      </c>
      <c r="W66" s="170" t="str">
        <f t="shared" ref="W66:W97" si="33">IF(A66="","",IF($Y66="","",IF($Y66&gt;4,"",IF(ISNUMBER(V66),ROUND(V66+T66,2),IF($Y66=4,ROUND(T66,2),"")))))</f>
        <v/>
      </c>
      <c r="X66" s="156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34">IF($A66="","",IF($E66&gt;0,0,IF($I66&gt;0,1,IF($M66&gt;0,2,IF($Q66&gt;0,3,IF($U66&gt;0,4,""))))))</f>
        <v/>
      </c>
      <c r="Z66" t="b">
        <f t="shared" ref="Z66:Z97" si="35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</row>
    <row r="67" spans="1:26" x14ac:dyDescent="0.35">
      <c r="A67" s="156" t="str">
        <f>IF(itens_Remanesc!A67="","",itens_Remanesc!A67)</f>
        <v/>
      </c>
      <c r="B67" s="218" t="str">
        <f>IF(A67="","",itens_Remanesc!C67)</f>
        <v/>
      </c>
      <c r="C67" s="172" t="str">
        <f>IF(A67="","",IF(itens_Remanesc!B67="",0,itens_Remanesc!B67))</f>
        <v/>
      </c>
      <c r="D67" s="174" t="str">
        <f>IF(A67="","",ROUND(SUMIFS(aditivos!$L$2:$L$200,aditivos!$A$2:$A$200,A67,aditivos!$C$2:$C$200,"C0"),2))</f>
        <v/>
      </c>
      <c r="E67" s="170" t="str">
        <f t="shared" si="24"/>
        <v/>
      </c>
      <c r="F67" s="170" t="str">
        <f>IF(A67="","",IF(itens_Remanesc!B67&lt;&gt;"",itens_Remanesc!B67,IF($Z67,0,"")))</f>
        <v/>
      </c>
      <c r="G67" s="178" t="str">
        <f t="shared" si="25"/>
        <v/>
      </c>
      <c r="H67" s="180" t="str">
        <f>IF(A67="","",ROUND(SUMIFS(aditivos!$L$2:$L$200,aditivos!$A$2:$A$200,A67,aditivos!$C$2:$C$200,"C1"),2))</f>
        <v/>
      </c>
      <c r="I67" s="176" t="str">
        <f t="shared" si="26"/>
        <v/>
      </c>
      <c r="J67" s="176" t="str">
        <f>IF(A67="","",IF(itens_Remanesc!E67="","",itens_Remanesc!E67))</f>
        <v/>
      </c>
      <c r="K67" s="182" t="str">
        <f t="shared" si="27"/>
        <v/>
      </c>
      <c r="L67" s="174" t="str">
        <f>IF(A67="","",ROUND(SUMIFS(aditivos!$L$2:$L$200,aditivos!$A$2:$A$200,A67,aditivos!$C$2:$C$200,"C2"),2))</f>
        <v/>
      </c>
      <c r="M67" s="170" t="str">
        <f t="shared" si="28"/>
        <v/>
      </c>
      <c r="N67" s="170" t="str">
        <f>IF(A67="","",IF(itens_Remanesc!G67="","",itens_Remanesc!G67))</f>
        <v/>
      </c>
      <c r="O67" s="178" t="str">
        <f t="shared" si="29"/>
        <v/>
      </c>
      <c r="P67" s="180" t="str">
        <f>IF(A67="","",ROUND(SUMIFS(aditivos!$L$2:$L$200,aditivos!$A$2:$A$200,A67,aditivos!$C$2:$C$200,"C3"),2))</f>
        <v/>
      </c>
      <c r="Q67" s="176" t="str">
        <f t="shared" si="30"/>
        <v/>
      </c>
      <c r="R67" s="176" t="str">
        <f>IF(A67="","",IF(itens_Remanesc!I67="","",itens_Remanesc!I67))</f>
        <v/>
      </c>
      <c r="S67" s="182" t="str">
        <f t="shared" si="31"/>
        <v/>
      </c>
      <c r="T67" s="174" t="str">
        <f>IF(A67="","",ROUND(SUMIFS(aditivos!$L$2:$L$200,aditivos!$A$2:$A$200,A67,aditivos!$C$2:$C$200,"C4"),2))</f>
        <v/>
      </c>
      <c r="U67" s="170" t="str">
        <f t="shared" si="32"/>
        <v/>
      </c>
      <c r="V67" s="170" t="str">
        <f>IF(A67="","",IF(itens_Remanesc!K67="","",itens_Remanesc!K67))</f>
        <v/>
      </c>
      <c r="W67" s="170" t="str">
        <f t="shared" si="33"/>
        <v/>
      </c>
      <c r="X67" s="156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34"/>
        <v/>
      </c>
      <c r="Z67" t="b">
        <f t="shared" si="35"/>
        <v>0</v>
      </c>
    </row>
    <row r="68" spans="1:26" x14ac:dyDescent="0.35">
      <c r="A68" s="156" t="str">
        <f>IF(itens_Remanesc!A68="","",itens_Remanesc!A68)</f>
        <v/>
      </c>
      <c r="B68" s="218" t="str">
        <f>IF(A68="","",itens_Remanesc!C68)</f>
        <v/>
      </c>
      <c r="C68" s="172" t="str">
        <f>IF(A68="","",IF(itens_Remanesc!B68="",0,itens_Remanesc!B68))</f>
        <v/>
      </c>
      <c r="D68" s="174" t="str">
        <f>IF(A68="","",ROUND(SUMIFS(aditivos!$L$2:$L$200,aditivos!$A$2:$A$200,A68,aditivos!$C$2:$C$200,"C0"),2))</f>
        <v/>
      </c>
      <c r="E68" s="170" t="str">
        <f t="shared" si="24"/>
        <v/>
      </c>
      <c r="F68" s="170" t="str">
        <f>IF(A68="","",IF(itens_Remanesc!B68&lt;&gt;"",itens_Remanesc!B68,IF($Z68,0,"")))</f>
        <v/>
      </c>
      <c r="G68" s="178" t="str">
        <f t="shared" si="25"/>
        <v/>
      </c>
      <c r="H68" s="180" t="str">
        <f>IF(A68="","",ROUND(SUMIFS(aditivos!$L$2:$L$200,aditivos!$A$2:$A$200,A68,aditivos!$C$2:$C$200,"C1"),2))</f>
        <v/>
      </c>
      <c r="I68" s="176" t="str">
        <f t="shared" si="26"/>
        <v/>
      </c>
      <c r="J68" s="176" t="str">
        <f>IF(A68="","",IF(itens_Remanesc!E68="","",itens_Remanesc!E68))</f>
        <v/>
      </c>
      <c r="K68" s="182" t="str">
        <f t="shared" si="27"/>
        <v/>
      </c>
      <c r="L68" s="174" t="str">
        <f>IF(A68="","",ROUND(SUMIFS(aditivos!$L$2:$L$200,aditivos!$A$2:$A$200,A68,aditivos!$C$2:$C$200,"C2"),2))</f>
        <v/>
      </c>
      <c r="M68" s="170" t="str">
        <f t="shared" si="28"/>
        <v/>
      </c>
      <c r="N68" s="170" t="str">
        <f>IF(A68="","",IF(itens_Remanesc!G68="","",itens_Remanesc!G68))</f>
        <v/>
      </c>
      <c r="O68" s="178" t="str">
        <f t="shared" si="29"/>
        <v/>
      </c>
      <c r="P68" s="180" t="str">
        <f>IF(A68="","",ROUND(SUMIFS(aditivos!$L$2:$L$200,aditivos!$A$2:$A$200,A68,aditivos!$C$2:$C$200,"C3"),2))</f>
        <v/>
      </c>
      <c r="Q68" s="176" t="str">
        <f t="shared" si="30"/>
        <v/>
      </c>
      <c r="R68" s="176" t="str">
        <f>IF(A68="","",IF(itens_Remanesc!I68="","",itens_Remanesc!I68))</f>
        <v/>
      </c>
      <c r="S68" s="182" t="str">
        <f t="shared" si="31"/>
        <v/>
      </c>
      <c r="T68" s="174" t="str">
        <f>IF(A68="","",ROUND(SUMIFS(aditivos!$L$2:$L$200,aditivos!$A$2:$A$200,A68,aditivos!$C$2:$C$200,"C4"),2))</f>
        <v/>
      </c>
      <c r="U68" s="170" t="str">
        <f t="shared" si="32"/>
        <v/>
      </c>
      <c r="V68" s="170" t="str">
        <f>IF(A68="","",IF(itens_Remanesc!K68="","",itens_Remanesc!K68))</f>
        <v/>
      </c>
      <c r="W68" s="170" t="str">
        <f t="shared" si="33"/>
        <v/>
      </c>
      <c r="X68" s="156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34"/>
        <v/>
      </c>
      <c r="Z68" t="b">
        <f t="shared" si="35"/>
        <v>0</v>
      </c>
    </row>
    <row r="69" spans="1:26" x14ac:dyDescent="0.35">
      <c r="A69" s="156" t="str">
        <f>IF(itens_Remanesc!A69="","",itens_Remanesc!A69)</f>
        <v/>
      </c>
      <c r="B69" s="218" t="str">
        <f>IF(A69="","",itens_Remanesc!C69)</f>
        <v/>
      </c>
      <c r="C69" s="172" t="str">
        <f>IF(A69="","",IF(itens_Remanesc!B69="",0,itens_Remanesc!B69))</f>
        <v/>
      </c>
      <c r="D69" s="174" t="str">
        <f>IF(A69="","",ROUND(SUMIFS(aditivos!$L$2:$L$200,aditivos!$A$2:$A$200,A69,aditivos!$C$2:$C$200,"C0"),2))</f>
        <v/>
      </c>
      <c r="E69" s="170" t="str">
        <f t="shared" si="24"/>
        <v/>
      </c>
      <c r="F69" s="170" t="str">
        <f>IF(A69="","",IF(itens_Remanesc!B69&lt;&gt;"",itens_Remanesc!B69,IF($Z69,0,"")))</f>
        <v/>
      </c>
      <c r="G69" s="178" t="str">
        <f t="shared" si="25"/>
        <v/>
      </c>
      <c r="H69" s="180" t="str">
        <f>IF(A69="","",ROUND(SUMIFS(aditivos!$L$2:$L$200,aditivos!$A$2:$A$200,A69,aditivos!$C$2:$C$200,"C1"),2))</f>
        <v/>
      </c>
      <c r="I69" s="176" t="str">
        <f t="shared" si="26"/>
        <v/>
      </c>
      <c r="J69" s="176" t="str">
        <f>IF(A69="","",IF(itens_Remanesc!E69="","",itens_Remanesc!E69))</f>
        <v/>
      </c>
      <c r="K69" s="182" t="str">
        <f t="shared" si="27"/>
        <v/>
      </c>
      <c r="L69" s="174" t="str">
        <f>IF(A69="","",ROUND(SUMIFS(aditivos!$L$2:$L$200,aditivos!$A$2:$A$200,A69,aditivos!$C$2:$C$200,"C2"),2))</f>
        <v/>
      </c>
      <c r="M69" s="170" t="str">
        <f t="shared" si="28"/>
        <v/>
      </c>
      <c r="N69" s="170" t="str">
        <f>IF(A69="","",IF(itens_Remanesc!G69="","",itens_Remanesc!G69))</f>
        <v/>
      </c>
      <c r="O69" s="178" t="str">
        <f t="shared" si="29"/>
        <v/>
      </c>
      <c r="P69" s="180" t="str">
        <f>IF(A69="","",ROUND(SUMIFS(aditivos!$L$2:$L$200,aditivos!$A$2:$A$200,A69,aditivos!$C$2:$C$200,"C3"),2))</f>
        <v/>
      </c>
      <c r="Q69" s="176" t="str">
        <f t="shared" si="30"/>
        <v/>
      </c>
      <c r="R69" s="176" t="str">
        <f>IF(A69="","",IF(itens_Remanesc!I69="","",itens_Remanesc!I69))</f>
        <v/>
      </c>
      <c r="S69" s="182" t="str">
        <f t="shared" si="31"/>
        <v/>
      </c>
      <c r="T69" s="174" t="str">
        <f>IF(A69="","",ROUND(SUMIFS(aditivos!$L$2:$L$200,aditivos!$A$2:$A$200,A69,aditivos!$C$2:$C$200,"C4"),2))</f>
        <v/>
      </c>
      <c r="U69" s="170" t="str">
        <f t="shared" si="32"/>
        <v/>
      </c>
      <c r="V69" s="170" t="str">
        <f>IF(A69="","",IF(itens_Remanesc!K69="","",itens_Remanesc!K69))</f>
        <v/>
      </c>
      <c r="W69" s="170" t="str">
        <f t="shared" si="33"/>
        <v/>
      </c>
      <c r="X69" s="156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34"/>
        <v/>
      </c>
      <c r="Z69" t="b">
        <f t="shared" si="35"/>
        <v>0</v>
      </c>
    </row>
    <row r="70" spans="1:26" x14ac:dyDescent="0.35">
      <c r="A70" s="156" t="str">
        <f>IF(itens_Remanesc!A70="","",itens_Remanesc!A70)</f>
        <v/>
      </c>
      <c r="B70" s="218" t="str">
        <f>IF(A70="","",itens_Remanesc!C70)</f>
        <v/>
      </c>
      <c r="C70" s="172" t="str">
        <f>IF(A70="","",IF(itens_Remanesc!B70="",0,itens_Remanesc!B70))</f>
        <v/>
      </c>
      <c r="D70" s="174" t="str">
        <f>IF(A70="","",ROUND(SUMIFS(aditivos!$L$2:$L$200,aditivos!$A$2:$A$200,A70,aditivos!$C$2:$C$200,"C0"),2))</f>
        <v/>
      </c>
      <c r="E70" s="170" t="str">
        <f t="shared" si="24"/>
        <v/>
      </c>
      <c r="F70" s="170" t="str">
        <f>IF(A70="","",IF(itens_Remanesc!B70&lt;&gt;"",itens_Remanesc!B70,IF($Z70,0,"")))</f>
        <v/>
      </c>
      <c r="G70" s="178" t="str">
        <f t="shared" si="25"/>
        <v/>
      </c>
      <c r="H70" s="180" t="str">
        <f>IF(A70="","",ROUND(SUMIFS(aditivos!$L$2:$L$200,aditivos!$A$2:$A$200,A70,aditivos!$C$2:$C$200,"C1"),2))</f>
        <v/>
      </c>
      <c r="I70" s="176" t="str">
        <f t="shared" si="26"/>
        <v/>
      </c>
      <c r="J70" s="176" t="str">
        <f>IF(A70="","",IF(itens_Remanesc!E70="","",itens_Remanesc!E70))</f>
        <v/>
      </c>
      <c r="K70" s="182" t="str">
        <f t="shared" si="27"/>
        <v/>
      </c>
      <c r="L70" s="174" t="str">
        <f>IF(A70="","",ROUND(SUMIFS(aditivos!$L$2:$L$200,aditivos!$A$2:$A$200,A70,aditivos!$C$2:$C$200,"C2"),2))</f>
        <v/>
      </c>
      <c r="M70" s="170" t="str">
        <f t="shared" si="28"/>
        <v/>
      </c>
      <c r="N70" s="170" t="str">
        <f>IF(A70="","",IF(itens_Remanesc!G70="","",itens_Remanesc!G70))</f>
        <v/>
      </c>
      <c r="O70" s="178" t="str">
        <f t="shared" si="29"/>
        <v/>
      </c>
      <c r="P70" s="180" t="str">
        <f>IF(A70="","",ROUND(SUMIFS(aditivos!$L$2:$L$200,aditivos!$A$2:$A$200,A70,aditivos!$C$2:$C$200,"C3"),2))</f>
        <v/>
      </c>
      <c r="Q70" s="176" t="str">
        <f t="shared" si="30"/>
        <v/>
      </c>
      <c r="R70" s="176" t="str">
        <f>IF(A70="","",IF(itens_Remanesc!I70="","",itens_Remanesc!I70))</f>
        <v/>
      </c>
      <c r="S70" s="182" t="str">
        <f t="shared" si="31"/>
        <v/>
      </c>
      <c r="T70" s="174" t="str">
        <f>IF(A70="","",ROUND(SUMIFS(aditivos!$L$2:$L$200,aditivos!$A$2:$A$200,A70,aditivos!$C$2:$C$200,"C4"),2))</f>
        <v/>
      </c>
      <c r="U70" s="170" t="str">
        <f t="shared" si="32"/>
        <v/>
      </c>
      <c r="V70" s="170" t="str">
        <f>IF(A70="","",IF(itens_Remanesc!K70="","",itens_Remanesc!K70))</f>
        <v/>
      </c>
      <c r="W70" s="170" t="str">
        <f t="shared" si="33"/>
        <v/>
      </c>
      <c r="X70" s="156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34"/>
        <v/>
      </c>
      <c r="Z70" t="b">
        <f t="shared" si="35"/>
        <v>0</v>
      </c>
    </row>
    <row r="71" spans="1:26" x14ac:dyDescent="0.35">
      <c r="A71" s="156" t="str">
        <f>IF(itens_Remanesc!A71="","",itens_Remanesc!A71)</f>
        <v/>
      </c>
      <c r="B71" s="218" t="str">
        <f>IF(A71="","",itens_Remanesc!C71)</f>
        <v/>
      </c>
      <c r="C71" s="172" t="str">
        <f>IF(A71="","",IF(itens_Remanesc!B71="",0,itens_Remanesc!B71))</f>
        <v/>
      </c>
      <c r="D71" s="174" t="str">
        <f>IF(A71="","",ROUND(SUMIFS(aditivos!$L$2:$L$200,aditivos!$A$2:$A$200,A71,aditivos!$C$2:$C$200,"C0"),2))</f>
        <v/>
      </c>
      <c r="E71" s="170" t="str">
        <f t="shared" si="24"/>
        <v/>
      </c>
      <c r="F71" s="170" t="str">
        <f>IF(A71="","",IF(itens_Remanesc!B71&lt;&gt;"",itens_Remanesc!B71,IF($Z71,0,"")))</f>
        <v/>
      </c>
      <c r="G71" s="178" t="str">
        <f t="shared" si="25"/>
        <v/>
      </c>
      <c r="H71" s="180" t="str">
        <f>IF(A71="","",ROUND(SUMIFS(aditivos!$L$2:$L$200,aditivos!$A$2:$A$200,A71,aditivos!$C$2:$C$200,"C1"),2))</f>
        <v/>
      </c>
      <c r="I71" s="176" t="str">
        <f t="shared" si="26"/>
        <v/>
      </c>
      <c r="J71" s="176" t="str">
        <f>IF(A71="","",IF(itens_Remanesc!E71="","",itens_Remanesc!E71))</f>
        <v/>
      </c>
      <c r="K71" s="182" t="str">
        <f t="shared" si="27"/>
        <v/>
      </c>
      <c r="L71" s="174" t="str">
        <f>IF(A71="","",ROUND(SUMIFS(aditivos!$L$2:$L$200,aditivos!$A$2:$A$200,A71,aditivos!$C$2:$C$200,"C2"),2))</f>
        <v/>
      </c>
      <c r="M71" s="170" t="str">
        <f t="shared" si="28"/>
        <v/>
      </c>
      <c r="N71" s="170" t="str">
        <f>IF(A71="","",IF(itens_Remanesc!G71="","",itens_Remanesc!G71))</f>
        <v/>
      </c>
      <c r="O71" s="178" t="str">
        <f t="shared" si="29"/>
        <v/>
      </c>
      <c r="P71" s="180" t="str">
        <f>IF(A71="","",ROUND(SUMIFS(aditivos!$L$2:$L$200,aditivos!$A$2:$A$200,A71,aditivos!$C$2:$C$200,"C3"),2))</f>
        <v/>
      </c>
      <c r="Q71" s="176" t="str">
        <f t="shared" si="30"/>
        <v/>
      </c>
      <c r="R71" s="176" t="str">
        <f>IF(A71="","",IF(itens_Remanesc!I71="","",itens_Remanesc!I71))</f>
        <v/>
      </c>
      <c r="S71" s="182" t="str">
        <f t="shared" si="31"/>
        <v/>
      </c>
      <c r="T71" s="174" t="str">
        <f>IF(A71="","",ROUND(SUMIFS(aditivos!$L$2:$L$200,aditivos!$A$2:$A$200,A71,aditivos!$C$2:$C$200,"C4"),2))</f>
        <v/>
      </c>
      <c r="U71" s="170" t="str">
        <f t="shared" si="32"/>
        <v/>
      </c>
      <c r="V71" s="170" t="str">
        <f>IF(A71="","",IF(itens_Remanesc!K71="","",itens_Remanesc!K71))</f>
        <v/>
      </c>
      <c r="W71" s="170" t="str">
        <f t="shared" si="33"/>
        <v/>
      </c>
      <c r="X71" s="156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34"/>
        <v/>
      </c>
      <c r="Z71" t="b">
        <f t="shared" si="35"/>
        <v>0</v>
      </c>
    </row>
    <row r="72" spans="1:26" x14ac:dyDescent="0.35">
      <c r="A72" s="156" t="str">
        <f>IF(itens_Remanesc!A72="","",itens_Remanesc!A72)</f>
        <v/>
      </c>
      <c r="B72" s="218" t="str">
        <f>IF(A72="","",itens_Remanesc!C72)</f>
        <v/>
      </c>
      <c r="C72" s="172" t="str">
        <f>IF(A72="","",IF(itens_Remanesc!B72="",0,itens_Remanesc!B72))</f>
        <v/>
      </c>
      <c r="D72" s="174" t="str">
        <f>IF(A72="","",ROUND(SUMIFS(aditivos!$L$2:$L$200,aditivos!$A$2:$A$200,A72,aditivos!$C$2:$C$200,"C0"),2))</f>
        <v/>
      </c>
      <c r="E72" s="170" t="str">
        <f t="shared" si="24"/>
        <v/>
      </c>
      <c r="F72" s="170" t="str">
        <f>IF(A72="","",IF(itens_Remanesc!B72&lt;&gt;"",itens_Remanesc!B72,IF($Z72,0,"")))</f>
        <v/>
      </c>
      <c r="G72" s="178" t="str">
        <f t="shared" si="25"/>
        <v/>
      </c>
      <c r="H72" s="180" t="str">
        <f>IF(A72="","",ROUND(SUMIFS(aditivos!$L$2:$L$200,aditivos!$A$2:$A$200,A72,aditivos!$C$2:$C$200,"C1"),2))</f>
        <v/>
      </c>
      <c r="I72" s="176" t="str">
        <f t="shared" si="26"/>
        <v/>
      </c>
      <c r="J72" s="176" t="str">
        <f>IF(A72="","",IF(itens_Remanesc!E72="","",itens_Remanesc!E72))</f>
        <v/>
      </c>
      <c r="K72" s="182" t="str">
        <f t="shared" si="27"/>
        <v/>
      </c>
      <c r="L72" s="174" t="str">
        <f>IF(A72="","",ROUND(SUMIFS(aditivos!$L$2:$L$200,aditivos!$A$2:$A$200,A72,aditivos!$C$2:$C$200,"C2"),2))</f>
        <v/>
      </c>
      <c r="M72" s="170" t="str">
        <f t="shared" si="28"/>
        <v/>
      </c>
      <c r="N72" s="170" t="str">
        <f>IF(A72="","",IF(itens_Remanesc!G72="","",itens_Remanesc!G72))</f>
        <v/>
      </c>
      <c r="O72" s="178" t="str">
        <f t="shared" si="29"/>
        <v/>
      </c>
      <c r="P72" s="180" t="str">
        <f>IF(A72="","",ROUND(SUMIFS(aditivos!$L$2:$L$200,aditivos!$A$2:$A$200,A72,aditivos!$C$2:$C$200,"C3"),2))</f>
        <v/>
      </c>
      <c r="Q72" s="176" t="str">
        <f t="shared" si="30"/>
        <v/>
      </c>
      <c r="R72" s="176" t="str">
        <f>IF(A72="","",IF(itens_Remanesc!I72="","",itens_Remanesc!I72))</f>
        <v/>
      </c>
      <c r="S72" s="182" t="str">
        <f t="shared" si="31"/>
        <v/>
      </c>
      <c r="T72" s="174" t="str">
        <f>IF(A72="","",ROUND(SUMIFS(aditivos!$L$2:$L$200,aditivos!$A$2:$A$200,A72,aditivos!$C$2:$C$200,"C4"),2))</f>
        <v/>
      </c>
      <c r="U72" s="170" t="str">
        <f t="shared" si="32"/>
        <v/>
      </c>
      <c r="V72" s="170" t="str">
        <f>IF(A72="","",IF(itens_Remanesc!K72="","",itens_Remanesc!K72))</f>
        <v/>
      </c>
      <c r="W72" s="170" t="str">
        <f t="shared" si="33"/>
        <v/>
      </c>
      <c r="X72" s="156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34"/>
        <v/>
      </c>
      <c r="Z72" t="b">
        <f t="shared" si="35"/>
        <v>0</v>
      </c>
    </row>
    <row r="73" spans="1:26" x14ac:dyDescent="0.35">
      <c r="A73" s="156" t="str">
        <f>IF(itens_Remanesc!A73="","",itens_Remanesc!A73)</f>
        <v/>
      </c>
      <c r="B73" s="218" t="str">
        <f>IF(A73="","",itens_Remanesc!C73)</f>
        <v/>
      </c>
      <c r="C73" s="172" t="str">
        <f>IF(A73="","",IF(itens_Remanesc!B73="",0,itens_Remanesc!B73))</f>
        <v/>
      </c>
      <c r="D73" s="174" t="str">
        <f>IF(A73="","",ROUND(SUMIFS(aditivos!$L$2:$L$200,aditivos!$A$2:$A$200,A73,aditivos!$C$2:$C$200,"C0"),2))</f>
        <v/>
      </c>
      <c r="E73" s="170" t="str">
        <f t="shared" si="24"/>
        <v/>
      </c>
      <c r="F73" s="170" t="str">
        <f>IF(A73="","",IF(itens_Remanesc!B73&lt;&gt;"",itens_Remanesc!B73,IF($Z73,0,"")))</f>
        <v/>
      </c>
      <c r="G73" s="178" t="str">
        <f t="shared" si="25"/>
        <v/>
      </c>
      <c r="H73" s="180" t="str">
        <f>IF(A73="","",ROUND(SUMIFS(aditivos!$L$2:$L$200,aditivos!$A$2:$A$200,A73,aditivos!$C$2:$C$200,"C1"),2))</f>
        <v/>
      </c>
      <c r="I73" s="176" t="str">
        <f t="shared" si="26"/>
        <v/>
      </c>
      <c r="J73" s="176" t="str">
        <f>IF(A73="","",IF(itens_Remanesc!E73="","",itens_Remanesc!E73))</f>
        <v/>
      </c>
      <c r="K73" s="182" t="str">
        <f t="shared" si="27"/>
        <v/>
      </c>
      <c r="L73" s="174" t="str">
        <f>IF(A73="","",ROUND(SUMIFS(aditivos!$L$2:$L$200,aditivos!$A$2:$A$200,A73,aditivos!$C$2:$C$200,"C2"),2))</f>
        <v/>
      </c>
      <c r="M73" s="170" t="str">
        <f t="shared" si="28"/>
        <v/>
      </c>
      <c r="N73" s="170" t="str">
        <f>IF(A73="","",IF(itens_Remanesc!G73="","",itens_Remanesc!G73))</f>
        <v/>
      </c>
      <c r="O73" s="178" t="str">
        <f t="shared" si="29"/>
        <v/>
      </c>
      <c r="P73" s="180" t="str">
        <f>IF(A73="","",ROUND(SUMIFS(aditivos!$L$2:$L$200,aditivos!$A$2:$A$200,A73,aditivos!$C$2:$C$200,"C3"),2))</f>
        <v/>
      </c>
      <c r="Q73" s="176" t="str">
        <f t="shared" si="30"/>
        <v/>
      </c>
      <c r="R73" s="176" t="str">
        <f>IF(A73="","",IF(itens_Remanesc!I73="","",itens_Remanesc!I73))</f>
        <v/>
      </c>
      <c r="S73" s="182" t="str">
        <f t="shared" si="31"/>
        <v/>
      </c>
      <c r="T73" s="174" t="str">
        <f>IF(A73="","",ROUND(SUMIFS(aditivos!$L$2:$L$200,aditivos!$A$2:$A$200,A73,aditivos!$C$2:$C$200,"C4"),2))</f>
        <v/>
      </c>
      <c r="U73" s="170" t="str">
        <f t="shared" si="32"/>
        <v/>
      </c>
      <c r="V73" s="170" t="str">
        <f>IF(A73="","",IF(itens_Remanesc!K73="","",itens_Remanesc!K73))</f>
        <v/>
      </c>
      <c r="W73" s="170" t="str">
        <f t="shared" si="33"/>
        <v/>
      </c>
      <c r="X73" s="156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34"/>
        <v/>
      </c>
      <c r="Z73" t="b">
        <f t="shared" si="35"/>
        <v>0</v>
      </c>
    </row>
    <row r="74" spans="1:26" x14ac:dyDescent="0.35">
      <c r="A74" s="156" t="str">
        <f>IF(itens_Remanesc!A74="","",itens_Remanesc!A74)</f>
        <v/>
      </c>
      <c r="B74" s="218" t="str">
        <f>IF(A74="","",itens_Remanesc!C74)</f>
        <v/>
      </c>
      <c r="C74" s="172" t="str">
        <f>IF(A74="","",IF(itens_Remanesc!B74="",0,itens_Remanesc!B74))</f>
        <v/>
      </c>
      <c r="D74" s="174" t="str">
        <f>IF(A74="","",ROUND(SUMIFS(aditivos!$L$2:$L$200,aditivos!$A$2:$A$200,A74,aditivos!$C$2:$C$200,"C0"),2))</f>
        <v/>
      </c>
      <c r="E74" s="170" t="str">
        <f t="shared" si="24"/>
        <v/>
      </c>
      <c r="F74" s="170" t="str">
        <f>IF(A74="","",IF(itens_Remanesc!B74&lt;&gt;"",itens_Remanesc!B74,IF($Z74,0,"")))</f>
        <v/>
      </c>
      <c r="G74" s="178" t="str">
        <f t="shared" si="25"/>
        <v/>
      </c>
      <c r="H74" s="180" t="str">
        <f>IF(A74="","",ROUND(SUMIFS(aditivos!$L$2:$L$200,aditivos!$A$2:$A$200,A74,aditivos!$C$2:$C$200,"C1"),2))</f>
        <v/>
      </c>
      <c r="I74" s="176" t="str">
        <f t="shared" si="26"/>
        <v/>
      </c>
      <c r="J74" s="176" t="str">
        <f>IF(A74="","",IF(itens_Remanesc!E74="","",itens_Remanesc!E74))</f>
        <v/>
      </c>
      <c r="K74" s="182" t="str">
        <f t="shared" si="27"/>
        <v/>
      </c>
      <c r="L74" s="174" t="str">
        <f>IF(A74="","",ROUND(SUMIFS(aditivos!$L$2:$L$200,aditivos!$A$2:$A$200,A74,aditivos!$C$2:$C$200,"C2"),2))</f>
        <v/>
      </c>
      <c r="M74" s="170" t="str">
        <f t="shared" si="28"/>
        <v/>
      </c>
      <c r="N74" s="170" t="str">
        <f>IF(A74="","",IF(itens_Remanesc!G74="","",itens_Remanesc!G74))</f>
        <v/>
      </c>
      <c r="O74" s="178" t="str">
        <f t="shared" si="29"/>
        <v/>
      </c>
      <c r="P74" s="180" t="str">
        <f>IF(A74="","",ROUND(SUMIFS(aditivos!$L$2:$L$200,aditivos!$A$2:$A$200,A74,aditivos!$C$2:$C$200,"C3"),2))</f>
        <v/>
      </c>
      <c r="Q74" s="176" t="str">
        <f t="shared" si="30"/>
        <v/>
      </c>
      <c r="R74" s="176" t="str">
        <f>IF(A74="","",IF(itens_Remanesc!I74="","",itens_Remanesc!I74))</f>
        <v/>
      </c>
      <c r="S74" s="182" t="str">
        <f t="shared" si="31"/>
        <v/>
      </c>
      <c r="T74" s="174" t="str">
        <f>IF(A74="","",ROUND(SUMIFS(aditivos!$L$2:$L$200,aditivos!$A$2:$A$200,A74,aditivos!$C$2:$C$200,"C4"),2))</f>
        <v/>
      </c>
      <c r="U74" s="170" t="str">
        <f t="shared" si="32"/>
        <v/>
      </c>
      <c r="V74" s="170" t="str">
        <f>IF(A74="","",IF(itens_Remanesc!K74="","",itens_Remanesc!K74))</f>
        <v/>
      </c>
      <c r="W74" s="170" t="str">
        <f t="shared" si="33"/>
        <v/>
      </c>
      <c r="X74" s="156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34"/>
        <v/>
      </c>
      <c r="Z74" t="b">
        <f t="shared" si="35"/>
        <v>0</v>
      </c>
    </row>
    <row r="75" spans="1:26" x14ac:dyDescent="0.35">
      <c r="A75" s="156" t="str">
        <f>IF(itens_Remanesc!A75="","",itens_Remanesc!A75)</f>
        <v/>
      </c>
      <c r="B75" s="218" t="str">
        <f>IF(A75="","",itens_Remanesc!C75)</f>
        <v/>
      </c>
      <c r="C75" s="172" t="str">
        <f>IF(A75="","",IF(itens_Remanesc!B75="",0,itens_Remanesc!B75))</f>
        <v/>
      </c>
      <c r="D75" s="174" t="str">
        <f>IF(A75="","",ROUND(SUMIFS(aditivos!$L$2:$L$200,aditivos!$A$2:$A$200,A75,aditivos!$C$2:$C$200,"C0"),2))</f>
        <v/>
      </c>
      <c r="E75" s="170" t="str">
        <f t="shared" si="24"/>
        <v/>
      </c>
      <c r="F75" s="170" t="str">
        <f>IF(A75="","",IF(itens_Remanesc!B75&lt;&gt;"",itens_Remanesc!B75,IF($Z75,0,"")))</f>
        <v/>
      </c>
      <c r="G75" s="178" t="str">
        <f t="shared" si="25"/>
        <v/>
      </c>
      <c r="H75" s="180" t="str">
        <f>IF(A75="","",ROUND(SUMIFS(aditivos!$L$2:$L$200,aditivos!$A$2:$A$200,A75,aditivos!$C$2:$C$200,"C1"),2))</f>
        <v/>
      </c>
      <c r="I75" s="176" t="str">
        <f t="shared" si="26"/>
        <v/>
      </c>
      <c r="J75" s="176" t="str">
        <f>IF(A75="","",IF(itens_Remanesc!E75="","",itens_Remanesc!E75))</f>
        <v/>
      </c>
      <c r="K75" s="182" t="str">
        <f t="shared" si="27"/>
        <v/>
      </c>
      <c r="L75" s="174" t="str">
        <f>IF(A75="","",ROUND(SUMIFS(aditivos!$L$2:$L$200,aditivos!$A$2:$A$200,A75,aditivos!$C$2:$C$200,"C2"),2))</f>
        <v/>
      </c>
      <c r="M75" s="170" t="str">
        <f t="shared" si="28"/>
        <v/>
      </c>
      <c r="N75" s="170" t="str">
        <f>IF(A75="","",IF(itens_Remanesc!G75="","",itens_Remanesc!G75))</f>
        <v/>
      </c>
      <c r="O75" s="178" t="str">
        <f t="shared" si="29"/>
        <v/>
      </c>
      <c r="P75" s="180" t="str">
        <f>IF(A75="","",ROUND(SUMIFS(aditivos!$L$2:$L$200,aditivos!$A$2:$A$200,A75,aditivos!$C$2:$C$200,"C3"),2))</f>
        <v/>
      </c>
      <c r="Q75" s="176" t="str">
        <f t="shared" si="30"/>
        <v/>
      </c>
      <c r="R75" s="176" t="str">
        <f>IF(A75="","",IF(itens_Remanesc!I75="","",itens_Remanesc!I75))</f>
        <v/>
      </c>
      <c r="S75" s="182" t="str">
        <f t="shared" si="31"/>
        <v/>
      </c>
      <c r="T75" s="174" t="str">
        <f>IF(A75="","",ROUND(SUMIFS(aditivos!$L$2:$L$200,aditivos!$A$2:$A$200,A75,aditivos!$C$2:$C$200,"C4"),2))</f>
        <v/>
      </c>
      <c r="U75" s="170" t="str">
        <f t="shared" si="32"/>
        <v/>
      </c>
      <c r="V75" s="170" t="str">
        <f>IF(A75="","",IF(itens_Remanesc!K75="","",itens_Remanesc!K75))</f>
        <v/>
      </c>
      <c r="W75" s="170" t="str">
        <f t="shared" si="33"/>
        <v/>
      </c>
      <c r="X75" s="156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34"/>
        <v/>
      </c>
      <c r="Z75" t="b">
        <f t="shared" si="35"/>
        <v>0</v>
      </c>
    </row>
    <row r="76" spans="1:26" x14ac:dyDescent="0.35">
      <c r="A76" s="156" t="str">
        <f>IF(itens_Remanesc!A76="","",itens_Remanesc!A76)</f>
        <v/>
      </c>
      <c r="B76" s="218" t="str">
        <f>IF(A76="","",itens_Remanesc!C76)</f>
        <v/>
      </c>
      <c r="C76" s="172" t="str">
        <f>IF(A76="","",IF(itens_Remanesc!B76="",0,itens_Remanesc!B76))</f>
        <v/>
      </c>
      <c r="D76" s="174" t="str">
        <f>IF(A76="","",ROUND(SUMIFS(aditivos!$L$2:$L$200,aditivos!$A$2:$A$200,A76,aditivos!$C$2:$C$200,"C0"),2))</f>
        <v/>
      </c>
      <c r="E76" s="170" t="str">
        <f t="shared" si="24"/>
        <v/>
      </c>
      <c r="F76" s="170" t="str">
        <f>IF(A76="","",IF(itens_Remanesc!B76&lt;&gt;"",itens_Remanesc!B76,IF($Z76,0,"")))</f>
        <v/>
      </c>
      <c r="G76" s="178" t="str">
        <f t="shared" si="25"/>
        <v/>
      </c>
      <c r="H76" s="180" t="str">
        <f>IF(A76="","",ROUND(SUMIFS(aditivos!$L$2:$L$200,aditivos!$A$2:$A$200,A76,aditivos!$C$2:$C$200,"C1"),2))</f>
        <v/>
      </c>
      <c r="I76" s="176" t="str">
        <f t="shared" si="26"/>
        <v/>
      </c>
      <c r="J76" s="176" t="str">
        <f>IF(A76="","",IF(itens_Remanesc!E76="","",itens_Remanesc!E76))</f>
        <v/>
      </c>
      <c r="K76" s="182" t="str">
        <f t="shared" si="27"/>
        <v/>
      </c>
      <c r="L76" s="174" t="str">
        <f>IF(A76="","",ROUND(SUMIFS(aditivos!$L$2:$L$200,aditivos!$A$2:$A$200,A76,aditivos!$C$2:$C$200,"C2"),2))</f>
        <v/>
      </c>
      <c r="M76" s="170" t="str">
        <f t="shared" si="28"/>
        <v/>
      </c>
      <c r="N76" s="170" t="str">
        <f>IF(A76="","",IF(itens_Remanesc!G76="","",itens_Remanesc!G76))</f>
        <v/>
      </c>
      <c r="O76" s="178" t="str">
        <f t="shared" si="29"/>
        <v/>
      </c>
      <c r="P76" s="180" t="str">
        <f>IF(A76="","",ROUND(SUMIFS(aditivos!$L$2:$L$200,aditivos!$A$2:$A$200,A76,aditivos!$C$2:$C$200,"C3"),2))</f>
        <v/>
      </c>
      <c r="Q76" s="176" t="str">
        <f t="shared" si="30"/>
        <v/>
      </c>
      <c r="R76" s="176" t="str">
        <f>IF(A76="","",IF(itens_Remanesc!I76="","",itens_Remanesc!I76))</f>
        <v/>
      </c>
      <c r="S76" s="182" t="str">
        <f t="shared" si="31"/>
        <v/>
      </c>
      <c r="T76" s="174" t="str">
        <f>IF(A76="","",ROUND(SUMIFS(aditivos!$L$2:$L$200,aditivos!$A$2:$A$200,A76,aditivos!$C$2:$C$200,"C4"),2))</f>
        <v/>
      </c>
      <c r="U76" s="170" t="str">
        <f t="shared" si="32"/>
        <v/>
      </c>
      <c r="V76" s="170" t="str">
        <f>IF(A76="","",IF(itens_Remanesc!K76="","",itens_Remanesc!K76))</f>
        <v/>
      </c>
      <c r="W76" s="170" t="str">
        <f t="shared" si="33"/>
        <v/>
      </c>
      <c r="X76" s="156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34"/>
        <v/>
      </c>
      <c r="Z76" t="b">
        <f t="shared" si="35"/>
        <v>0</v>
      </c>
    </row>
    <row r="77" spans="1:26" x14ac:dyDescent="0.35">
      <c r="A77" s="156" t="str">
        <f>IF(itens_Remanesc!A77="","",itens_Remanesc!A77)</f>
        <v/>
      </c>
      <c r="B77" s="218" t="str">
        <f>IF(A77="","",itens_Remanesc!C77)</f>
        <v/>
      </c>
      <c r="C77" s="172" t="str">
        <f>IF(A77="","",IF(itens_Remanesc!B77="",0,itens_Remanesc!B77))</f>
        <v/>
      </c>
      <c r="D77" s="174" t="str">
        <f>IF(A77="","",ROUND(SUMIFS(aditivos!$L$2:$L$200,aditivos!$A$2:$A$200,A77,aditivos!$C$2:$C$200,"C0"),2))</f>
        <v/>
      </c>
      <c r="E77" s="170" t="str">
        <f t="shared" si="24"/>
        <v/>
      </c>
      <c r="F77" s="170" t="str">
        <f>IF(A77="","",IF(itens_Remanesc!B77&lt;&gt;"",itens_Remanesc!B77,IF($Z77,0,"")))</f>
        <v/>
      </c>
      <c r="G77" s="178" t="str">
        <f t="shared" si="25"/>
        <v/>
      </c>
      <c r="H77" s="180" t="str">
        <f>IF(A77="","",ROUND(SUMIFS(aditivos!$L$2:$L$200,aditivos!$A$2:$A$200,A77,aditivos!$C$2:$C$200,"C1"),2))</f>
        <v/>
      </c>
      <c r="I77" s="176" t="str">
        <f t="shared" si="26"/>
        <v/>
      </c>
      <c r="J77" s="176" t="str">
        <f>IF(A77="","",IF(itens_Remanesc!E77="","",itens_Remanesc!E77))</f>
        <v/>
      </c>
      <c r="K77" s="182" t="str">
        <f t="shared" si="27"/>
        <v/>
      </c>
      <c r="L77" s="174" t="str">
        <f>IF(A77="","",ROUND(SUMIFS(aditivos!$L$2:$L$200,aditivos!$A$2:$A$200,A77,aditivos!$C$2:$C$200,"C2"),2))</f>
        <v/>
      </c>
      <c r="M77" s="170" t="str">
        <f t="shared" si="28"/>
        <v/>
      </c>
      <c r="N77" s="170" t="str">
        <f>IF(A77="","",IF(itens_Remanesc!G77="","",itens_Remanesc!G77))</f>
        <v/>
      </c>
      <c r="O77" s="178" t="str">
        <f t="shared" si="29"/>
        <v/>
      </c>
      <c r="P77" s="180" t="str">
        <f>IF(A77="","",ROUND(SUMIFS(aditivos!$L$2:$L$200,aditivos!$A$2:$A$200,A77,aditivos!$C$2:$C$200,"C3"),2))</f>
        <v/>
      </c>
      <c r="Q77" s="176" t="str">
        <f t="shared" si="30"/>
        <v/>
      </c>
      <c r="R77" s="176" t="str">
        <f>IF(A77="","",IF(itens_Remanesc!I77="","",itens_Remanesc!I77))</f>
        <v/>
      </c>
      <c r="S77" s="182" t="str">
        <f t="shared" si="31"/>
        <v/>
      </c>
      <c r="T77" s="174" t="str">
        <f>IF(A77="","",ROUND(SUMIFS(aditivos!$L$2:$L$200,aditivos!$A$2:$A$200,A77,aditivos!$C$2:$C$200,"C4"),2))</f>
        <v/>
      </c>
      <c r="U77" s="170" t="str">
        <f t="shared" si="32"/>
        <v/>
      </c>
      <c r="V77" s="170" t="str">
        <f>IF(A77="","",IF(itens_Remanesc!K77="","",itens_Remanesc!K77))</f>
        <v/>
      </c>
      <c r="W77" s="170" t="str">
        <f t="shared" si="33"/>
        <v/>
      </c>
      <c r="X77" s="156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34"/>
        <v/>
      </c>
      <c r="Z77" t="b">
        <f t="shared" si="35"/>
        <v>0</v>
      </c>
    </row>
    <row r="78" spans="1:26" x14ac:dyDescent="0.35">
      <c r="A78" s="156" t="str">
        <f>IF(itens_Remanesc!A78="","",itens_Remanesc!A78)</f>
        <v/>
      </c>
      <c r="B78" s="218" t="str">
        <f>IF(A78="","",itens_Remanesc!C78)</f>
        <v/>
      </c>
      <c r="C78" s="172" t="str">
        <f>IF(A78="","",IF(itens_Remanesc!B78="",0,itens_Remanesc!B78))</f>
        <v/>
      </c>
      <c r="D78" s="174" t="str">
        <f>IF(A78="","",ROUND(SUMIFS(aditivos!$L$2:$L$200,aditivos!$A$2:$A$200,A78,aditivos!$C$2:$C$200,"C0"),2))</f>
        <v/>
      </c>
      <c r="E78" s="170" t="str">
        <f t="shared" si="24"/>
        <v/>
      </c>
      <c r="F78" s="170" t="str">
        <f>IF(A78="","",IF(itens_Remanesc!B78&lt;&gt;"",itens_Remanesc!B78,IF($Z78,0,"")))</f>
        <v/>
      </c>
      <c r="G78" s="178" t="str">
        <f t="shared" si="25"/>
        <v/>
      </c>
      <c r="H78" s="180" t="str">
        <f>IF(A78="","",ROUND(SUMIFS(aditivos!$L$2:$L$200,aditivos!$A$2:$A$200,A78,aditivos!$C$2:$C$200,"C1"),2))</f>
        <v/>
      </c>
      <c r="I78" s="176" t="str">
        <f t="shared" si="26"/>
        <v/>
      </c>
      <c r="J78" s="176" t="str">
        <f>IF(A78="","",IF(itens_Remanesc!E78="","",itens_Remanesc!E78))</f>
        <v/>
      </c>
      <c r="K78" s="182" t="str">
        <f t="shared" si="27"/>
        <v/>
      </c>
      <c r="L78" s="174" t="str">
        <f>IF(A78="","",ROUND(SUMIFS(aditivos!$L$2:$L$200,aditivos!$A$2:$A$200,A78,aditivos!$C$2:$C$200,"C2"),2))</f>
        <v/>
      </c>
      <c r="M78" s="170" t="str">
        <f t="shared" si="28"/>
        <v/>
      </c>
      <c r="N78" s="170" t="str">
        <f>IF(A78="","",IF(itens_Remanesc!G78="","",itens_Remanesc!G78))</f>
        <v/>
      </c>
      <c r="O78" s="178" t="str">
        <f t="shared" si="29"/>
        <v/>
      </c>
      <c r="P78" s="180" t="str">
        <f>IF(A78="","",ROUND(SUMIFS(aditivos!$L$2:$L$200,aditivos!$A$2:$A$200,A78,aditivos!$C$2:$C$200,"C3"),2))</f>
        <v/>
      </c>
      <c r="Q78" s="176" t="str">
        <f t="shared" si="30"/>
        <v/>
      </c>
      <c r="R78" s="176" t="str">
        <f>IF(A78="","",IF(itens_Remanesc!I78="","",itens_Remanesc!I78))</f>
        <v/>
      </c>
      <c r="S78" s="182" t="str">
        <f t="shared" si="31"/>
        <v/>
      </c>
      <c r="T78" s="174" t="str">
        <f>IF(A78="","",ROUND(SUMIFS(aditivos!$L$2:$L$200,aditivos!$A$2:$A$200,A78,aditivos!$C$2:$C$200,"C4"),2))</f>
        <v/>
      </c>
      <c r="U78" s="170" t="str">
        <f t="shared" si="32"/>
        <v/>
      </c>
      <c r="V78" s="170" t="str">
        <f>IF(A78="","",IF(itens_Remanesc!K78="","",itens_Remanesc!K78))</f>
        <v/>
      </c>
      <c r="W78" s="170" t="str">
        <f t="shared" si="33"/>
        <v/>
      </c>
      <c r="X78" s="156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34"/>
        <v/>
      </c>
      <c r="Z78" t="b">
        <f t="shared" si="35"/>
        <v>0</v>
      </c>
    </row>
    <row r="79" spans="1:26" x14ac:dyDescent="0.35">
      <c r="A79" s="156" t="str">
        <f>IF(itens_Remanesc!A79="","",itens_Remanesc!A79)</f>
        <v/>
      </c>
      <c r="B79" s="218" t="str">
        <f>IF(A79="","",itens_Remanesc!C79)</f>
        <v/>
      </c>
      <c r="C79" s="172" t="str">
        <f>IF(A79="","",IF(itens_Remanesc!B79="",0,itens_Remanesc!B79))</f>
        <v/>
      </c>
      <c r="D79" s="174" t="str">
        <f>IF(A79="","",ROUND(SUMIFS(aditivos!$L$2:$L$200,aditivos!$A$2:$A$200,A79,aditivos!$C$2:$C$200,"C0"),2))</f>
        <v/>
      </c>
      <c r="E79" s="170" t="str">
        <f t="shared" si="24"/>
        <v/>
      </c>
      <c r="F79" s="170" t="str">
        <f>IF(A79="","",IF(itens_Remanesc!B79&lt;&gt;"",itens_Remanesc!B79,IF($Z79,0,"")))</f>
        <v/>
      </c>
      <c r="G79" s="178" t="str">
        <f t="shared" si="25"/>
        <v/>
      </c>
      <c r="H79" s="180" t="str">
        <f>IF(A79="","",ROUND(SUMIFS(aditivos!$L$2:$L$200,aditivos!$A$2:$A$200,A79,aditivos!$C$2:$C$200,"C1"),2))</f>
        <v/>
      </c>
      <c r="I79" s="176" t="str">
        <f t="shared" si="26"/>
        <v/>
      </c>
      <c r="J79" s="176" t="str">
        <f>IF(A79="","",IF(itens_Remanesc!E79="","",itens_Remanesc!E79))</f>
        <v/>
      </c>
      <c r="K79" s="182" t="str">
        <f t="shared" si="27"/>
        <v/>
      </c>
      <c r="L79" s="174" t="str">
        <f>IF(A79="","",ROUND(SUMIFS(aditivos!$L$2:$L$200,aditivos!$A$2:$A$200,A79,aditivos!$C$2:$C$200,"C2"),2))</f>
        <v/>
      </c>
      <c r="M79" s="170" t="str">
        <f t="shared" si="28"/>
        <v/>
      </c>
      <c r="N79" s="170" t="str">
        <f>IF(A79="","",IF(itens_Remanesc!G79="","",itens_Remanesc!G79))</f>
        <v/>
      </c>
      <c r="O79" s="178" t="str">
        <f t="shared" si="29"/>
        <v/>
      </c>
      <c r="P79" s="180" t="str">
        <f>IF(A79="","",ROUND(SUMIFS(aditivos!$L$2:$L$200,aditivos!$A$2:$A$200,A79,aditivos!$C$2:$C$200,"C3"),2))</f>
        <v/>
      </c>
      <c r="Q79" s="176" t="str">
        <f t="shared" si="30"/>
        <v/>
      </c>
      <c r="R79" s="176" t="str">
        <f>IF(A79="","",IF(itens_Remanesc!I79="","",itens_Remanesc!I79))</f>
        <v/>
      </c>
      <c r="S79" s="182" t="str">
        <f t="shared" si="31"/>
        <v/>
      </c>
      <c r="T79" s="174" t="str">
        <f>IF(A79="","",ROUND(SUMIFS(aditivos!$L$2:$L$200,aditivos!$A$2:$A$200,A79,aditivos!$C$2:$C$200,"C4"),2))</f>
        <v/>
      </c>
      <c r="U79" s="170" t="str">
        <f t="shared" si="32"/>
        <v/>
      </c>
      <c r="V79" s="170" t="str">
        <f>IF(A79="","",IF(itens_Remanesc!K79="","",itens_Remanesc!K79))</f>
        <v/>
      </c>
      <c r="W79" s="170" t="str">
        <f t="shared" si="33"/>
        <v/>
      </c>
      <c r="X79" s="156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34"/>
        <v/>
      </c>
      <c r="Z79" t="b">
        <f t="shared" si="35"/>
        <v>0</v>
      </c>
    </row>
    <row r="80" spans="1:26" x14ac:dyDescent="0.35">
      <c r="A80" s="156" t="str">
        <f>IF(itens_Remanesc!A80="","",itens_Remanesc!A80)</f>
        <v/>
      </c>
      <c r="B80" s="218" t="str">
        <f>IF(A80="","",itens_Remanesc!C80)</f>
        <v/>
      </c>
      <c r="C80" s="172" t="str">
        <f>IF(A80="","",IF(itens_Remanesc!B80="",0,itens_Remanesc!B80))</f>
        <v/>
      </c>
      <c r="D80" s="174" t="str">
        <f>IF(A80="","",ROUND(SUMIFS(aditivos!$L$2:$L$200,aditivos!$A$2:$A$200,A80,aditivos!$C$2:$C$200,"C0"),2))</f>
        <v/>
      </c>
      <c r="E80" s="170" t="str">
        <f t="shared" si="24"/>
        <v/>
      </c>
      <c r="F80" s="170" t="str">
        <f>IF(A80="","",IF(itens_Remanesc!B80&lt;&gt;"",itens_Remanesc!B80,IF($Z80,0,"")))</f>
        <v/>
      </c>
      <c r="G80" s="178" t="str">
        <f t="shared" si="25"/>
        <v/>
      </c>
      <c r="H80" s="180" t="str">
        <f>IF(A80="","",ROUND(SUMIFS(aditivos!$L$2:$L$200,aditivos!$A$2:$A$200,A80,aditivos!$C$2:$C$200,"C1"),2))</f>
        <v/>
      </c>
      <c r="I80" s="176" t="str">
        <f t="shared" si="26"/>
        <v/>
      </c>
      <c r="J80" s="176" t="str">
        <f>IF(A80="","",IF(itens_Remanesc!E80="","",itens_Remanesc!E80))</f>
        <v/>
      </c>
      <c r="K80" s="182" t="str">
        <f t="shared" si="27"/>
        <v/>
      </c>
      <c r="L80" s="174" t="str">
        <f>IF(A80="","",ROUND(SUMIFS(aditivos!$L$2:$L$200,aditivos!$A$2:$A$200,A80,aditivos!$C$2:$C$200,"C2"),2))</f>
        <v/>
      </c>
      <c r="M80" s="170" t="str">
        <f t="shared" si="28"/>
        <v/>
      </c>
      <c r="N80" s="170" t="str">
        <f>IF(A80="","",IF(itens_Remanesc!G80="","",itens_Remanesc!G80))</f>
        <v/>
      </c>
      <c r="O80" s="178" t="str">
        <f t="shared" si="29"/>
        <v/>
      </c>
      <c r="P80" s="180" t="str">
        <f>IF(A80="","",ROUND(SUMIFS(aditivos!$L$2:$L$200,aditivos!$A$2:$A$200,A80,aditivos!$C$2:$C$200,"C3"),2))</f>
        <v/>
      </c>
      <c r="Q80" s="176" t="str">
        <f t="shared" si="30"/>
        <v/>
      </c>
      <c r="R80" s="176" t="str">
        <f>IF(A80="","",IF(itens_Remanesc!I80="","",itens_Remanesc!I80))</f>
        <v/>
      </c>
      <c r="S80" s="182" t="str">
        <f t="shared" si="31"/>
        <v/>
      </c>
      <c r="T80" s="174" t="str">
        <f>IF(A80="","",ROUND(SUMIFS(aditivos!$L$2:$L$200,aditivos!$A$2:$A$200,A80,aditivos!$C$2:$C$200,"C4"),2))</f>
        <v/>
      </c>
      <c r="U80" s="170" t="str">
        <f t="shared" si="32"/>
        <v/>
      </c>
      <c r="V80" s="170" t="str">
        <f>IF(A80="","",IF(itens_Remanesc!K80="","",itens_Remanesc!K80))</f>
        <v/>
      </c>
      <c r="W80" s="170" t="str">
        <f t="shared" si="33"/>
        <v/>
      </c>
      <c r="X80" s="156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34"/>
        <v/>
      </c>
      <c r="Z80" t="b">
        <f t="shared" si="35"/>
        <v>0</v>
      </c>
    </row>
    <row r="81" spans="1:26" x14ac:dyDescent="0.35">
      <c r="A81" s="156" t="str">
        <f>IF(itens_Remanesc!A81="","",itens_Remanesc!A81)</f>
        <v/>
      </c>
      <c r="B81" s="218" t="str">
        <f>IF(A81="","",itens_Remanesc!C81)</f>
        <v/>
      </c>
      <c r="C81" s="172" t="str">
        <f>IF(A81="","",IF(itens_Remanesc!B81="",0,itens_Remanesc!B81))</f>
        <v/>
      </c>
      <c r="D81" s="174" t="str">
        <f>IF(A81="","",ROUND(SUMIFS(aditivos!$L$2:$L$200,aditivos!$A$2:$A$200,A81,aditivos!$C$2:$C$200,"C0"),2))</f>
        <v/>
      </c>
      <c r="E81" s="170" t="str">
        <f t="shared" si="24"/>
        <v/>
      </c>
      <c r="F81" s="170" t="str">
        <f>IF(A81="","",IF(itens_Remanesc!B81&lt;&gt;"",itens_Remanesc!B81,IF($Z81,0,"")))</f>
        <v/>
      </c>
      <c r="G81" s="178" t="str">
        <f t="shared" si="25"/>
        <v/>
      </c>
      <c r="H81" s="180" t="str">
        <f>IF(A81="","",ROUND(SUMIFS(aditivos!$L$2:$L$200,aditivos!$A$2:$A$200,A81,aditivos!$C$2:$C$200,"C1"),2))</f>
        <v/>
      </c>
      <c r="I81" s="176" t="str">
        <f t="shared" si="26"/>
        <v/>
      </c>
      <c r="J81" s="176" t="str">
        <f>IF(A81="","",IF(itens_Remanesc!E81="","",itens_Remanesc!E81))</f>
        <v/>
      </c>
      <c r="K81" s="182" t="str">
        <f t="shared" si="27"/>
        <v/>
      </c>
      <c r="L81" s="174" t="str">
        <f>IF(A81="","",ROUND(SUMIFS(aditivos!$L$2:$L$200,aditivos!$A$2:$A$200,A81,aditivos!$C$2:$C$200,"C2"),2))</f>
        <v/>
      </c>
      <c r="M81" s="170" t="str">
        <f t="shared" si="28"/>
        <v/>
      </c>
      <c r="N81" s="170" t="str">
        <f>IF(A81="","",IF(itens_Remanesc!G81="","",itens_Remanesc!G81))</f>
        <v/>
      </c>
      <c r="O81" s="178" t="str">
        <f t="shared" si="29"/>
        <v/>
      </c>
      <c r="P81" s="180" t="str">
        <f>IF(A81="","",ROUND(SUMIFS(aditivos!$L$2:$L$200,aditivos!$A$2:$A$200,A81,aditivos!$C$2:$C$200,"C3"),2))</f>
        <v/>
      </c>
      <c r="Q81" s="176" t="str">
        <f t="shared" si="30"/>
        <v/>
      </c>
      <c r="R81" s="176" t="str">
        <f>IF(A81="","",IF(itens_Remanesc!I81="","",itens_Remanesc!I81))</f>
        <v/>
      </c>
      <c r="S81" s="182" t="str">
        <f t="shared" si="31"/>
        <v/>
      </c>
      <c r="T81" s="174" t="str">
        <f>IF(A81="","",ROUND(SUMIFS(aditivos!$L$2:$L$200,aditivos!$A$2:$A$200,A81,aditivos!$C$2:$C$200,"C4"),2))</f>
        <v/>
      </c>
      <c r="U81" s="170" t="str">
        <f t="shared" si="32"/>
        <v/>
      </c>
      <c r="V81" s="170" t="str">
        <f>IF(A81="","",IF(itens_Remanesc!K81="","",itens_Remanesc!K81))</f>
        <v/>
      </c>
      <c r="W81" s="170" t="str">
        <f t="shared" si="33"/>
        <v/>
      </c>
      <c r="X81" s="156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34"/>
        <v/>
      </c>
      <c r="Z81" t="b">
        <f t="shared" si="35"/>
        <v>0</v>
      </c>
    </row>
    <row r="82" spans="1:26" x14ac:dyDescent="0.35">
      <c r="A82" s="156" t="str">
        <f>IF(itens_Remanesc!A82="","",itens_Remanesc!A82)</f>
        <v/>
      </c>
      <c r="B82" s="218" t="str">
        <f>IF(A82="","",itens_Remanesc!C82)</f>
        <v/>
      </c>
      <c r="C82" s="172" t="str">
        <f>IF(A82="","",IF(itens_Remanesc!B82="",0,itens_Remanesc!B82))</f>
        <v/>
      </c>
      <c r="D82" s="174" t="str">
        <f>IF(A82="","",ROUND(SUMIFS(aditivos!$L$2:$L$200,aditivos!$A$2:$A$200,A82,aditivos!$C$2:$C$200,"C0"),2))</f>
        <v/>
      </c>
      <c r="E82" s="170" t="str">
        <f t="shared" si="24"/>
        <v/>
      </c>
      <c r="F82" s="170" t="str">
        <f>IF(A82="","",IF(itens_Remanesc!B82&lt;&gt;"",itens_Remanesc!B82,IF($Z82,0,"")))</f>
        <v/>
      </c>
      <c r="G82" s="178" t="str">
        <f t="shared" si="25"/>
        <v/>
      </c>
      <c r="H82" s="180" t="str">
        <f>IF(A82="","",ROUND(SUMIFS(aditivos!$L$2:$L$200,aditivos!$A$2:$A$200,A82,aditivos!$C$2:$C$200,"C1"),2))</f>
        <v/>
      </c>
      <c r="I82" s="176" t="str">
        <f t="shared" si="26"/>
        <v/>
      </c>
      <c r="J82" s="176" t="str">
        <f>IF(A82="","",IF(itens_Remanesc!E82="","",itens_Remanesc!E82))</f>
        <v/>
      </c>
      <c r="K82" s="182" t="str">
        <f t="shared" si="27"/>
        <v/>
      </c>
      <c r="L82" s="174" t="str">
        <f>IF(A82="","",ROUND(SUMIFS(aditivos!$L$2:$L$200,aditivos!$A$2:$A$200,A82,aditivos!$C$2:$C$200,"C2"),2))</f>
        <v/>
      </c>
      <c r="M82" s="170" t="str">
        <f t="shared" si="28"/>
        <v/>
      </c>
      <c r="N82" s="170" t="str">
        <f>IF(A82="","",IF(itens_Remanesc!G82="","",itens_Remanesc!G82))</f>
        <v/>
      </c>
      <c r="O82" s="178" t="str">
        <f t="shared" si="29"/>
        <v/>
      </c>
      <c r="P82" s="180" t="str">
        <f>IF(A82="","",ROUND(SUMIFS(aditivos!$L$2:$L$200,aditivos!$A$2:$A$200,A82,aditivos!$C$2:$C$200,"C3"),2))</f>
        <v/>
      </c>
      <c r="Q82" s="176" t="str">
        <f t="shared" si="30"/>
        <v/>
      </c>
      <c r="R82" s="176" t="str">
        <f>IF(A82="","",IF(itens_Remanesc!I82="","",itens_Remanesc!I82))</f>
        <v/>
      </c>
      <c r="S82" s="182" t="str">
        <f t="shared" si="31"/>
        <v/>
      </c>
      <c r="T82" s="174" t="str">
        <f>IF(A82="","",ROUND(SUMIFS(aditivos!$L$2:$L$200,aditivos!$A$2:$A$200,A82,aditivos!$C$2:$C$200,"C4"),2))</f>
        <v/>
      </c>
      <c r="U82" s="170" t="str">
        <f t="shared" si="32"/>
        <v/>
      </c>
      <c r="V82" s="170" t="str">
        <f>IF(A82="","",IF(itens_Remanesc!K82="","",itens_Remanesc!K82))</f>
        <v/>
      </c>
      <c r="W82" s="170" t="str">
        <f t="shared" si="33"/>
        <v/>
      </c>
      <c r="X82" s="156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34"/>
        <v/>
      </c>
      <c r="Z82" t="b">
        <f t="shared" si="35"/>
        <v>0</v>
      </c>
    </row>
    <row r="83" spans="1:26" x14ac:dyDescent="0.35">
      <c r="A83" s="156" t="str">
        <f>IF(itens_Remanesc!A83="","",itens_Remanesc!A83)</f>
        <v/>
      </c>
      <c r="B83" s="218" t="str">
        <f>IF(A83="","",itens_Remanesc!C83)</f>
        <v/>
      </c>
      <c r="C83" s="172" t="str">
        <f>IF(A83="","",IF(itens_Remanesc!B83="",0,itens_Remanesc!B83))</f>
        <v/>
      </c>
      <c r="D83" s="174" t="str">
        <f>IF(A83="","",ROUND(SUMIFS(aditivos!$L$2:$L$200,aditivos!$A$2:$A$200,A83,aditivos!$C$2:$C$200,"C0"),2))</f>
        <v/>
      </c>
      <c r="E83" s="170" t="str">
        <f t="shared" si="24"/>
        <v/>
      </c>
      <c r="F83" s="170" t="str">
        <f>IF(A83="","",IF(itens_Remanesc!B83&lt;&gt;"",itens_Remanesc!B83,IF($Z83,0,"")))</f>
        <v/>
      </c>
      <c r="G83" s="178" t="str">
        <f t="shared" si="25"/>
        <v/>
      </c>
      <c r="H83" s="180" t="str">
        <f>IF(A83="","",ROUND(SUMIFS(aditivos!$L$2:$L$200,aditivos!$A$2:$A$200,A83,aditivos!$C$2:$C$200,"C1"),2))</f>
        <v/>
      </c>
      <c r="I83" s="176" t="str">
        <f t="shared" si="26"/>
        <v/>
      </c>
      <c r="J83" s="176" t="str">
        <f>IF(A83="","",IF(itens_Remanesc!E83="","",itens_Remanesc!E83))</f>
        <v/>
      </c>
      <c r="K83" s="182" t="str">
        <f t="shared" si="27"/>
        <v/>
      </c>
      <c r="L83" s="174" t="str">
        <f>IF(A83="","",ROUND(SUMIFS(aditivos!$L$2:$L$200,aditivos!$A$2:$A$200,A83,aditivos!$C$2:$C$200,"C2"),2))</f>
        <v/>
      </c>
      <c r="M83" s="170" t="str">
        <f t="shared" si="28"/>
        <v/>
      </c>
      <c r="N83" s="170" t="str">
        <f>IF(A83="","",IF(itens_Remanesc!G83="","",itens_Remanesc!G83))</f>
        <v/>
      </c>
      <c r="O83" s="178" t="str">
        <f t="shared" si="29"/>
        <v/>
      </c>
      <c r="P83" s="180" t="str">
        <f>IF(A83="","",ROUND(SUMIFS(aditivos!$L$2:$L$200,aditivos!$A$2:$A$200,A83,aditivos!$C$2:$C$200,"C3"),2))</f>
        <v/>
      </c>
      <c r="Q83" s="176" t="str">
        <f t="shared" si="30"/>
        <v/>
      </c>
      <c r="R83" s="176" t="str">
        <f>IF(A83="","",IF(itens_Remanesc!I83="","",itens_Remanesc!I83))</f>
        <v/>
      </c>
      <c r="S83" s="182" t="str">
        <f t="shared" si="31"/>
        <v/>
      </c>
      <c r="T83" s="174" t="str">
        <f>IF(A83="","",ROUND(SUMIFS(aditivos!$L$2:$L$200,aditivos!$A$2:$A$200,A83,aditivos!$C$2:$C$200,"C4"),2))</f>
        <v/>
      </c>
      <c r="U83" s="170" t="str">
        <f t="shared" si="32"/>
        <v/>
      </c>
      <c r="V83" s="170" t="str">
        <f>IF(A83="","",IF(itens_Remanesc!K83="","",itens_Remanesc!K83))</f>
        <v/>
      </c>
      <c r="W83" s="170" t="str">
        <f t="shared" si="33"/>
        <v/>
      </c>
      <c r="X83" s="156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34"/>
        <v/>
      </c>
      <c r="Z83" t="b">
        <f t="shared" si="35"/>
        <v>0</v>
      </c>
    </row>
    <row r="84" spans="1:26" x14ac:dyDescent="0.35">
      <c r="A84" s="156" t="str">
        <f>IF(itens_Remanesc!A84="","",itens_Remanesc!A84)</f>
        <v/>
      </c>
      <c r="B84" s="218" t="str">
        <f>IF(A84="","",itens_Remanesc!C84)</f>
        <v/>
      </c>
      <c r="C84" s="172" t="str">
        <f>IF(A84="","",IF(itens_Remanesc!B84="",0,itens_Remanesc!B84))</f>
        <v/>
      </c>
      <c r="D84" s="174" t="str">
        <f>IF(A84="","",ROUND(SUMIFS(aditivos!$L$2:$L$200,aditivos!$A$2:$A$200,A84,aditivos!$C$2:$C$200,"C0"),2))</f>
        <v/>
      </c>
      <c r="E84" s="170" t="str">
        <f t="shared" si="24"/>
        <v/>
      </c>
      <c r="F84" s="170" t="str">
        <f>IF(A84="","",IF(itens_Remanesc!B84&lt;&gt;"",itens_Remanesc!B84,IF($Z84,0,"")))</f>
        <v/>
      </c>
      <c r="G84" s="178" t="str">
        <f t="shared" si="25"/>
        <v/>
      </c>
      <c r="H84" s="180" t="str">
        <f>IF(A84="","",ROUND(SUMIFS(aditivos!$L$2:$L$200,aditivos!$A$2:$A$200,A84,aditivos!$C$2:$C$200,"C1"),2))</f>
        <v/>
      </c>
      <c r="I84" s="176" t="str">
        <f t="shared" si="26"/>
        <v/>
      </c>
      <c r="J84" s="176" t="str">
        <f>IF(A84="","",IF(itens_Remanesc!E84="","",itens_Remanesc!E84))</f>
        <v/>
      </c>
      <c r="K84" s="182" t="str">
        <f t="shared" si="27"/>
        <v/>
      </c>
      <c r="L84" s="174" t="str">
        <f>IF(A84="","",ROUND(SUMIFS(aditivos!$L$2:$L$200,aditivos!$A$2:$A$200,A84,aditivos!$C$2:$C$200,"C2"),2))</f>
        <v/>
      </c>
      <c r="M84" s="170" t="str">
        <f t="shared" si="28"/>
        <v/>
      </c>
      <c r="N84" s="170" t="str">
        <f>IF(A84="","",IF(itens_Remanesc!G84="","",itens_Remanesc!G84))</f>
        <v/>
      </c>
      <c r="O84" s="178" t="str">
        <f t="shared" si="29"/>
        <v/>
      </c>
      <c r="P84" s="180" t="str">
        <f>IF(A84="","",ROUND(SUMIFS(aditivos!$L$2:$L$200,aditivos!$A$2:$A$200,A84,aditivos!$C$2:$C$200,"C3"),2))</f>
        <v/>
      </c>
      <c r="Q84" s="176" t="str">
        <f t="shared" si="30"/>
        <v/>
      </c>
      <c r="R84" s="176" t="str">
        <f>IF(A84="","",IF(itens_Remanesc!I84="","",itens_Remanesc!I84))</f>
        <v/>
      </c>
      <c r="S84" s="182" t="str">
        <f t="shared" si="31"/>
        <v/>
      </c>
      <c r="T84" s="174" t="str">
        <f>IF(A84="","",ROUND(SUMIFS(aditivos!$L$2:$L$200,aditivos!$A$2:$A$200,A84,aditivos!$C$2:$C$200,"C4"),2))</f>
        <v/>
      </c>
      <c r="U84" s="170" t="str">
        <f t="shared" si="32"/>
        <v/>
      </c>
      <c r="V84" s="170" t="str">
        <f>IF(A84="","",IF(itens_Remanesc!K84="","",itens_Remanesc!K84))</f>
        <v/>
      </c>
      <c r="W84" s="170" t="str">
        <f t="shared" si="33"/>
        <v/>
      </c>
      <c r="X84" s="156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34"/>
        <v/>
      </c>
      <c r="Z84" t="b">
        <f t="shared" si="35"/>
        <v>0</v>
      </c>
    </row>
    <row r="85" spans="1:26" x14ac:dyDescent="0.35">
      <c r="A85" s="156" t="str">
        <f>IF(itens_Remanesc!A85="","",itens_Remanesc!A85)</f>
        <v/>
      </c>
      <c r="B85" s="218" t="str">
        <f>IF(A85="","",itens_Remanesc!C85)</f>
        <v/>
      </c>
      <c r="C85" s="172" t="str">
        <f>IF(A85="","",IF(itens_Remanesc!B85="",0,itens_Remanesc!B85))</f>
        <v/>
      </c>
      <c r="D85" s="174" t="str">
        <f>IF(A85="","",ROUND(SUMIFS(aditivos!$L$2:$L$200,aditivos!$A$2:$A$200,A85,aditivos!$C$2:$C$200,"C0"),2))</f>
        <v/>
      </c>
      <c r="E85" s="170" t="str">
        <f t="shared" si="24"/>
        <v/>
      </c>
      <c r="F85" s="170" t="str">
        <f>IF(A85="","",IF(itens_Remanesc!B85&lt;&gt;"",itens_Remanesc!B85,IF($Z85,0,"")))</f>
        <v/>
      </c>
      <c r="G85" s="178" t="str">
        <f t="shared" si="25"/>
        <v/>
      </c>
      <c r="H85" s="180" t="str">
        <f>IF(A85="","",ROUND(SUMIFS(aditivos!$L$2:$L$200,aditivos!$A$2:$A$200,A85,aditivos!$C$2:$C$200,"C1"),2))</f>
        <v/>
      </c>
      <c r="I85" s="176" t="str">
        <f t="shared" si="26"/>
        <v/>
      </c>
      <c r="J85" s="176" t="str">
        <f>IF(A85="","",IF(itens_Remanesc!E85="","",itens_Remanesc!E85))</f>
        <v/>
      </c>
      <c r="K85" s="182" t="str">
        <f t="shared" si="27"/>
        <v/>
      </c>
      <c r="L85" s="174" t="str">
        <f>IF(A85="","",ROUND(SUMIFS(aditivos!$L$2:$L$200,aditivos!$A$2:$A$200,A85,aditivos!$C$2:$C$200,"C2"),2))</f>
        <v/>
      </c>
      <c r="M85" s="170" t="str">
        <f t="shared" si="28"/>
        <v/>
      </c>
      <c r="N85" s="170" t="str">
        <f>IF(A85="","",IF(itens_Remanesc!G85="","",itens_Remanesc!G85))</f>
        <v/>
      </c>
      <c r="O85" s="178" t="str">
        <f t="shared" si="29"/>
        <v/>
      </c>
      <c r="P85" s="180" t="str">
        <f>IF(A85="","",ROUND(SUMIFS(aditivos!$L$2:$L$200,aditivos!$A$2:$A$200,A85,aditivos!$C$2:$C$200,"C3"),2))</f>
        <v/>
      </c>
      <c r="Q85" s="176" t="str">
        <f t="shared" si="30"/>
        <v/>
      </c>
      <c r="R85" s="176" t="str">
        <f>IF(A85="","",IF(itens_Remanesc!I85="","",itens_Remanesc!I85))</f>
        <v/>
      </c>
      <c r="S85" s="182" t="str">
        <f t="shared" si="31"/>
        <v/>
      </c>
      <c r="T85" s="174" t="str">
        <f>IF(A85="","",ROUND(SUMIFS(aditivos!$L$2:$L$200,aditivos!$A$2:$A$200,A85,aditivos!$C$2:$C$200,"C4"),2))</f>
        <v/>
      </c>
      <c r="U85" s="170" t="str">
        <f t="shared" si="32"/>
        <v/>
      </c>
      <c r="V85" s="170" t="str">
        <f>IF(A85="","",IF(itens_Remanesc!K85="","",itens_Remanesc!K85))</f>
        <v/>
      </c>
      <c r="W85" s="170" t="str">
        <f t="shared" si="33"/>
        <v/>
      </c>
      <c r="X85" s="156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34"/>
        <v/>
      </c>
      <c r="Z85" t="b">
        <f t="shared" si="35"/>
        <v>0</v>
      </c>
    </row>
    <row r="86" spans="1:26" x14ac:dyDescent="0.35">
      <c r="A86" s="156" t="str">
        <f>IF(itens_Remanesc!A86="","",itens_Remanesc!A86)</f>
        <v/>
      </c>
      <c r="B86" s="218" t="str">
        <f>IF(A86="","",itens_Remanesc!C86)</f>
        <v/>
      </c>
      <c r="C86" s="172" t="str">
        <f>IF(A86="","",IF(itens_Remanesc!B86="",0,itens_Remanesc!B86))</f>
        <v/>
      </c>
      <c r="D86" s="174" t="str">
        <f>IF(A86="","",ROUND(SUMIFS(aditivos!$L$2:$L$200,aditivos!$A$2:$A$200,A86,aditivos!$C$2:$C$200,"C0"),2))</f>
        <v/>
      </c>
      <c r="E86" s="170" t="str">
        <f t="shared" si="24"/>
        <v/>
      </c>
      <c r="F86" s="170" t="str">
        <f>IF(A86="","",IF(itens_Remanesc!B86&lt;&gt;"",itens_Remanesc!B86,IF($Z86,0,"")))</f>
        <v/>
      </c>
      <c r="G86" s="178" t="str">
        <f t="shared" si="25"/>
        <v/>
      </c>
      <c r="H86" s="180" t="str">
        <f>IF(A86="","",ROUND(SUMIFS(aditivos!$L$2:$L$200,aditivos!$A$2:$A$200,A86,aditivos!$C$2:$C$200,"C1"),2))</f>
        <v/>
      </c>
      <c r="I86" s="176" t="str">
        <f t="shared" si="26"/>
        <v/>
      </c>
      <c r="J86" s="176" t="str">
        <f>IF(A86="","",IF(itens_Remanesc!E86="","",itens_Remanesc!E86))</f>
        <v/>
      </c>
      <c r="K86" s="182" t="str">
        <f t="shared" si="27"/>
        <v/>
      </c>
      <c r="L86" s="174" t="str">
        <f>IF(A86="","",ROUND(SUMIFS(aditivos!$L$2:$L$200,aditivos!$A$2:$A$200,A86,aditivos!$C$2:$C$200,"C2"),2))</f>
        <v/>
      </c>
      <c r="M86" s="170" t="str">
        <f t="shared" si="28"/>
        <v/>
      </c>
      <c r="N86" s="170" t="str">
        <f>IF(A86="","",IF(itens_Remanesc!G86="","",itens_Remanesc!G86))</f>
        <v/>
      </c>
      <c r="O86" s="178" t="str">
        <f t="shared" si="29"/>
        <v/>
      </c>
      <c r="P86" s="180" t="str">
        <f>IF(A86="","",ROUND(SUMIFS(aditivos!$L$2:$L$200,aditivos!$A$2:$A$200,A86,aditivos!$C$2:$C$200,"C3"),2))</f>
        <v/>
      </c>
      <c r="Q86" s="176" t="str">
        <f t="shared" si="30"/>
        <v/>
      </c>
      <c r="R86" s="176" t="str">
        <f>IF(A86="","",IF(itens_Remanesc!I86="","",itens_Remanesc!I86))</f>
        <v/>
      </c>
      <c r="S86" s="182" t="str">
        <f t="shared" si="31"/>
        <v/>
      </c>
      <c r="T86" s="174" t="str">
        <f>IF(A86="","",ROUND(SUMIFS(aditivos!$L$2:$L$200,aditivos!$A$2:$A$200,A86,aditivos!$C$2:$C$200,"C4"),2))</f>
        <v/>
      </c>
      <c r="U86" s="170" t="str">
        <f t="shared" si="32"/>
        <v/>
      </c>
      <c r="V86" s="170" t="str">
        <f>IF(A86="","",IF(itens_Remanesc!K86="","",itens_Remanesc!K86))</f>
        <v/>
      </c>
      <c r="W86" s="170" t="str">
        <f t="shared" si="33"/>
        <v/>
      </c>
      <c r="X86" s="156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34"/>
        <v/>
      </c>
      <c r="Z86" t="b">
        <f t="shared" si="35"/>
        <v>0</v>
      </c>
    </row>
    <row r="87" spans="1:26" x14ac:dyDescent="0.35">
      <c r="A87" s="156" t="str">
        <f>IF(itens_Remanesc!A87="","",itens_Remanesc!A87)</f>
        <v/>
      </c>
      <c r="B87" s="218" t="str">
        <f>IF(A87="","",itens_Remanesc!C87)</f>
        <v/>
      </c>
      <c r="C87" s="172" t="str">
        <f>IF(A87="","",IF(itens_Remanesc!B87="",0,itens_Remanesc!B87))</f>
        <v/>
      </c>
      <c r="D87" s="174" t="str">
        <f>IF(A87="","",ROUND(SUMIFS(aditivos!$L$2:$L$200,aditivos!$A$2:$A$200,A87,aditivos!$C$2:$C$200,"C0"),2))</f>
        <v/>
      </c>
      <c r="E87" s="170" t="str">
        <f t="shared" si="24"/>
        <v/>
      </c>
      <c r="F87" s="170" t="str">
        <f>IF(A87="","",IF(itens_Remanesc!B87&lt;&gt;"",itens_Remanesc!B87,IF($Z87,0,"")))</f>
        <v/>
      </c>
      <c r="G87" s="178" t="str">
        <f t="shared" si="25"/>
        <v/>
      </c>
      <c r="H87" s="180" t="str">
        <f>IF(A87="","",ROUND(SUMIFS(aditivos!$L$2:$L$200,aditivos!$A$2:$A$200,A87,aditivos!$C$2:$C$200,"C1"),2))</f>
        <v/>
      </c>
      <c r="I87" s="176" t="str">
        <f t="shared" si="26"/>
        <v/>
      </c>
      <c r="J87" s="176" t="str">
        <f>IF(A87="","",IF(itens_Remanesc!E87="","",itens_Remanesc!E87))</f>
        <v/>
      </c>
      <c r="K87" s="182" t="str">
        <f t="shared" si="27"/>
        <v/>
      </c>
      <c r="L87" s="174" t="str">
        <f>IF(A87="","",ROUND(SUMIFS(aditivos!$L$2:$L$200,aditivos!$A$2:$A$200,A87,aditivos!$C$2:$C$200,"C2"),2))</f>
        <v/>
      </c>
      <c r="M87" s="170" t="str">
        <f t="shared" si="28"/>
        <v/>
      </c>
      <c r="N87" s="170" t="str">
        <f>IF(A87="","",IF(itens_Remanesc!G87="","",itens_Remanesc!G87))</f>
        <v/>
      </c>
      <c r="O87" s="178" t="str">
        <f t="shared" si="29"/>
        <v/>
      </c>
      <c r="P87" s="180" t="str">
        <f>IF(A87="","",ROUND(SUMIFS(aditivos!$L$2:$L$200,aditivos!$A$2:$A$200,A87,aditivos!$C$2:$C$200,"C3"),2))</f>
        <v/>
      </c>
      <c r="Q87" s="176" t="str">
        <f t="shared" si="30"/>
        <v/>
      </c>
      <c r="R87" s="176" t="str">
        <f>IF(A87="","",IF(itens_Remanesc!I87="","",itens_Remanesc!I87))</f>
        <v/>
      </c>
      <c r="S87" s="182" t="str">
        <f t="shared" si="31"/>
        <v/>
      </c>
      <c r="T87" s="174" t="str">
        <f>IF(A87="","",ROUND(SUMIFS(aditivos!$L$2:$L$200,aditivos!$A$2:$A$200,A87,aditivos!$C$2:$C$200,"C4"),2))</f>
        <v/>
      </c>
      <c r="U87" s="170" t="str">
        <f t="shared" si="32"/>
        <v/>
      </c>
      <c r="V87" s="170" t="str">
        <f>IF(A87="","",IF(itens_Remanesc!K87="","",itens_Remanesc!K87))</f>
        <v/>
      </c>
      <c r="W87" s="170" t="str">
        <f t="shared" si="33"/>
        <v/>
      </c>
      <c r="X87" s="156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34"/>
        <v/>
      </c>
      <c r="Z87" t="b">
        <f t="shared" si="35"/>
        <v>0</v>
      </c>
    </row>
    <row r="88" spans="1:26" x14ac:dyDescent="0.35">
      <c r="A88" s="156" t="str">
        <f>IF(itens_Remanesc!A88="","",itens_Remanesc!A88)</f>
        <v/>
      </c>
      <c r="B88" s="218" t="str">
        <f>IF(A88="","",itens_Remanesc!C88)</f>
        <v/>
      </c>
      <c r="C88" s="172" t="str">
        <f>IF(A88="","",IF(itens_Remanesc!B88="",0,itens_Remanesc!B88))</f>
        <v/>
      </c>
      <c r="D88" s="174" t="str">
        <f>IF(A88="","",ROUND(SUMIFS(aditivos!$L$2:$L$200,aditivos!$A$2:$A$200,A88,aditivos!$C$2:$C$200,"C0"),2))</f>
        <v/>
      </c>
      <c r="E88" s="170" t="str">
        <f t="shared" si="24"/>
        <v/>
      </c>
      <c r="F88" s="170" t="str">
        <f>IF(A88="","",IF(itens_Remanesc!B88&lt;&gt;"",itens_Remanesc!B88,IF($Z88,0,"")))</f>
        <v/>
      </c>
      <c r="G88" s="178" t="str">
        <f t="shared" si="25"/>
        <v/>
      </c>
      <c r="H88" s="180" t="str">
        <f>IF(A88="","",ROUND(SUMIFS(aditivos!$L$2:$L$200,aditivos!$A$2:$A$200,A88,aditivos!$C$2:$C$200,"C1"),2))</f>
        <v/>
      </c>
      <c r="I88" s="176" t="str">
        <f t="shared" si="26"/>
        <v/>
      </c>
      <c r="J88" s="176" t="str">
        <f>IF(A88="","",IF(itens_Remanesc!E88="","",itens_Remanesc!E88))</f>
        <v/>
      </c>
      <c r="K88" s="182" t="str">
        <f t="shared" si="27"/>
        <v/>
      </c>
      <c r="L88" s="174" t="str">
        <f>IF(A88="","",ROUND(SUMIFS(aditivos!$L$2:$L$200,aditivos!$A$2:$A$200,A88,aditivos!$C$2:$C$200,"C2"),2))</f>
        <v/>
      </c>
      <c r="M88" s="170" t="str">
        <f t="shared" si="28"/>
        <v/>
      </c>
      <c r="N88" s="170" t="str">
        <f>IF(A88="","",IF(itens_Remanesc!G88="","",itens_Remanesc!G88))</f>
        <v/>
      </c>
      <c r="O88" s="178" t="str">
        <f t="shared" si="29"/>
        <v/>
      </c>
      <c r="P88" s="180" t="str">
        <f>IF(A88="","",ROUND(SUMIFS(aditivos!$L$2:$L$200,aditivos!$A$2:$A$200,A88,aditivos!$C$2:$C$200,"C3"),2))</f>
        <v/>
      </c>
      <c r="Q88" s="176" t="str">
        <f t="shared" si="30"/>
        <v/>
      </c>
      <c r="R88" s="176" t="str">
        <f>IF(A88="","",IF(itens_Remanesc!I88="","",itens_Remanesc!I88))</f>
        <v/>
      </c>
      <c r="S88" s="182" t="str">
        <f t="shared" si="31"/>
        <v/>
      </c>
      <c r="T88" s="174" t="str">
        <f>IF(A88="","",ROUND(SUMIFS(aditivos!$L$2:$L$200,aditivos!$A$2:$A$200,A88,aditivos!$C$2:$C$200,"C4"),2))</f>
        <v/>
      </c>
      <c r="U88" s="170" t="str">
        <f t="shared" si="32"/>
        <v/>
      </c>
      <c r="V88" s="170" t="str">
        <f>IF(A88="","",IF(itens_Remanesc!K88="","",itens_Remanesc!K88))</f>
        <v/>
      </c>
      <c r="W88" s="170" t="str">
        <f t="shared" si="33"/>
        <v/>
      </c>
      <c r="X88" s="156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34"/>
        <v/>
      </c>
      <c r="Z88" t="b">
        <f t="shared" si="35"/>
        <v>0</v>
      </c>
    </row>
    <row r="89" spans="1:26" x14ac:dyDescent="0.35">
      <c r="A89" s="156" t="str">
        <f>IF(itens_Remanesc!A89="","",itens_Remanesc!A89)</f>
        <v/>
      </c>
      <c r="B89" s="218" t="str">
        <f>IF(A89="","",itens_Remanesc!C89)</f>
        <v/>
      </c>
      <c r="C89" s="172" t="str">
        <f>IF(A89="","",IF(itens_Remanesc!B89="",0,itens_Remanesc!B89))</f>
        <v/>
      </c>
      <c r="D89" s="174" t="str">
        <f>IF(A89="","",ROUND(SUMIFS(aditivos!$L$2:$L$200,aditivos!$A$2:$A$200,A89,aditivos!$C$2:$C$200,"C0"),2))</f>
        <v/>
      </c>
      <c r="E89" s="170" t="str">
        <f t="shared" si="24"/>
        <v/>
      </c>
      <c r="F89" s="170" t="str">
        <f>IF(A89="","",IF(itens_Remanesc!B89&lt;&gt;"",itens_Remanesc!B89,IF($Z89,0,"")))</f>
        <v/>
      </c>
      <c r="G89" s="178" t="str">
        <f t="shared" si="25"/>
        <v/>
      </c>
      <c r="H89" s="180" t="str">
        <f>IF(A89="","",ROUND(SUMIFS(aditivos!$L$2:$L$200,aditivos!$A$2:$A$200,A89,aditivos!$C$2:$C$200,"C1"),2))</f>
        <v/>
      </c>
      <c r="I89" s="176" t="str">
        <f t="shared" si="26"/>
        <v/>
      </c>
      <c r="J89" s="176" t="str">
        <f>IF(A89="","",IF(itens_Remanesc!E89="","",itens_Remanesc!E89))</f>
        <v/>
      </c>
      <c r="K89" s="182" t="str">
        <f t="shared" si="27"/>
        <v/>
      </c>
      <c r="L89" s="174" t="str">
        <f>IF(A89="","",ROUND(SUMIFS(aditivos!$L$2:$L$200,aditivos!$A$2:$A$200,A89,aditivos!$C$2:$C$200,"C2"),2))</f>
        <v/>
      </c>
      <c r="M89" s="170" t="str">
        <f t="shared" si="28"/>
        <v/>
      </c>
      <c r="N89" s="170" t="str">
        <f>IF(A89="","",IF(itens_Remanesc!G89="","",itens_Remanesc!G89))</f>
        <v/>
      </c>
      <c r="O89" s="178" t="str">
        <f t="shared" si="29"/>
        <v/>
      </c>
      <c r="P89" s="180" t="str">
        <f>IF(A89="","",ROUND(SUMIFS(aditivos!$L$2:$L$200,aditivos!$A$2:$A$200,A89,aditivos!$C$2:$C$200,"C3"),2))</f>
        <v/>
      </c>
      <c r="Q89" s="176" t="str">
        <f t="shared" si="30"/>
        <v/>
      </c>
      <c r="R89" s="176" t="str">
        <f>IF(A89="","",IF(itens_Remanesc!I89="","",itens_Remanesc!I89))</f>
        <v/>
      </c>
      <c r="S89" s="182" t="str">
        <f t="shared" si="31"/>
        <v/>
      </c>
      <c r="T89" s="174" t="str">
        <f>IF(A89="","",ROUND(SUMIFS(aditivos!$L$2:$L$200,aditivos!$A$2:$A$200,A89,aditivos!$C$2:$C$200,"C4"),2))</f>
        <v/>
      </c>
      <c r="U89" s="170" t="str">
        <f t="shared" si="32"/>
        <v/>
      </c>
      <c r="V89" s="170" t="str">
        <f>IF(A89="","",IF(itens_Remanesc!K89="","",itens_Remanesc!K89))</f>
        <v/>
      </c>
      <c r="W89" s="170" t="str">
        <f t="shared" si="33"/>
        <v/>
      </c>
      <c r="X89" s="156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34"/>
        <v/>
      </c>
      <c r="Z89" t="b">
        <f t="shared" si="35"/>
        <v>0</v>
      </c>
    </row>
    <row r="90" spans="1:26" x14ac:dyDescent="0.35">
      <c r="A90" s="156" t="str">
        <f>IF(itens_Remanesc!A90="","",itens_Remanesc!A90)</f>
        <v/>
      </c>
      <c r="B90" s="218" t="str">
        <f>IF(A90="","",itens_Remanesc!C90)</f>
        <v/>
      </c>
      <c r="C90" s="172" t="str">
        <f>IF(A90="","",IF(itens_Remanesc!B90="",0,itens_Remanesc!B90))</f>
        <v/>
      </c>
      <c r="D90" s="174" t="str">
        <f>IF(A90="","",ROUND(SUMIFS(aditivos!$L$2:$L$200,aditivos!$A$2:$A$200,A90,aditivos!$C$2:$C$200,"C0"),2))</f>
        <v/>
      </c>
      <c r="E90" s="170" t="str">
        <f t="shared" si="24"/>
        <v/>
      </c>
      <c r="F90" s="170" t="str">
        <f>IF(A90="","",IF(itens_Remanesc!B90&lt;&gt;"",itens_Remanesc!B90,IF($Z90,0,"")))</f>
        <v/>
      </c>
      <c r="G90" s="178" t="str">
        <f t="shared" si="25"/>
        <v/>
      </c>
      <c r="H90" s="180" t="str">
        <f>IF(A90="","",ROUND(SUMIFS(aditivos!$L$2:$L$200,aditivos!$A$2:$A$200,A90,aditivos!$C$2:$C$200,"C1"),2))</f>
        <v/>
      </c>
      <c r="I90" s="176" t="str">
        <f t="shared" si="26"/>
        <v/>
      </c>
      <c r="J90" s="176" t="str">
        <f>IF(A90="","",IF(itens_Remanesc!E90="","",itens_Remanesc!E90))</f>
        <v/>
      </c>
      <c r="K90" s="182" t="str">
        <f t="shared" si="27"/>
        <v/>
      </c>
      <c r="L90" s="174" t="str">
        <f>IF(A90="","",ROUND(SUMIFS(aditivos!$L$2:$L$200,aditivos!$A$2:$A$200,A90,aditivos!$C$2:$C$200,"C2"),2))</f>
        <v/>
      </c>
      <c r="M90" s="170" t="str">
        <f t="shared" si="28"/>
        <v/>
      </c>
      <c r="N90" s="170" t="str">
        <f>IF(A90="","",IF(itens_Remanesc!G90="","",itens_Remanesc!G90))</f>
        <v/>
      </c>
      <c r="O90" s="178" t="str">
        <f t="shared" si="29"/>
        <v/>
      </c>
      <c r="P90" s="180" t="str">
        <f>IF(A90="","",ROUND(SUMIFS(aditivos!$L$2:$L$200,aditivos!$A$2:$A$200,A90,aditivos!$C$2:$C$200,"C3"),2))</f>
        <v/>
      </c>
      <c r="Q90" s="176" t="str">
        <f t="shared" si="30"/>
        <v/>
      </c>
      <c r="R90" s="176" t="str">
        <f>IF(A90="","",IF(itens_Remanesc!I90="","",itens_Remanesc!I90))</f>
        <v/>
      </c>
      <c r="S90" s="182" t="str">
        <f t="shared" si="31"/>
        <v/>
      </c>
      <c r="T90" s="174" t="str">
        <f>IF(A90="","",ROUND(SUMIFS(aditivos!$L$2:$L$200,aditivos!$A$2:$A$200,A90,aditivos!$C$2:$C$200,"C4"),2))</f>
        <v/>
      </c>
      <c r="U90" s="170" t="str">
        <f t="shared" si="32"/>
        <v/>
      </c>
      <c r="V90" s="170" t="str">
        <f>IF(A90="","",IF(itens_Remanesc!K90="","",itens_Remanesc!K90))</f>
        <v/>
      </c>
      <c r="W90" s="170" t="str">
        <f t="shared" si="33"/>
        <v/>
      </c>
      <c r="X90" s="156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34"/>
        <v/>
      </c>
      <c r="Z90" t="b">
        <f t="shared" si="35"/>
        <v>0</v>
      </c>
    </row>
    <row r="91" spans="1:26" x14ac:dyDescent="0.35">
      <c r="A91" s="156" t="str">
        <f>IF(itens_Remanesc!A91="","",itens_Remanesc!A91)</f>
        <v/>
      </c>
      <c r="B91" s="218" t="str">
        <f>IF(A91="","",itens_Remanesc!C91)</f>
        <v/>
      </c>
      <c r="C91" s="172" t="str">
        <f>IF(A91="","",IF(itens_Remanesc!B91="",0,itens_Remanesc!B91))</f>
        <v/>
      </c>
      <c r="D91" s="174" t="str">
        <f>IF(A91="","",ROUND(SUMIFS(aditivos!$L$2:$L$200,aditivos!$A$2:$A$200,A91,aditivos!$C$2:$C$200,"C0"),2))</f>
        <v/>
      </c>
      <c r="E91" s="170" t="str">
        <f t="shared" si="24"/>
        <v/>
      </c>
      <c r="F91" s="170" t="str">
        <f>IF(A91="","",IF(itens_Remanesc!B91&lt;&gt;"",itens_Remanesc!B91,IF($Z91,0,"")))</f>
        <v/>
      </c>
      <c r="G91" s="178" t="str">
        <f t="shared" si="25"/>
        <v/>
      </c>
      <c r="H91" s="180" t="str">
        <f>IF(A91="","",ROUND(SUMIFS(aditivos!$L$2:$L$200,aditivos!$A$2:$A$200,A91,aditivos!$C$2:$C$200,"C1"),2))</f>
        <v/>
      </c>
      <c r="I91" s="176" t="str">
        <f t="shared" si="26"/>
        <v/>
      </c>
      <c r="J91" s="176" t="str">
        <f>IF(A91="","",IF(itens_Remanesc!E91="","",itens_Remanesc!E91))</f>
        <v/>
      </c>
      <c r="K91" s="182" t="str">
        <f t="shared" si="27"/>
        <v/>
      </c>
      <c r="L91" s="174" t="str">
        <f>IF(A91="","",ROUND(SUMIFS(aditivos!$L$2:$L$200,aditivos!$A$2:$A$200,A91,aditivos!$C$2:$C$200,"C2"),2))</f>
        <v/>
      </c>
      <c r="M91" s="170" t="str">
        <f t="shared" si="28"/>
        <v/>
      </c>
      <c r="N91" s="170" t="str">
        <f>IF(A91="","",IF(itens_Remanesc!G91="","",itens_Remanesc!G91))</f>
        <v/>
      </c>
      <c r="O91" s="178" t="str">
        <f t="shared" si="29"/>
        <v/>
      </c>
      <c r="P91" s="180" t="str">
        <f>IF(A91="","",ROUND(SUMIFS(aditivos!$L$2:$L$200,aditivos!$A$2:$A$200,A91,aditivos!$C$2:$C$200,"C3"),2))</f>
        <v/>
      </c>
      <c r="Q91" s="176" t="str">
        <f t="shared" si="30"/>
        <v/>
      </c>
      <c r="R91" s="176" t="str">
        <f>IF(A91="","",IF(itens_Remanesc!I91="","",itens_Remanesc!I91))</f>
        <v/>
      </c>
      <c r="S91" s="182" t="str">
        <f t="shared" si="31"/>
        <v/>
      </c>
      <c r="T91" s="174" t="str">
        <f>IF(A91="","",ROUND(SUMIFS(aditivos!$L$2:$L$200,aditivos!$A$2:$A$200,A91,aditivos!$C$2:$C$200,"C4"),2))</f>
        <v/>
      </c>
      <c r="U91" s="170" t="str">
        <f t="shared" si="32"/>
        <v/>
      </c>
      <c r="V91" s="170" t="str">
        <f>IF(A91="","",IF(itens_Remanesc!K91="","",itens_Remanesc!K91))</f>
        <v/>
      </c>
      <c r="W91" s="170" t="str">
        <f t="shared" si="33"/>
        <v/>
      </c>
      <c r="X91" s="156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34"/>
        <v/>
      </c>
      <c r="Z91" t="b">
        <f t="shared" si="35"/>
        <v>0</v>
      </c>
    </row>
    <row r="92" spans="1:26" x14ac:dyDescent="0.35">
      <c r="A92" s="156" t="str">
        <f>IF(itens_Remanesc!A92="","",itens_Remanesc!A92)</f>
        <v/>
      </c>
      <c r="B92" s="218" t="str">
        <f>IF(A92="","",itens_Remanesc!C92)</f>
        <v/>
      </c>
      <c r="C92" s="172" t="str">
        <f>IF(A92="","",IF(itens_Remanesc!B92="",0,itens_Remanesc!B92))</f>
        <v/>
      </c>
      <c r="D92" s="174" t="str">
        <f>IF(A92="","",ROUND(SUMIFS(aditivos!$L$2:$L$200,aditivos!$A$2:$A$200,A92,aditivos!$C$2:$C$200,"C0"),2))</f>
        <v/>
      </c>
      <c r="E92" s="170" t="str">
        <f t="shared" si="24"/>
        <v/>
      </c>
      <c r="F92" s="170" t="str">
        <f>IF(A92="","",IF(itens_Remanesc!B92&lt;&gt;"",itens_Remanesc!B92,IF($Z92,0,"")))</f>
        <v/>
      </c>
      <c r="G92" s="178" t="str">
        <f t="shared" si="25"/>
        <v/>
      </c>
      <c r="H92" s="180" t="str">
        <f>IF(A92="","",ROUND(SUMIFS(aditivos!$L$2:$L$200,aditivos!$A$2:$A$200,A92,aditivos!$C$2:$C$200,"C1"),2))</f>
        <v/>
      </c>
      <c r="I92" s="176" t="str">
        <f t="shared" si="26"/>
        <v/>
      </c>
      <c r="J92" s="176" t="str">
        <f>IF(A92="","",IF(itens_Remanesc!E92="","",itens_Remanesc!E92))</f>
        <v/>
      </c>
      <c r="K92" s="182" t="str">
        <f t="shared" si="27"/>
        <v/>
      </c>
      <c r="L92" s="174" t="str">
        <f>IF(A92="","",ROUND(SUMIFS(aditivos!$L$2:$L$200,aditivos!$A$2:$A$200,A92,aditivos!$C$2:$C$200,"C2"),2))</f>
        <v/>
      </c>
      <c r="M92" s="170" t="str">
        <f t="shared" si="28"/>
        <v/>
      </c>
      <c r="N92" s="170" t="str">
        <f>IF(A92="","",IF(itens_Remanesc!G92="","",itens_Remanesc!G92))</f>
        <v/>
      </c>
      <c r="O92" s="178" t="str">
        <f t="shared" si="29"/>
        <v/>
      </c>
      <c r="P92" s="180" t="str">
        <f>IF(A92="","",ROUND(SUMIFS(aditivos!$L$2:$L$200,aditivos!$A$2:$A$200,A92,aditivos!$C$2:$C$200,"C3"),2))</f>
        <v/>
      </c>
      <c r="Q92" s="176" t="str">
        <f t="shared" si="30"/>
        <v/>
      </c>
      <c r="R92" s="176" t="str">
        <f>IF(A92="","",IF(itens_Remanesc!I92="","",itens_Remanesc!I92))</f>
        <v/>
      </c>
      <c r="S92" s="182" t="str">
        <f t="shared" si="31"/>
        <v/>
      </c>
      <c r="T92" s="174" t="str">
        <f>IF(A92="","",ROUND(SUMIFS(aditivos!$L$2:$L$200,aditivos!$A$2:$A$200,A92,aditivos!$C$2:$C$200,"C4"),2))</f>
        <v/>
      </c>
      <c r="U92" s="170" t="str">
        <f t="shared" si="32"/>
        <v/>
      </c>
      <c r="V92" s="170" t="str">
        <f>IF(A92="","",IF(itens_Remanesc!K92="","",itens_Remanesc!K92))</f>
        <v/>
      </c>
      <c r="W92" s="170" t="str">
        <f t="shared" si="33"/>
        <v/>
      </c>
      <c r="X92" s="156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34"/>
        <v/>
      </c>
      <c r="Z92" t="b">
        <f t="shared" si="35"/>
        <v>0</v>
      </c>
    </row>
    <row r="93" spans="1:26" x14ac:dyDescent="0.35">
      <c r="A93" s="156" t="str">
        <f>IF(itens_Remanesc!A93="","",itens_Remanesc!A93)</f>
        <v/>
      </c>
      <c r="B93" s="218" t="str">
        <f>IF(A93="","",itens_Remanesc!C93)</f>
        <v/>
      </c>
      <c r="C93" s="172" t="str">
        <f>IF(A93="","",IF(itens_Remanesc!B93="",0,itens_Remanesc!B93))</f>
        <v/>
      </c>
      <c r="D93" s="174" t="str">
        <f>IF(A93="","",ROUND(SUMIFS(aditivos!$L$2:$L$200,aditivos!$A$2:$A$200,A93,aditivos!$C$2:$C$200,"C0"),2))</f>
        <v/>
      </c>
      <c r="E93" s="170" t="str">
        <f t="shared" si="24"/>
        <v/>
      </c>
      <c r="F93" s="170" t="str">
        <f>IF(A93="","",IF(itens_Remanesc!B93&lt;&gt;"",itens_Remanesc!B93,IF($Z93,0,"")))</f>
        <v/>
      </c>
      <c r="G93" s="178" t="str">
        <f t="shared" si="25"/>
        <v/>
      </c>
      <c r="H93" s="180" t="str">
        <f>IF(A93="","",ROUND(SUMIFS(aditivos!$L$2:$L$200,aditivos!$A$2:$A$200,A93,aditivos!$C$2:$C$200,"C1"),2))</f>
        <v/>
      </c>
      <c r="I93" s="176" t="str">
        <f t="shared" si="26"/>
        <v/>
      </c>
      <c r="J93" s="176" t="str">
        <f>IF(A93="","",IF(itens_Remanesc!E93="","",itens_Remanesc!E93))</f>
        <v/>
      </c>
      <c r="K93" s="182" t="str">
        <f t="shared" si="27"/>
        <v/>
      </c>
      <c r="L93" s="174" t="str">
        <f>IF(A93="","",ROUND(SUMIFS(aditivos!$L$2:$L$200,aditivos!$A$2:$A$200,A93,aditivos!$C$2:$C$200,"C2"),2))</f>
        <v/>
      </c>
      <c r="M93" s="170" t="str">
        <f t="shared" si="28"/>
        <v/>
      </c>
      <c r="N93" s="170" t="str">
        <f>IF(A93="","",IF(itens_Remanesc!G93="","",itens_Remanesc!G93))</f>
        <v/>
      </c>
      <c r="O93" s="178" t="str">
        <f t="shared" si="29"/>
        <v/>
      </c>
      <c r="P93" s="180" t="str">
        <f>IF(A93="","",ROUND(SUMIFS(aditivos!$L$2:$L$200,aditivos!$A$2:$A$200,A93,aditivos!$C$2:$C$200,"C3"),2))</f>
        <v/>
      </c>
      <c r="Q93" s="176" t="str">
        <f t="shared" si="30"/>
        <v/>
      </c>
      <c r="R93" s="176" t="str">
        <f>IF(A93="","",IF(itens_Remanesc!I93="","",itens_Remanesc!I93))</f>
        <v/>
      </c>
      <c r="S93" s="182" t="str">
        <f t="shared" si="31"/>
        <v/>
      </c>
      <c r="T93" s="174" t="str">
        <f>IF(A93="","",ROUND(SUMIFS(aditivos!$L$2:$L$200,aditivos!$A$2:$A$200,A93,aditivos!$C$2:$C$200,"C4"),2))</f>
        <v/>
      </c>
      <c r="U93" s="170" t="str">
        <f t="shared" si="32"/>
        <v/>
      </c>
      <c r="V93" s="170" t="str">
        <f>IF(A93="","",IF(itens_Remanesc!K93="","",itens_Remanesc!K93))</f>
        <v/>
      </c>
      <c r="W93" s="170" t="str">
        <f t="shared" si="33"/>
        <v/>
      </c>
      <c r="X93" s="156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34"/>
        <v/>
      </c>
      <c r="Z93" t="b">
        <f t="shared" si="35"/>
        <v>0</v>
      </c>
    </row>
    <row r="94" spans="1:26" x14ac:dyDescent="0.35">
      <c r="A94" s="156" t="str">
        <f>IF(itens_Remanesc!A94="","",itens_Remanesc!A94)</f>
        <v/>
      </c>
      <c r="B94" s="218" t="str">
        <f>IF(A94="","",itens_Remanesc!C94)</f>
        <v/>
      </c>
      <c r="C94" s="172" t="str">
        <f>IF(A94="","",IF(itens_Remanesc!B94="",0,itens_Remanesc!B94))</f>
        <v/>
      </c>
      <c r="D94" s="174" t="str">
        <f>IF(A94="","",ROUND(SUMIFS(aditivos!$L$2:$L$200,aditivos!$A$2:$A$200,A94,aditivos!$C$2:$C$200,"C0"),2))</f>
        <v/>
      </c>
      <c r="E94" s="170" t="str">
        <f t="shared" si="24"/>
        <v/>
      </c>
      <c r="F94" s="170" t="str">
        <f>IF(A94="","",IF(itens_Remanesc!B94&lt;&gt;"",itens_Remanesc!B94,IF($Z94,0,"")))</f>
        <v/>
      </c>
      <c r="G94" s="178" t="str">
        <f t="shared" si="25"/>
        <v/>
      </c>
      <c r="H94" s="180" t="str">
        <f>IF(A94="","",ROUND(SUMIFS(aditivos!$L$2:$L$200,aditivos!$A$2:$A$200,A94,aditivos!$C$2:$C$200,"C1"),2))</f>
        <v/>
      </c>
      <c r="I94" s="176" t="str">
        <f t="shared" si="26"/>
        <v/>
      </c>
      <c r="J94" s="176" t="str">
        <f>IF(A94="","",IF(itens_Remanesc!E94="","",itens_Remanesc!E94))</f>
        <v/>
      </c>
      <c r="K94" s="182" t="str">
        <f t="shared" si="27"/>
        <v/>
      </c>
      <c r="L94" s="174" t="str">
        <f>IF(A94="","",ROUND(SUMIFS(aditivos!$L$2:$L$200,aditivos!$A$2:$A$200,A94,aditivos!$C$2:$C$200,"C2"),2))</f>
        <v/>
      </c>
      <c r="M94" s="170" t="str">
        <f t="shared" si="28"/>
        <v/>
      </c>
      <c r="N94" s="170" t="str">
        <f>IF(A94="","",IF(itens_Remanesc!G94="","",itens_Remanesc!G94))</f>
        <v/>
      </c>
      <c r="O94" s="178" t="str">
        <f t="shared" si="29"/>
        <v/>
      </c>
      <c r="P94" s="180" t="str">
        <f>IF(A94="","",ROUND(SUMIFS(aditivos!$L$2:$L$200,aditivos!$A$2:$A$200,A94,aditivos!$C$2:$C$200,"C3"),2))</f>
        <v/>
      </c>
      <c r="Q94" s="176" t="str">
        <f t="shared" si="30"/>
        <v/>
      </c>
      <c r="R94" s="176" t="str">
        <f>IF(A94="","",IF(itens_Remanesc!I94="","",itens_Remanesc!I94))</f>
        <v/>
      </c>
      <c r="S94" s="182" t="str">
        <f t="shared" si="31"/>
        <v/>
      </c>
      <c r="T94" s="174" t="str">
        <f>IF(A94="","",ROUND(SUMIFS(aditivos!$L$2:$L$200,aditivos!$A$2:$A$200,A94,aditivos!$C$2:$C$200,"C4"),2))</f>
        <v/>
      </c>
      <c r="U94" s="170" t="str">
        <f t="shared" si="32"/>
        <v/>
      </c>
      <c r="V94" s="170" t="str">
        <f>IF(A94="","",IF(itens_Remanesc!K94="","",itens_Remanesc!K94))</f>
        <v/>
      </c>
      <c r="W94" s="170" t="str">
        <f t="shared" si="33"/>
        <v/>
      </c>
      <c r="X94" s="156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34"/>
        <v/>
      </c>
      <c r="Z94" t="b">
        <f t="shared" si="35"/>
        <v>0</v>
      </c>
    </row>
    <row r="95" spans="1:26" x14ac:dyDescent="0.35">
      <c r="A95" s="156" t="str">
        <f>IF(itens_Remanesc!A95="","",itens_Remanesc!A95)</f>
        <v/>
      </c>
      <c r="B95" s="218" t="str">
        <f>IF(A95="","",itens_Remanesc!C95)</f>
        <v/>
      </c>
      <c r="C95" s="172" t="str">
        <f>IF(A95="","",IF(itens_Remanesc!B95="",0,itens_Remanesc!B95))</f>
        <v/>
      </c>
      <c r="D95" s="174" t="str">
        <f>IF(A95="","",ROUND(SUMIFS(aditivos!$L$2:$L$200,aditivos!$A$2:$A$200,A95,aditivos!$C$2:$C$200,"C0"),2))</f>
        <v/>
      </c>
      <c r="E95" s="170" t="str">
        <f t="shared" si="24"/>
        <v/>
      </c>
      <c r="F95" s="170" t="str">
        <f>IF(A95="","",IF(itens_Remanesc!B95&lt;&gt;"",itens_Remanesc!B95,IF($Z95,0,"")))</f>
        <v/>
      </c>
      <c r="G95" s="178" t="str">
        <f t="shared" si="25"/>
        <v/>
      </c>
      <c r="H95" s="180" t="str">
        <f>IF(A95="","",ROUND(SUMIFS(aditivos!$L$2:$L$200,aditivos!$A$2:$A$200,A95,aditivos!$C$2:$C$200,"C1"),2))</f>
        <v/>
      </c>
      <c r="I95" s="176" t="str">
        <f t="shared" si="26"/>
        <v/>
      </c>
      <c r="J95" s="176" t="str">
        <f>IF(A95="","",IF(itens_Remanesc!E95="","",itens_Remanesc!E95))</f>
        <v/>
      </c>
      <c r="K95" s="182" t="str">
        <f t="shared" si="27"/>
        <v/>
      </c>
      <c r="L95" s="174" t="str">
        <f>IF(A95="","",ROUND(SUMIFS(aditivos!$L$2:$L$200,aditivos!$A$2:$A$200,A95,aditivos!$C$2:$C$200,"C2"),2))</f>
        <v/>
      </c>
      <c r="M95" s="170" t="str">
        <f t="shared" si="28"/>
        <v/>
      </c>
      <c r="N95" s="170" t="str">
        <f>IF(A95="","",IF(itens_Remanesc!G95="","",itens_Remanesc!G95))</f>
        <v/>
      </c>
      <c r="O95" s="178" t="str">
        <f t="shared" si="29"/>
        <v/>
      </c>
      <c r="P95" s="180" t="str">
        <f>IF(A95="","",ROUND(SUMIFS(aditivos!$L$2:$L$200,aditivos!$A$2:$A$200,A95,aditivos!$C$2:$C$200,"C3"),2))</f>
        <v/>
      </c>
      <c r="Q95" s="176" t="str">
        <f t="shared" si="30"/>
        <v/>
      </c>
      <c r="R95" s="176" t="str">
        <f>IF(A95="","",IF(itens_Remanesc!I95="","",itens_Remanesc!I95))</f>
        <v/>
      </c>
      <c r="S95" s="182" t="str">
        <f t="shared" si="31"/>
        <v/>
      </c>
      <c r="T95" s="174" t="str">
        <f>IF(A95="","",ROUND(SUMIFS(aditivos!$L$2:$L$200,aditivos!$A$2:$A$200,A95,aditivos!$C$2:$C$200,"C4"),2))</f>
        <v/>
      </c>
      <c r="U95" s="170" t="str">
        <f t="shared" si="32"/>
        <v/>
      </c>
      <c r="V95" s="170" t="str">
        <f>IF(A95="","",IF(itens_Remanesc!K95="","",itens_Remanesc!K95))</f>
        <v/>
      </c>
      <c r="W95" s="170" t="str">
        <f t="shared" si="33"/>
        <v/>
      </c>
      <c r="X95" s="156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34"/>
        <v/>
      </c>
      <c r="Z95" t="b">
        <f t="shared" si="35"/>
        <v>0</v>
      </c>
    </row>
    <row r="96" spans="1:26" x14ac:dyDescent="0.35">
      <c r="A96" s="156" t="str">
        <f>IF(itens_Remanesc!A96="","",itens_Remanesc!A96)</f>
        <v/>
      </c>
      <c r="B96" s="218" t="str">
        <f>IF(A96="","",itens_Remanesc!C96)</f>
        <v/>
      </c>
      <c r="C96" s="172" t="str">
        <f>IF(A96="","",IF(itens_Remanesc!B96="",0,itens_Remanesc!B96))</f>
        <v/>
      </c>
      <c r="D96" s="174" t="str">
        <f>IF(A96="","",ROUND(SUMIFS(aditivos!$L$2:$L$200,aditivos!$A$2:$A$200,A96,aditivos!$C$2:$C$200,"C0"),2))</f>
        <v/>
      </c>
      <c r="E96" s="170" t="str">
        <f t="shared" si="24"/>
        <v/>
      </c>
      <c r="F96" s="170" t="str">
        <f>IF(A96="","",IF(itens_Remanesc!B96&lt;&gt;"",itens_Remanesc!B96,IF($Z96,0,"")))</f>
        <v/>
      </c>
      <c r="G96" s="178" t="str">
        <f t="shared" si="25"/>
        <v/>
      </c>
      <c r="H96" s="180" t="str">
        <f>IF(A96="","",ROUND(SUMIFS(aditivos!$L$2:$L$200,aditivos!$A$2:$A$200,A96,aditivos!$C$2:$C$200,"C1"),2))</f>
        <v/>
      </c>
      <c r="I96" s="176" t="str">
        <f t="shared" si="26"/>
        <v/>
      </c>
      <c r="J96" s="176" t="str">
        <f>IF(A96="","",IF(itens_Remanesc!E96="","",itens_Remanesc!E96))</f>
        <v/>
      </c>
      <c r="K96" s="182" t="str">
        <f t="shared" si="27"/>
        <v/>
      </c>
      <c r="L96" s="174" t="str">
        <f>IF(A96="","",ROUND(SUMIFS(aditivos!$L$2:$L$200,aditivos!$A$2:$A$200,A96,aditivos!$C$2:$C$200,"C2"),2))</f>
        <v/>
      </c>
      <c r="M96" s="170" t="str">
        <f t="shared" si="28"/>
        <v/>
      </c>
      <c r="N96" s="170" t="str">
        <f>IF(A96="","",IF(itens_Remanesc!G96="","",itens_Remanesc!G96))</f>
        <v/>
      </c>
      <c r="O96" s="178" t="str">
        <f t="shared" si="29"/>
        <v/>
      </c>
      <c r="P96" s="180" t="str">
        <f>IF(A96="","",ROUND(SUMIFS(aditivos!$L$2:$L$200,aditivos!$A$2:$A$200,A96,aditivos!$C$2:$C$200,"C3"),2))</f>
        <v/>
      </c>
      <c r="Q96" s="176" t="str">
        <f t="shared" si="30"/>
        <v/>
      </c>
      <c r="R96" s="176" t="str">
        <f>IF(A96="","",IF(itens_Remanesc!I96="","",itens_Remanesc!I96))</f>
        <v/>
      </c>
      <c r="S96" s="182" t="str">
        <f t="shared" si="31"/>
        <v/>
      </c>
      <c r="T96" s="174" t="str">
        <f>IF(A96="","",ROUND(SUMIFS(aditivos!$L$2:$L$200,aditivos!$A$2:$A$200,A96,aditivos!$C$2:$C$200,"C4"),2))</f>
        <v/>
      </c>
      <c r="U96" s="170" t="str">
        <f t="shared" si="32"/>
        <v/>
      </c>
      <c r="V96" s="170" t="str">
        <f>IF(A96="","",IF(itens_Remanesc!K96="","",itens_Remanesc!K96))</f>
        <v/>
      </c>
      <c r="W96" s="170" t="str">
        <f t="shared" si="33"/>
        <v/>
      </c>
      <c r="X96" s="156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34"/>
        <v/>
      </c>
      <c r="Z96" t="b">
        <f t="shared" si="35"/>
        <v>0</v>
      </c>
    </row>
    <row r="97" spans="1:26" x14ac:dyDescent="0.35">
      <c r="A97" s="156" t="str">
        <f>IF(itens_Remanesc!A97="","",itens_Remanesc!A97)</f>
        <v/>
      </c>
      <c r="B97" s="218" t="str">
        <f>IF(A97="","",itens_Remanesc!C97)</f>
        <v/>
      </c>
      <c r="C97" s="172" t="str">
        <f>IF(A97="","",IF(itens_Remanesc!B97="",0,itens_Remanesc!B97))</f>
        <v/>
      </c>
      <c r="D97" s="174" t="str">
        <f>IF(A97="","",ROUND(SUMIFS(aditivos!$L$2:$L$200,aditivos!$A$2:$A$200,A97,aditivos!$C$2:$C$200,"C0"),2))</f>
        <v/>
      </c>
      <c r="E97" s="170" t="str">
        <f t="shared" si="24"/>
        <v/>
      </c>
      <c r="F97" s="170" t="str">
        <f>IF(A97="","",IF(itens_Remanesc!B97&lt;&gt;"",itens_Remanesc!B97,IF($Z97,0,"")))</f>
        <v/>
      </c>
      <c r="G97" s="178" t="str">
        <f t="shared" si="25"/>
        <v/>
      </c>
      <c r="H97" s="180" t="str">
        <f>IF(A97="","",ROUND(SUMIFS(aditivos!$L$2:$L$200,aditivos!$A$2:$A$200,A97,aditivos!$C$2:$C$200,"C1"),2))</f>
        <v/>
      </c>
      <c r="I97" s="176" t="str">
        <f t="shared" si="26"/>
        <v/>
      </c>
      <c r="J97" s="176" t="str">
        <f>IF(A97="","",IF(itens_Remanesc!E97="","",itens_Remanesc!E97))</f>
        <v/>
      </c>
      <c r="K97" s="182" t="str">
        <f t="shared" si="27"/>
        <v/>
      </c>
      <c r="L97" s="174" t="str">
        <f>IF(A97="","",ROUND(SUMIFS(aditivos!$L$2:$L$200,aditivos!$A$2:$A$200,A97,aditivos!$C$2:$C$200,"C2"),2))</f>
        <v/>
      </c>
      <c r="M97" s="170" t="str">
        <f t="shared" si="28"/>
        <v/>
      </c>
      <c r="N97" s="170" t="str">
        <f>IF(A97="","",IF(itens_Remanesc!G97="","",itens_Remanesc!G97))</f>
        <v/>
      </c>
      <c r="O97" s="178" t="str">
        <f t="shared" si="29"/>
        <v/>
      </c>
      <c r="P97" s="180" t="str">
        <f>IF(A97="","",ROUND(SUMIFS(aditivos!$L$2:$L$200,aditivos!$A$2:$A$200,A97,aditivos!$C$2:$C$200,"C3"),2))</f>
        <v/>
      </c>
      <c r="Q97" s="176" t="str">
        <f t="shared" si="30"/>
        <v/>
      </c>
      <c r="R97" s="176" t="str">
        <f>IF(A97="","",IF(itens_Remanesc!I97="","",itens_Remanesc!I97))</f>
        <v/>
      </c>
      <c r="S97" s="182" t="str">
        <f t="shared" si="31"/>
        <v/>
      </c>
      <c r="T97" s="174" t="str">
        <f>IF(A97="","",ROUND(SUMIFS(aditivos!$L$2:$L$200,aditivos!$A$2:$A$200,A97,aditivos!$C$2:$C$200,"C4"),2))</f>
        <v/>
      </c>
      <c r="U97" s="170" t="str">
        <f t="shared" si="32"/>
        <v/>
      </c>
      <c r="V97" s="170" t="str">
        <f>IF(A97="","",IF(itens_Remanesc!K97="","",itens_Remanesc!K97))</f>
        <v/>
      </c>
      <c r="W97" s="170" t="str">
        <f t="shared" si="33"/>
        <v/>
      </c>
      <c r="X97" s="156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34"/>
        <v/>
      </c>
      <c r="Z97" t="b">
        <f t="shared" si="35"/>
        <v>0</v>
      </c>
    </row>
    <row r="98" spans="1:26" x14ac:dyDescent="0.35">
      <c r="A98" s="156" t="str">
        <f>IF(itens_Remanesc!A98="","",itens_Remanesc!A98)</f>
        <v/>
      </c>
      <c r="B98" s="218" t="str">
        <f>IF(A98="","",itens_Remanesc!C98)</f>
        <v/>
      </c>
      <c r="C98" s="172" t="str">
        <f>IF(A98="","",IF(itens_Remanesc!B98="",0,itens_Remanesc!B98))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36">IF(A98="","",ROUND(C98+D98,2))</f>
        <v/>
      </c>
      <c r="F98" s="170" t="str">
        <f>IF(A98="","",IF(itens_Remanesc!B98&lt;&gt;"",itens_Remanesc!B98,IF($Z98,0,"")))</f>
        <v/>
      </c>
      <c r="G98" s="178" t="str">
        <f t="shared" ref="G98:G129" si="37">IF(A98="","",IF($Y98="","",IF($Y98&gt;0,"",ROUND(E98,2))))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38">IF(A98="","",ROUND(E98+H98,2))</f>
        <v/>
      </c>
      <c r="J98" s="176" t="str">
        <f>IF(A98="","",IF(itens_Remanesc!E98="","",itens_Remanesc!E98))</f>
        <v/>
      </c>
      <c r="K98" s="182" t="str">
        <f t="shared" ref="K98:K129" si="39">IF(A98="","",IF($Y98="","",IF($Y98&gt;1,"",IF(ISNUMBER(J98),ROUND(J98+H98,2),IF($Y98=1,ROUND(H98,2),"")))))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40">IF(A98="","",ROUND(I98+L98,2))</f>
        <v/>
      </c>
      <c r="N98" s="170" t="str">
        <f>IF(A98="","",IF(itens_Remanesc!G98="","",itens_Remanesc!G98))</f>
        <v/>
      </c>
      <c r="O98" s="178" t="str">
        <f t="shared" ref="O98:O129" si="41">IF(A98="","",IF($Y98="","",IF($Y98&gt;2,"",IF(ISNUMBER(N98),ROUND(N98+L98,2),IF($Y98=2,ROUND(L98,2),"")))))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42">IF(A98="","",ROUND(M98+P98,2))</f>
        <v/>
      </c>
      <c r="R98" s="176" t="str">
        <f>IF(A98="","",IF(itens_Remanesc!I98="","",itens_Remanesc!I98))</f>
        <v/>
      </c>
      <c r="S98" s="182" t="str">
        <f t="shared" ref="S98:S129" si="43">IF(A98="","",IF($Y98="","",IF($Y98&gt;3,"",IF(ISNUMBER(R98),ROUND(R98+P98,2),IF($Y98=3,ROUND(P98,2),"")))))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44">IF(A98="","",ROUND(Q98+T98,2))</f>
        <v/>
      </c>
      <c r="V98" s="170" t="str">
        <f>IF(A98="","",IF(itens_Remanesc!K98="","",itens_Remanesc!K98))</f>
        <v/>
      </c>
      <c r="W98" s="170" t="str">
        <f t="shared" ref="W98:W129" si="45">IF(A98="","",IF($Y98="","",IF($Y98&gt;4,"",IF(ISNUMBER(V98),ROUND(V98+T98,2),IF($Y98=4,ROUND(T98,2),"")))))</f>
        <v/>
      </c>
      <c r="X98" s="156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46">IF($A98="","",IF($E98&gt;0,0,IF($I98&gt;0,1,IF($M98&gt;0,2,IF($Q98&gt;0,3,IF($U98&gt;0,4,""))))))</f>
        <v/>
      </c>
      <c r="Z98" t="b">
        <f t="shared" ref="Z98:Z129" si="47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</row>
    <row r="99" spans="1:26" x14ac:dyDescent="0.35">
      <c r="A99" s="156" t="str">
        <f>IF(itens_Remanesc!A99="","",itens_Remanesc!A99)</f>
        <v/>
      </c>
      <c r="B99" s="218" t="str">
        <f>IF(A99="","",itens_Remanesc!C99)</f>
        <v/>
      </c>
      <c r="C99" s="172" t="str">
        <f>IF(A99="","",IF(itens_Remanesc!B99="",0,itens_Remanesc!B99))</f>
        <v/>
      </c>
      <c r="D99" s="174" t="str">
        <f>IF(A99="","",ROUND(SUMIFS(aditivos!$L$2:$L$200,aditivos!$A$2:$A$200,A99,aditivos!$C$2:$C$200,"C0"),2))</f>
        <v/>
      </c>
      <c r="E99" s="170" t="str">
        <f t="shared" si="36"/>
        <v/>
      </c>
      <c r="F99" s="170" t="str">
        <f>IF(A99="","",IF(itens_Remanesc!B99&lt;&gt;"",itens_Remanesc!B99,IF($Z99,0,"")))</f>
        <v/>
      </c>
      <c r="G99" s="178" t="str">
        <f t="shared" si="37"/>
        <v/>
      </c>
      <c r="H99" s="180" t="str">
        <f>IF(A99="","",ROUND(SUMIFS(aditivos!$L$2:$L$200,aditivos!$A$2:$A$200,A99,aditivos!$C$2:$C$200,"C1"),2))</f>
        <v/>
      </c>
      <c r="I99" s="176" t="str">
        <f t="shared" si="38"/>
        <v/>
      </c>
      <c r="J99" s="176" t="str">
        <f>IF(A99="","",IF(itens_Remanesc!E99="","",itens_Remanesc!E99))</f>
        <v/>
      </c>
      <c r="K99" s="182" t="str">
        <f t="shared" si="39"/>
        <v/>
      </c>
      <c r="L99" s="174" t="str">
        <f>IF(A99="","",ROUND(SUMIFS(aditivos!$L$2:$L$200,aditivos!$A$2:$A$200,A99,aditivos!$C$2:$C$200,"C2"),2))</f>
        <v/>
      </c>
      <c r="M99" s="170" t="str">
        <f t="shared" si="40"/>
        <v/>
      </c>
      <c r="N99" s="170" t="str">
        <f>IF(A99="","",IF(itens_Remanesc!G99="","",itens_Remanesc!G99))</f>
        <v/>
      </c>
      <c r="O99" s="178" t="str">
        <f t="shared" si="41"/>
        <v/>
      </c>
      <c r="P99" s="180" t="str">
        <f>IF(A99="","",ROUND(SUMIFS(aditivos!$L$2:$L$200,aditivos!$A$2:$A$200,A99,aditivos!$C$2:$C$200,"C3"),2))</f>
        <v/>
      </c>
      <c r="Q99" s="176" t="str">
        <f t="shared" si="42"/>
        <v/>
      </c>
      <c r="R99" s="176" t="str">
        <f>IF(A99="","",IF(itens_Remanesc!I99="","",itens_Remanesc!I99))</f>
        <v/>
      </c>
      <c r="S99" s="182" t="str">
        <f t="shared" si="43"/>
        <v/>
      </c>
      <c r="T99" s="174" t="str">
        <f>IF(A99="","",ROUND(SUMIFS(aditivos!$L$2:$L$200,aditivos!$A$2:$A$200,A99,aditivos!$C$2:$C$200,"C4"),2))</f>
        <v/>
      </c>
      <c r="U99" s="170" t="str">
        <f t="shared" si="44"/>
        <v/>
      </c>
      <c r="V99" s="170" t="str">
        <f>IF(A99="","",IF(itens_Remanesc!K99="","",itens_Remanesc!K99))</f>
        <v/>
      </c>
      <c r="W99" s="170" t="str">
        <f t="shared" si="45"/>
        <v/>
      </c>
      <c r="X99" s="156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46"/>
        <v/>
      </c>
      <c r="Z99" t="b">
        <f t="shared" si="47"/>
        <v>0</v>
      </c>
    </row>
    <row r="100" spans="1:26" x14ac:dyDescent="0.35">
      <c r="A100" s="156" t="str">
        <f>IF(itens_Remanesc!A100="","",itens_Remanesc!A100)</f>
        <v/>
      </c>
      <c r="B100" s="218" t="str">
        <f>IF(A100="","",itens_Remanesc!C100)</f>
        <v/>
      </c>
      <c r="C100" s="172" t="str">
        <f>IF(A100="","",IF(itens_Remanesc!B100="",0,itens_Remanesc!B100))</f>
        <v/>
      </c>
      <c r="D100" s="174" t="str">
        <f>IF(A100="","",ROUND(SUMIFS(aditivos!$L$2:$L$200,aditivos!$A$2:$A$200,A100,aditivos!$C$2:$C$200,"C0"),2))</f>
        <v/>
      </c>
      <c r="E100" s="170" t="str">
        <f t="shared" si="36"/>
        <v/>
      </c>
      <c r="F100" s="170" t="str">
        <f>IF(A100="","",IF(itens_Remanesc!B100&lt;&gt;"",itens_Remanesc!B100,IF($Z100,0,"")))</f>
        <v/>
      </c>
      <c r="G100" s="178" t="str">
        <f t="shared" si="37"/>
        <v/>
      </c>
      <c r="H100" s="180" t="str">
        <f>IF(A100="","",ROUND(SUMIFS(aditivos!$L$2:$L$200,aditivos!$A$2:$A$200,A100,aditivos!$C$2:$C$200,"C1"),2))</f>
        <v/>
      </c>
      <c r="I100" s="176" t="str">
        <f t="shared" si="38"/>
        <v/>
      </c>
      <c r="J100" s="176" t="str">
        <f>IF(A100="","",IF(itens_Remanesc!E100="","",itens_Remanesc!E100))</f>
        <v/>
      </c>
      <c r="K100" s="182" t="str">
        <f t="shared" si="39"/>
        <v/>
      </c>
      <c r="L100" s="174" t="str">
        <f>IF(A100="","",ROUND(SUMIFS(aditivos!$L$2:$L$200,aditivos!$A$2:$A$200,A100,aditivos!$C$2:$C$200,"C2"),2))</f>
        <v/>
      </c>
      <c r="M100" s="170" t="str">
        <f t="shared" si="40"/>
        <v/>
      </c>
      <c r="N100" s="170" t="str">
        <f>IF(A100="","",IF(itens_Remanesc!G100="","",itens_Remanesc!G100))</f>
        <v/>
      </c>
      <c r="O100" s="178" t="str">
        <f t="shared" si="41"/>
        <v/>
      </c>
      <c r="P100" s="180" t="str">
        <f>IF(A100="","",ROUND(SUMIFS(aditivos!$L$2:$L$200,aditivos!$A$2:$A$200,A100,aditivos!$C$2:$C$200,"C3"),2))</f>
        <v/>
      </c>
      <c r="Q100" s="176" t="str">
        <f t="shared" si="42"/>
        <v/>
      </c>
      <c r="R100" s="176" t="str">
        <f>IF(A100="","",IF(itens_Remanesc!I100="","",itens_Remanesc!I100))</f>
        <v/>
      </c>
      <c r="S100" s="182" t="str">
        <f t="shared" si="43"/>
        <v/>
      </c>
      <c r="T100" s="174" t="str">
        <f>IF(A100="","",ROUND(SUMIFS(aditivos!$L$2:$L$200,aditivos!$A$2:$A$200,A100,aditivos!$C$2:$C$200,"C4"),2))</f>
        <v/>
      </c>
      <c r="U100" s="170" t="str">
        <f t="shared" si="44"/>
        <v/>
      </c>
      <c r="V100" s="170" t="str">
        <f>IF(A100="","",IF(itens_Remanesc!K100="","",itens_Remanesc!K100))</f>
        <v/>
      </c>
      <c r="W100" s="170" t="str">
        <f t="shared" si="45"/>
        <v/>
      </c>
      <c r="X100" s="156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46"/>
        <v/>
      </c>
      <c r="Z100" t="b">
        <f t="shared" si="47"/>
        <v>0</v>
      </c>
    </row>
    <row r="101" spans="1:26" x14ac:dyDescent="0.35">
      <c r="A101" s="156" t="str">
        <f>IF(itens_Remanesc!A101="","",itens_Remanesc!A101)</f>
        <v/>
      </c>
      <c r="B101" s="218" t="str">
        <f>IF(A101="","",itens_Remanesc!C101)</f>
        <v/>
      </c>
      <c r="C101" s="172" t="str">
        <f>IF(A101="","",IF(itens_Remanesc!B101="",0,itens_Remanesc!B101))</f>
        <v/>
      </c>
      <c r="D101" s="174" t="str">
        <f>IF(A101="","",ROUND(SUMIFS(aditivos!$L$2:$L$200,aditivos!$A$2:$A$200,A101,aditivos!$C$2:$C$200,"C0"),2))</f>
        <v/>
      </c>
      <c r="E101" s="170" t="str">
        <f t="shared" si="36"/>
        <v/>
      </c>
      <c r="F101" s="170" t="str">
        <f>IF(A101="","",IF(itens_Remanesc!B101&lt;&gt;"",itens_Remanesc!B101,IF($Z101,0,"")))</f>
        <v/>
      </c>
      <c r="G101" s="178" t="str">
        <f t="shared" si="37"/>
        <v/>
      </c>
      <c r="H101" s="180" t="str">
        <f>IF(A101="","",ROUND(SUMIFS(aditivos!$L$2:$L$200,aditivos!$A$2:$A$200,A101,aditivos!$C$2:$C$200,"C1"),2))</f>
        <v/>
      </c>
      <c r="I101" s="176" t="str">
        <f t="shared" si="38"/>
        <v/>
      </c>
      <c r="J101" s="176" t="str">
        <f>IF(A101="","",IF(itens_Remanesc!E101="","",itens_Remanesc!E101))</f>
        <v/>
      </c>
      <c r="K101" s="182" t="str">
        <f t="shared" si="39"/>
        <v/>
      </c>
      <c r="L101" s="174" t="str">
        <f>IF(A101="","",ROUND(SUMIFS(aditivos!$L$2:$L$200,aditivos!$A$2:$A$200,A101,aditivos!$C$2:$C$200,"C2"),2))</f>
        <v/>
      </c>
      <c r="M101" s="170" t="str">
        <f t="shared" si="40"/>
        <v/>
      </c>
      <c r="N101" s="170" t="str">
        <f>IF(A101="","",IF(itens_Remanesc!G101="","",itens_Remanesc!G101))</f>
        <v/>
      </c>
      <c r="O101" s="178" t="str">
        <f t="shared" si="41"/>
        <v/>
      </c>
      <c r="P101" s="180" t="str">
        <f>IF(A101="","",ROUND(SUMIFS(aditivos!$L$2:$L$200,aditivos!$A$2:$A$200,A101,aditivos!$C$2:$C$200,"C3"),2))</f>
        <v/>
      </c>
      <c r="Q101" s="176" t="str">
        <f t="shared" si="42"/>
        <v/>
      </c>
      <c r="R101" s="176" t="str">
        <f>IF(A101="","",IF(itens_Remanesc!I101="","",itens_Remanesc!I101))</f>
        <v/>
      </c>
      <c r="S101" s="182" t="str">
        <f t="shared" si="43"/>
        <v/>
      </c>
      <c r="T101" s="174" t="str">
        <f>IF(A101="","",ROUND(SUMIFS(aditivos!$L$2:$L$200,aditivos!$A$2:$A$200,A101,aditivos!$C$2:$C$200,"C4"),2))</f>
        <v/>
      </c>
      <c r="U101" s="170" t="str">
        <f t="shared" si="44"/>
        <v/>
      </c>
      <c r="V101" s="170" t="str">
        <f>IF(A101="","",IF(itens_Remanesc!K101="","",itens_Remanesc!K101))</f>
        <v/>
      </c>
      <c r="W101" s="170" t="str">
        <f t="shared" si="45"/>
        <v/>
      </c>
      <c r="X101" s="156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46"/>
        <v/>
      </c>
      <c r="Z101" t="b">
        <f t="shared" si="47"/>
        <v>0</v>
      </c>
    </row>
    <row r="102" spans="1:26" x14ac:dyDescent="0.35">
      <c r="A102" s="156" t="str">
        <f>IF(itens_Remanesc!A102="","",itens_Remanesc!A102)</f>
        <v/>
      </c>
      <c r="B102" s="218" t="str">
        <f>IF(A102="","",itens_Remanesc!C102)</f>
        <v/>
      </c>
      <c r="C102" s="172" t="str">
        <f>IF(A102="","",IF(itens_Remanesc!B102="",0,itens_Remanesc!B102))</f>
        <v/>
      </c>
      <c r="D102" s="174" t="str">
        <f>IF(A102="","",ROUND(SUMIFS(aditivos!$L$2:$L$200,aditivos!$A$2:$A$200,A102,aditivos!$C$2:$C$200,"C0"),2))</f>
        <v/>
      </c>
      <c r="E102" s="170" t="str">
        <f t="shared" si="36"/>
        <v/>
      </c>
      <c r="F102" s="170" t="str">
        <f>IF(A102="","",IF(itens_Remanesc!B102&lt;&gt;"",itens_Remanesc!B102,IF($Z102,0,"")))</f>
        <v/>
      </c>
      <c r="G102" s="178" t="str">
        <f t="shared" si="37"/>
        <v/>
      </c>
      <c r="H102" s="180" t="str">
        <f>IF(A102="","",ROUND(SUMIFS(aditivos!$L$2:$L$200,aditivos!$A$2:$A$200,A102,aditivos!$C$2:$C$200,"C1"),2))</f>
        <v/>
      </c>
      <c r="I102" s="176" t="str">
        <f t="shared" si="38"/>
        <v/>
      </c>
      <c r="J102" s="176" t="str">
        <f>IF(A102="","",IF(itens_Remanesc!E102="","",itens_Remanesc!E102))</f>
        <v/>
      </c>
      <c r="K102" s="182" t="str">
        <f t="shared" si="39"/>
        <v/>
      </c>
      <c r="L102" s="174" t="str">
        <f>IF(A102="","",ROUND(SUMIFS(aditivos!$L$2:$L$200,aditivos!$A$2:$A$200,A102,aditivos!$C$2:$C$200,"C2"),2))</f>
        <v/>
      </c>
      <c r="M102" s="170" t="str">
        <f t="shared" si="40"/>
        <v/>
      </c>
      <c r="N102" s="170" t="str">
        <f>IF(A102="","",IF(itens_Remanesc!G102="","",itens_Remanesc!G102))</f>
        <v/>
      </c>
      <c r="O102" s="178" t="str">
        <f t="shared" si="41"/>
        <v/>
      </c>
      <c r="P102" s="180" t="str">
        <f>IF(A102="","",ROUND(SUMIFS(aditivos!$L$2:$L$200,aditivos!$A$2:$A$200,A102,aditivos!$C$2:$C$200,"C3"),2))</f>
        <v/>
      </c>
      <c r="Q102" s="176" t="str">
        <f t="shared" si="42"/>
        <v/>
      </c>
      <c r="R102" s="176" t="str">
        <f>IF(A102="","",IF(itens_Remanesc!I102="","",itens_Remanesc!I102))</f>
        <v/>
      </c>
      <c r="S102" s="182" t="str">
        <f t="shared" si="43"/>
        <v/>
      </c>
      <c r="T102" s="174" t="str">
        <f>IF(A102="","",ROUND(SUMIFS(aditivos!$L$2:$L$200,aditivos!$A$2:$A$200,A102,aditivos!$C$2:$C$200,"C4"),2))</f>
        <v/>
      </c>
      <c r="U102" s="170" t="str">
        <f t="shared" si="44"/>
        <v/>
      </c>
      <c r="V102" s="170" t="str">
        <f>IF(A102="","",IF(itens_Remanesc!K102="","",itens_Remanesc!K102))</f>
        <v/>
      </c>
      <c r="W102" s="170" t="str">
        <f t="shared" si="45"/>
        <v/>
      </c>
      <c r="X102" s="156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46"/>
        <v/>
      </c>
      <c r="Z102" t="b">
        <f t="shared" si="47"/>
        <v>0</v>
      </c>
    </row>
    <row r="103" spans="1:26" x14ac:dyDescent="0.35">
      <c r="A103" s="156" t="str">
        <f>IF(itens_Remanesc!A103="","",itens_Remanesc!A103)</f>
        <v/>
      </c>
      <c r="B103" s="218" t="str">
        <f>IF(A103="","",itens_Remanesc!C103)</f>
        <v/>
      </c>
      <c r="C103" s="172" t="str">
        <f>IF(A103="","",IF(itens_Remanesc!B103="",0,itens_Remanesc!B103))</f>
        <v/>
      </c>
      <c r="D103" s="174" t="str">
        <f>IF(A103="","",ROUND(SUMIFS(aditivos!$L$2:$L$200,aditivos!$A$2:$A$200,A103,aditivos!$C$2:$C$200,"C0"),2))</f>
        <v/>
      </c>
      <c r="E103" s="170" t="str">
        <f t="shared" si="36"/>
        <v/>
      </c>
      <c r="F103" s="170" t="str">
        <f>IF(A103="","",IF(itens_Remanesc!B103&lt;&gt;"",itens_Remanesc!B103,IF($Z103,0,"")))</f>
        <v/>
      </c>
      <c r="G103" s="178" t="str">
        <f t="shared" si="37"/>
        <v/>
      </c>
      <c r="H103" s="180" t="str">
        <f>IF(A103="","",ROUND(SUMIFS(aditivos!$L$2:$L$200,aditivos!$A$2:$A$200,A103,aditivos!$C$2:$C$200,"C1"),2))</f>
        <v/>
      </c>
      <c r="I103" s="176" t="str">
        <f t="shared" si="38"/>
        <v/>
      </c>
      <c r="J103" s="176" t="str">
        <f>IF(A103="","",IF(itens_Remanesc!E103="","",itens_Remanesc!E103))</f>
        <v/>
      </c>
      <c r="K103" s="182" t="str">
        <f t="shared" si="39"/>
        <v/>
      </c>
      <c r="L103" s="174" t="str">
        <f>IF(A103="","",ROUND(SUMIFS(aditivos!$L$2:$L$200,aditivos!$A$2:$A$200,A103,aditivos!$C$2:$C$200,"C2"),2))</f>
        <v/>
      </c>
      <c r="M103" s="170" t="str">
        <f t="shared" si="40"/>
        <v/>
      </c>
      <c r="N103" s="170" t="str">
        <f>IF(A103="","",IF(itens_Remanesc!G103="","",itens_Remanesc!G103))</f>
        <v/>
      </c>
      <c r="O103" s="178" t="str">
        <f t="shared" si="41"/>
        <v/>
      </c>
      <c r="P103" s="180" t="str">
        <f>IF(A103="","",ROUND(SUMIFS(aditivos!$L$2:$L$200,aditivos!$A$2:$A$200,A103,aditivos!$C$2:$C$200,"C3"),2))</f>
        <v/>
      </c>
      <c r="Q103" s="176" t="str">
        <f t="shared" si="42"/>
        <v/>
      </c>
      <c r="R103" s="176" t="str">
        <f>IF(A103="","",IF(itens_Remanesc!I103="","",itens_Remanesc!I103))</f>
        <v/>
      </c>
      <c r="S103" s="182" t="str">
        <f t="shared" si="43"/>
        <v/>
      </c>
      <c r="T103" s="174" t="str">
        <f>IF(A103="","",ROUND(SUMIFS(aditivos!$L$2:$L$200,aditivos!$A$2:$A$200,A103,aditivos!$C$2:$C$200,"C4"),2))</f>
        <v/>
      </c>
      <c r="U103" s="170" t="str">
        <f t="shared" si="44"/>
        <v/>
      </c>
      <c r="V103" s="170" t="str">
        <f>IF(A103="","",IF(itens_Remanesc!K103="","",itens_Remanesc!K103))</f>
        <v/>
      </c>
      <c r="W103" s="170" t="str">
        <f t="shared" si="45"/>
        <v/>
      </c>
      <c r="X103" s="156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46"/>
        <v/>
      </c>
      <c r="Z103" t="b">
        <f t="shared" si="47"/>
        <v>0</v>
      </c>
    </row>
    <row r="104" spans="1:26" x14ac:dyDescent="0.35">
      <c r="A104" s="156" t="str">
        <f>IF(itens_Remanesc!A104="","",itens_Remanesc!A104)</f>
        <v/>
      </c>
      <c r="B104" s="218" t="str">
        <f>IF(A104="","",itens_Remanesc!C104)</f>
        <v/>
      </c>
      <c r="C104" s="172" t="str">
        <f>IF(A104="","",IF(itens_Remanesc!B104="",0,itens_Remanesc!B104))</f>
        <v/>
      </c>
      <c r="D104" s="174" t="str">
        <f>IF(A104="","",ROUND(SUMIFS(aditivos!$L$2:$L$200,aditivos!$A$2:$A$200,A104,aditivos!$C$2:$C$200,"C0"),2))</f>
        <v/>
      </c>
      <c r="E104" s="170" t="str">
        <f t="shared" si="36"/>
        <v/>
      </c>
      <c r="F104" s="170" t="str">
        <f>IF(A104="","",IF(itens_Remanesc!B104&lt;&gt;"",itens_Remanesc!B104,IF($Z104,0,"")))</f>
        <v/>
      </c>
      <c r="G104" s="178" t="str">
        <f t="shared" si="37"/>
        <v/>
      </c>
      <c r="H104" s="180" t="str">
        <f>IF(A104="","",ROUND(SUMIFS(aditivos!$L$2:$L$200,aditivos!$A$2:$A$200,A104,aditivos!$C$2:$C$200,"C1"),2))</f>
        <v/>
      </c>
      <c r="I104" s="176" t="str">
        <f t="shared" si="38"/>
        <v/>
      </c>
      <c r="J104" s="176" t="str">
        <f>IF(A104="","",IF(itens_Remanesc!E104="","",itens_Remanesc!E104))</f>
        <v/>
      </c>
      <c r="K104" s="182" t="str">
        <f t="shared" si="39"/>
        <v/>
      </c>
      <c r="L104" s="174" t="str">
        <f>IF(A104="","",ROUND(SUMIFS(aditivos!$L$2:$L$200,aditivos!$A$2:$A$200,A104,aditivos!$C$2:$C$200,"C2"),2))</f>
        <v/>
      </c>
      <c r="M104" s="170" t="str">
        <f t="shared" si="40"/>
        <v/>
      </c>
      <c r="N104" s="170" t="str">
        <f>IF(A104="","",IF(itens_Remanesc!G104="","",itens_Remanesc!G104))</f>
        <v/>
      </c>
      <c r="O104" s="178" t="str">
        <f t="shared" si="41"/>
        <v/>
      </c>
      <c r="P104" s="180" t="str">
        <f>IF(A104="","",ROUND(SUMIFS(aditivos!$L$2:$L$200,aditivos!$A$2:$A$200,A104,aditivos!$C$2:$C$200,"C3"),2))</f>
        <v/>
      </c>
      <c r="Q104" s="176" t="str">
        <f t="shared" si="42"/>
        <v/>
      </c>
      <c r="R104" s="176" t="str">
        <f>IF(A104="","",IF(itens_Remanesc!I104="","",itens_Remanesc!I104))</f>
        <v/>
      </c>
      <c r="S104" s="182" t="str">
        <f t="shared" si="43"/>
        <v/>
      </c>
      <c r="T104" s="174" t="str">
        <f>IF(A104="","",ROUND(SUMIFS(aditivos!$L$2:$L$200,aditivos!$A$2:$A$200,A104,aditivos!$C$2:$C$200,"C4"),2))</f>
        <v/>
      </c>
      <c r="U104" s="170" t="str">
        <f t="shared" si="44"/>
        <v/>
      </c>
      <c r="V104" s="170" t="str">
        <f>IF(A104="","",IF(itens_Remanesc!K104="","",itens_Remanesc!K104))</f>
        <v/>
      </c>
      <c r="W104" s="170" t="str">
        <f t="shared" si="45"/>
        <v/>
      </c>
      <c r="X104" s="156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46"/>
        <v/>
      </c>
      <c r="Z104" t="b">
        <f t="shared" si="47"/>
        <v>0</v>
      </c>
    </row>
    <row r="105" spans="1:26" x14ac:dyDescent="0.35">
      <c r="A105" s="156" t="str">
        <f>IF(itens_Remanesc!A105="","",itens_Remanesc!A105)</f>
        <v/>
      </c>
      <c r="B105" s="218" t="str">
        <f>IF(A105="","",itens_Remanesc!C105)</f>
        <v/>
      </c>
      <c r="C105" s="172" t="str">
        <f>IF(A105="","",IF(itens_Remanesc!B105="",0,itens_Remanesc!B105))</f>
        <v/>
      </c>
      <c r="D105" s="174" t="str">
        <f>IF(A105="","",ROUND(SUMIFS(aditivos!$L$2:$L$200,aditivos!$A$2:$A$200,A105,aditivos!$C$2:$C$200,"C0"),2))</f>
        <v/>
      </c>
      <c r="E105" s="170" t="str">
        <f t="shared" si="36"/>
        <v/>
      </c>
      <c r="F105" s="170" t="str">
        <f>IF(A105="","",IF(itens_Remanesc!B105&lt;&gt;"",itens_Remanesc!B105,IF($Z105,0,"")))</f>
        <v/>
      </c>
      <c r="G105" s="178" t="str">
        <f t="shared" si="37"/>
        <v/>
      </c>
      <c r="H105" s="180" t="str">
        <f>IF(A105="","",ROUND(SUMIFS(aditivos!$L$2:$L$200,aditivos!$A$2:$A$200,A105,aditivos!$C$2:$C$200,"C1"),2))</f>
        <v/>
      </c>
      <c r="I105" s="176" t="str">
        <f t="shared" si="38"/>
        <v/>
      </c>
      <c r="J105" s="176" t="str">
        <f>IF(A105="","",IF(itens_Remanesc!E105="","",itens_Remanesc!E105))</f>
        <v/>
      </c>
      <c r="K105" s="182" t="str">
        <f t="shared" si="39"/>
        <v/>
      </c>
      <c r="L105" s="174" t="str">
        <f>IF(A105="","",ROUND(SUMIFS(aditivos!$L$2:$L$200,aditivos!$A$2:$A$200,A105,aditivos!$C$2:$C$200,"C2"),2))</f>
        <v/>
      </c>
      <c r="M105" s="170" t="str">
        <f t="shared" si="40"/>
        <v/>
      </c>
      <c r="N105" s="170" t="str">
        <f>IF(A105="","",IF(itens_Remanesc!G105="","",itens_Remanesc!G105))</f>
        <v/>
      </c>
      <c r="O105" s="178" t="str">
        <f t="shared" si="41"/>
        <v/>
      </c>
      <c r="P105" s="180" t="str">
        <f>IF(A105="","",ROUND(SUMIFS(aditivos!$L$2:$L$200,aditivos!$A$2:$A$200,A105,aditivos!$C$2:$C$200,"C3"),2))</f>
        <v/>
      </c>
      <c r="Q105" s="176" t="str">
        <f t="shared" si="42"/>
        <v/>
      </c>
      <c r="R105" s="176" t="str">
        <f>IF(A105="","",IF(itens_Remanesc!I105="","",itens_Remanesc!I105))</f>
        <v/>
      </c>
      <c r="S105" s="182" t="str">
        <f t="shared" si="43"/>
        <v/>
      </c>
      <c r="T105" s="174" t="str">
        <f>IF(A105="","",ROUND(SUMIFS(aditivos!$L$2:$L$200,aditivos!$A$2:$A$200,A105,aditivos!$C$2:$C$200,"C4"),2))</f>
        <v/>
      </c>
      <c r="U105" s="170" t="str">
        <f t="shared" si="44"/>
        <v/>
      </c>
      <c r="V105" s="170" t="str">
        <f>IF(A105="","",IF(itens_Remanesc!K105="","",itens_Remanesc!K105))</f>
        <v/>
      </c>
      <c r="W105" s="170" t="str">
        <f t="shared" si="45"/>
        <v/>
      </c>
      <c r="X105" s="156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46"/>
        <v/>
      </c>
      <c r="Z105" t="b">
        <f t="shared" si="47"/>
        <v>0</v>
      </c>
    </row>
    <row r="106" spans="1:26" x14ac:dyDescent="0.35">
      <c r="A106" s="156" t="str">
        <f>IF(itens_Remanesc!A106="","",itens_Remanesc!A106)</f>
        <v/>
      </c>
      <c r="B106" s="218" t="str">
        <f>IF(A106="","",itens_Remanesc!C106)</f>
        <v/>
      </c>
      <c r="C106" s="172" t="str">
        <f>IF(A106="","",IF(itens_Remanesc!B106="",0,itens_Remanesc!B106))</f>
        <v/>
      </c>
      <c r="D106" s="174" t="str">
        <f>IF(A106="","",ROUND(SUMIFS(aditivos!$L$2:$L$200,aditivos!$A$2:$A$200,A106,aditivos!$C$2:$C$200,"C0"),2))</f>
        <v/>
      </c>
      <c r="E106" s="170" t="str">
        <f t="shared" si="36"/>
        <v/>
      </c>
      <c r="F106" s="170" t="str">
        <f>IF(A106="","",IF(itens_Remanesc!B106&lt;&gt;"",itens_Remanesc!B106,IF($Z106,0,"")))</f>
        <v/>
      </c>
      <c r="G106" s="178" t="str">
        <f t="shared" si="37"/>
        <v/>
      </c>
      <c r="H106" s="180" t="str">
        <f>IF(A106="","",ROUND(SUMIFS(aditivos!$L$2:$L$200,aditivos!$A$2:$A$200,A106,aditivos!$C$2:$C$200,"C1"),2))</f>
        <v/>
      </c>
      <c r="I106" s="176" t="str">
        <f t="shared" si="38"/>
        <v/>
      </c>
      <c r="J106" s="176" t="str">
        <f>IF(A106="","",IF(itens_Remanesc!E106="","",itens_Remanesc!E106))</f>
        <v/>
      </c>
      <c r="K106" s="182" t="str">
        <f t="shared" si="39"/>
        <v/>
      </c>
      <c r="L106" s="174" t="str">
        <f>IF(A106="","",ROUND(SUMIFS(aditivos!$L$2:$L$200,aditivos!$A$2:$A$200,A106,aditivos!$C$2:$C$200,"C2"),2))</f>
        <v/>
      </c>
      <c r="M106" s="170" t="str">
        <f t="shared" si="40"/>
        <v/>
      </c>
      <c r="N106" s="170" t="str">
        <f>IF(A106="","",IF(itens_Remanesc!G106="","",itens_Remanesc!G106))</f>
        <v/>
      </c>
      <c r="O106" s="178" t="str">
        <f t="shared" si="41"/>
        <v/>
      </c>
      <c r="P106" s="180" t="str">
        <f>IF(A106="","",ROUND(SUMIFS(aditivos!$L$2:$L$200,aditivos!$A$2:$A$200,A106,aditivos!$C$2:$C$200,"C3"),2))</f>
        <v/>
      </c>
      <c r="Q106" s="176" t="str">
        <f t="shared" si="42"/>
        <v/>
      </c>
      <c r="R106" s="176" t="str">
        <f>IF(A106="","",IF(itens_Remanesc!I106="","",itens_Remanesc!I106))</f>
        <v/>
      </c>
      <c r="S106" s="182" t="str">
        <f t="shared" si="43"/>
        <v/>
      </c>
      <c r="T106" s="174" t="str">
        <f>IF(A106="","",ROUND(SUMIFS(aditivos!$L$2:$L$200,aditivos!$A$2:$A$200,A106,aditivos!$C$2:$C$200,"C4"),2))</f>
        <v/>
      </c>
      <c r="U106" s="170" t="str">
        <f t="shared" si="44"/>
        <v/>
      </c>
      <c r="V106" s="170" t="str">
        <f>IF(A106="","",IF(itens_Remanesc!K106="","",itens_Remanesc!K106))</f>
        <v/>
      </c>
      <c r="W106" s="170" t="str">
        <f t="shared" si="45"/>
        <v/>
      </c>
      <c r="X106" s="156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46"/>
        <v/>
      </c>
      <c r="Z106" t="b">
        <f t="shared" si="47"/>
        <v>0</v>
      </c>
    </row>
    <row r="107" spans="1:26" x14ac:dyDescent="0.35">
      <c r="A107" s="156" t="str">
        <f>IF(itens_Remanesc!A107="","",itens_Remanesc!A107)</f>
        <v/>
      </c>
      <c r="B107" s="218" t="str">
        <f>IF(A107="","",itens_Remanesc!C107)</f>
        <v/>
      </c>
      <c r="C107" s="172" t="str">
        <f>IF(A107="","",IF(itens_Remanesc!B107="",0,itens_Remanesc!B107))</f>
        <v/>
      </c>
      <c r="D107" s="174" t="str">
        <f>IF(A107="","",ROUND(SUMIFS(aditivos!$L$2:$L$200,aditivos!$A$2:$A$200,A107,aditivos!$C$2:$C$200,"C0"),2))</f>
        <v/>
      </c>
      <c r="E107" s="170" t="str">
        <f t="shared" si="36"/>
        <v/>
      </c>
      <c r="F107" s="170" t="str">
        <f>IF(A107="","",IF(itens_Remanesc!B107&lt;&gt;"",itens_Remanesc!B107,IF($Z107,0,"")))</f>
        <v/>
      </c>
      <c r="G107" s="178" t="str">
        <f t="shared" si="37"/>
        <v/>
      </c>
      <c r="H107" s="180" t="str">
        <f>IF(A107="","",ROUND(SUMIFS(aditivos!$L$2:$L$200,aditivos!$A$2:$A$200,A107,aditivos!$C$2:$C$200,"C1"),2))</f>
        <v/>
      </c>
      <c r="I107" s="176" t="str">
        <f t="shared" si="38"/>
        <v/>
      </c>
      <c r="J107" s="176" t="str">
        <f>IF(A107="","",IF(itens_Remanesc!E107="","",itens_Remanesc!E107))</f>
        <v/>
      </c>
      <c r="K107" s="182" t="str">
        <f t="shared" si="39"/>
        <v/>
      </c>
      <c r="L107" s="174" t="str">
        <f>IF(A107="","",ROUND(SUMIFS(aditivos!$L$2:$L$200,aditivos!$A$2:$A$200,A107,aditivos!$C$2:$C$200,"C2"),2))</f>
        <v/>
      </c>
      <c r="M107" s="170" t="str">
        <f t="shared" si="40"/>
        <v/>
      </c>
      <c r="N107" s="170" t="str">
        <f>IF(A107="","",IF(itens_Remanesc!G107="","",itens_Remanesc!G107))</f>
        <v/>
      </c>
      <c r="O107" s="178" t="str">
        <f t="shared" si="41"/>
        <v/>
      </c>
      <c r="P107" s="180" t="str">
        <f>IF(A107="","",ROUND(SUMIFS(aditivos!$L$2:$L$200,aditivos!$A$2:$A$200,A107,aditivos!$C$2:$C$200,"C3"),2))</f>
        <v/>
      </c>
      <c r="Q107" s="176" t="str">
        <f t="shared" si="42"/>
        <v/>
      </c>
      <c r="R107" s="176" t="str">
        <f>IF(A107="","",IF(itens_Remanesc!I107="","",itens_Remanesc!I107))</f>
        <v/>
      </c>
      <c r="S107" s="182" t="str">
        <f t="shared" si="43"/>
        <v/>
      </c>
      <c r="T107" s="174" t="str">
        <f>IF(A107="","",ROUND(SUMIFS(aditivos!$L$2:$L$200,aditivos!$A$2:$A$200,A107,aditivos!$C$2:$C$200,"C4"),2))</f>
        <v/>
      </c>
      <c r="U107" s="170" t="str">
        <f t="shared" si="44"/>
        <v/>
      </c>
      <c r="V107" s="170" t="str">
        <f>IF(A107="","",IF(itens_Remanesc!K107="","",itens_Remanesc!K107))</f>
        <v/>
      </c>
      <c r="W107" s="170" t="str">
        <f t="shared" si="45"/>
        <v/>
      </c>
      <c r="X107" s="156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46"/>
        <v/>
      </c>
      <c r="Z107" t="b">
        <f t="shared" si="47"/>
        <v>0</v>
      </c>
    </row>
    <row r="108" spans="1:26" x14ac:dyDescent="0.35">
      <c r="A108" s="156" t="str">
        <f>IF(itens_Remanesc!A108="","",itens_Remanesc!A108)</f>
        <v/>
      </c>
      <c r="B108" s="218" t="str">
        <f>IF(A108="","",itens_Remanesc!C108)</f>
        <v/>
      </c>
      <c r="C108" s="172" t="str">
        <f>IF(A108="","",IF(itens_Remanesc!B108="",0,itens_Remanesc!B108))</f>
        <v/>
      </c>
      <c r="D108" s="174" t="str">
        <f>IF(A108="","",ROUND(SUMIFS(aditivos!$L$2:$L$200,aditivos!$A$2:$A$200,A108,aditivos!$C$2:$C$200,"C0"),2))</f>
        <v/>
      </c>
      <c r="E108" s="170" t="str">
        <f t="shared" si="36"/>
        <v/>
      </c>
      <c r="F108" s="170" t="str">
        <f>IF(A108="","",IF(itens_Remanesc!B108&lt;&gt;"",itens_Remanesc!B108,IF($Z108,0,"")))</f>
        <v/>
      </c>
      <c r="G108" s="178" t="str">
        <f t="shared" si="37"/>
        <v/>
      </c>
      <c r="H108" s="180" t="str">
        <f>IF(A108="","",ROUND(SUMIFS(aditivos!$L$2:$L$200,aditivos!$A$2:$A$200,A108,aditivos!$C$2:$C$200,"C1"),2))</f>
        <v/>
      </c>
      <c r="I108" s="176" t="str">
        <f t="shared" si="38"/>
        <v/>
      </c>
      <c r="J108" s="176" t="str">
        <f>IF(A108="","",IF(itens_Remanesc!E108="","",itens_Remanesc!E108))</f>
        <v/>
      </c>
      <c r="K108" s="182" t="str">
        <f t="shared" si="39"/>
        <v/>
      </c>
      <c r="L108" s="174" t="str">
        <f>IF(A108="","",ROUND(SUMIFS(aditivos!$L$2:$L$200,aditivos!$A$2:$A$200,A108,aditivos!$C$2:$C$200,"C2"),2))</f>
        <v/>
      </c>
      <c r="M108" s="170" t="str">
        <f t="shared" si="40"/>
        <v/>
      </c>
      <c r="N108" s="170" t="str">
        <f>IF(A108="","",IF(itens_Remanesc!G108="","",itens_Remanesc!G108))</f>
        <v/>
      </c>
      <c r="O108" s="178" t="str">
        <f t="shared" si="41"/>
        <v/>
      </c>
      <c r="P108" s="180" t="str">
        <f>IF(A108="","",ROUND(SUMIFS(aditivos!$L$2:$L$200,aditivos!$A$2:$A$200,A108,aditivos!$C$2:$C$200,"C3"),2))</f>
        <v/>
      </c>
      <c r="Q108" s="176" t="str">
        <f t="shared" si="42"/>
        <v/>
      </c>
      <c r="R108" s="176" t="str">
        <f>IF(A108="","",IF(itens_Remanesc!I108="","",itens_Remanesc!I108))</f>
        <v/>
      </c>
      <c r="S108" s="182" t="str">
        <f t="shared" si="43"/>
        <v/>
      </c>
      <c r="T108" s="174" t="str">
        <f>IF(A108="","",ROUND(SUMIFS(aditivos!$L$2:$L$200,aditivos!$A$2:$A$200,A108,aditivos!$C$2:$C$200,"C4"),2))</f>
        <v/>
      </c>
      <c r="U108" s="170" t="str">
        <f t="shared" si="44"/>
        <v/>
      </c>
      <c r="V108" s="170" t="str">
        <f>IF(A108="","",IF(itens_Remanesc!K108="","",itens_Remanesc!K108))</f>
        <v/>
      </c>
      <c r="W108" s="170" t="str">
        <f t="shared" si="45"/>
        <v/>
      </c>
      <c r="X108" s="156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46"/>
        <v/>
      </c>
      <c r="Z108" t="b">
        <f t="shared" si="47"/>
        <v>0</v>
      </c>
    </row>
    <row r="109" spans="1:26" x14ac:dyDescent="0.35">
      <c r="A109" s="156" t="str">
        <f>IF(itens_Remanesc!A109="","",itens_Remanesc!A109)</f>
        <v/>
      </c>
      <c r="B109" s="218" t="str">
        <f>IF(A109="","",itens_Remanesc!C109)</f>
        <v/>
      </c>
      <c r="C109" s="172" t="str">
        <f>IF(A109="","",IF(itens_Remanesc!B109="",0,itens_Remanesc!B109))</f>
        <v/>
      </c>
      <c r="D109" s="174" t="str">
        <f>IF(A109="","",ROUND(SUMIFS(aditivos!$L$2:$L$200,aditivos!$A$2:$A$200,A109,aditivos!$C$2:$C$200,"C0"),2))</f>
        <v/>
      </c>
      <c r="E109" s="170" t="str">
        <f t="shared" si="36"/>
        <v/>
      </c>
      <c r="F109" s="170" t="str">
        <f>IF(A109="","",IF(itens_Remanesc!B109&lt;&gt;"",itens_Remanesc!B109,IF($Z109,0,"")))</f>
        <v/>
      </c>
      <c r="G109" s="178" t="str">
        <f t="shared" si="37"/>
        <v/>
      </c>
      <c r="H109" s="180" t="str">
        <f>IF(A109="","",ROUND(SUMIFS(aditivos!$L$2:$L$200,aditivos!$A$2:$A$200,A109,aditivos!$C$2:$C$200,"C1"),2))</f>
        <v/>
      </c>
      <c r="I109" s="176" t="str">
        <f t="shared" si="38"/>
        <v/>
      </c>
      <c r="J109" s="176" t="str">
        <f>IF(A109="","",IF(itens_Remanesc!E109="","",itens_Remanesc!E109))</f>
        <v/>
      </c>
      <c r="K109" s="182" t="str">
        <f t="shared" si="39"/>
        <v/>
      </c>
      <c r="L109" s="174" t="str">
        <f>IF(A109="","",ROUND(SUMIFS(aditivos!$L$2:$L$200,aditivos!$A$2:$A$200,A109,aditivos!$C$2:$C$200,"C2"),2))</f>
        <v/>
      </c>
      <c r="M109" s="170" t="str">
        <f t="shared" si="40"/>
        <v/>
      </c>
      <c r="N109" s="170" t="str">
        <f>IF(A109="","",IF(itens_Remanesc!G109="","",itens_Remanesc!G109))</f>
        <v/>
      </c>
      <c r="O109" s="178" t="str">
        <f t="shared" si="41"/>
        <v/>
      </c>
      <c r="P109" s="180" t="str">
        <f>IF(A109="","",ROUND(SUMIFS(aditivos!$L$2:$L$200,aditivos!$A$2:$A$200,A109,aditivos!$C$2:$C$200,"C3"),2))</f>
        <v/>
      </c>
      <c r="Q109" s="176" t="str">
        <f t="shared" si="42"/>
        <v/>
      </c>
      <c r="R109" s="176" t="str">
        <f>IF(A109="","",IF(itens_Remanesc!I109="","",itens_Remanesc!I109))</f>
        <v/>
      </c>
      <c r="S109" s="182" t="str">
        <f t="shared" si="43"/>
        <v/>
      </c>
      <c r="T109" s="174" t="str">
        <f>IF(A109="","",ROUND(SUMIFS(aditivos!$L$2:$L$200,aditivos!$A$2:$A$200,A109,aditivos!$C$2:$C$200,"C4"),2))</f>
        <v/>
      </c>
      <c r="U109" s="170" t="str">
        <f t="shared" si="44"/>
        <v/>
      </c>
      <c r="V109" s="170" t="str">
        <f>IF(A109="","",IF(itens_Remanesc!K109="","",itens_Remanesc!K109))</f>
        <v/>
      </c>
      <c r="W109" s="170" t="str">
        <f t="shared" si="45"/>
        <v/>
      </c>
      <c r="X109" s="156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46"/>
        <v/>
      </c>
      <c r="Z109" t="b">
        <f t="shared" si="47"/>
        <v>0</v>
      </c>
    </row>
    <row r="110" spans="1:26" x14ac:dyDescent="0.35">
      <c r="A110" s="156" t="str">
        <f>IF(itens_Remanesc!A110="","",itens_Remanesc!A110)</f>
        <v/>
      </c>
      <c r="B110" s="218" t="str">
        <f>IF(A110="","",itens_Remanesc!C110)</f>
        <v/>
      </c>
      <c r="C110" s="172" t="str">
        <f>IF(A110="","",IF(itens_Remanesc!B110="",0,itens_Remanesc!B110))</f>
        <v/>
      </c>
      <c r="D110" s="174" t="str">
        <f>IF(A110="","",ROUND(SUMIFS(aditivos!$L$2:$L$200,aditivos!$A$2:$A$200,A110,aditivos!$C$2:$C$200,"C0"),2))</f>
        <v/>
      </c>
      <c r="E110" s="170" t="str">
        <f t="shared" si="36"/>
        <v/>
      </c>
      <c r="F110" s="170" t="str">
        <f>IF(A110="","",IF(itens_Remanesc!B110&lt;&gt;"",itens_Remanesc!B110,IF($Z110,0,"")))</f>
        <v/>
      </c>
      <c r="G110" s="178" t="str">
        <f t="shared" si="37"/>
        <v/>
      </c>
      <c r="H110" s="180" t="str">
        <f>IF(A110="","",ROUND(SUMIFS(aditivos!$L$2:$L$200,aditivos!$A$2:$A$200,A110,aditivos!$C$2:$C$200,"C1"),2))</f>
        <v/>
      </c>
      <c r="I110" s="176" t="str">
        <f t="shared" si="38"/>
        <v/>
      </c>
      <c r="J110" s="176" t="str">
        <f>IF(A110="","",IF(itens_Remanesc!E110="","",itens_Remanesc!E110))</f>
        <v/>
      </c>
      <c r="K110" s="182" t="str">
        <f t="shared" si="39"/>
        <v/>
      </c>
      <c r="L110" s="174" t="str">
        <f>IF(A110="","",ROUND(SUMIFS(aditivos!$L$2:$L$200,aditivos!$A$2:$A$200,A110,aditivos!$C$2:$C$200,"C2"),2))</f>
        <v/>
      </c>
      <c r="M110" s="170" t="str">
        <f t="shared" si="40"/>
        <v/>
      </c>
      <c r="N110" s="170" t="str">
        <f>IF(A110="","",IF(itens_Remanesc!G110="","",itens_Remanesc!G110))</f>
        <v/>
      </c>
      <c r="O110" s="178" t="str">
        <f t="shared" si="41"/>
        <v/>
      </c>
      <c r="P110" s="180" t="str">
        <f>IF(A110="","",ROUND(SUMIFS(aditivos!$L$2:$L$200,aditivos!$A$2:$A$200,A110,aditivos!$C$2:$C$200,"C3"),2))</f>
        <v/>
      </c>
      <c r="Q110" s="176" t="str">
        <f t="shared" si="42"/>
        <v/>
      </c>
      <c r="R110" s="176" t="str">
        <f>IF(A110="","",IF(itens_Remanesc!I110="","",itens_Remanesc!I110))</f>
        <v/>
      </c>
      <c r="S110" s="182" t="str">
        <f t="shared" si="43"/>
        <v/>
      </c>
      <c r="T110" s="174" t="str">
        <f>IF(A110="","",ROUND(SUMIFS(aditivos!$L$2:$L$200,aditivos!$A$2:$A$200,A110,aditivos!$C$2:$C$200,"C4"),2))</f>
        <v/>
      </c>
      <c r="U110" s="170" t="str">
        <f t="shared" si="44"/>
        <v/>
      </c>
      <c r="V110" s="170" t="str">
        <f>IF(A110="","",IF(itens_Remanesc!K110="","",itens_Remanesc!K110))</f>
        <v/>
      </c>
      <c r="W110" s="170" t="str">
        <f t="shared" si="45"/>
        <v/>
      </c>
      <c r="X110" s="156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46"/>
        <v/>
      </c>
      <c r="Z110" t="b">
        <f t="shared" si="47"/>
        <v>0</v>
      </c>
    </row>
    <row r="111" spans="1:26" x14ac:dyDescent="0.35">
      <c r="A111" s="156" t="str">
        <f>IF(itens_Remanesc!A111="","",itens_Remanesc!A111)</f>
        <v/>
      </c>
      <c r="B111" s="218" t="str">
        <f>IF(A111="","",itens_Remanesc!C111)</f>
        <v/>
      </c>
      <c r="C111" s="172" t="str">
        <f>IF(A111="","",IF(itens_Remanesc!B111="",0,itens_Remanesc!B111))</f>
        <v/>
      </c>
      <c r="D111" s="174" t="str">
        <f>IF(A111="","",ROUND(SUMIFS(aditivos!$L$2:$L$200,aditivos!$A$2:$A$200,A111,aditivos!$C$2:$C$200,"C0"),2))</f>
        <v/>
      </c>
      <c r="E111" s="170" t="str">
        <f t="shared" si="36"/>
        <v/>
      </c>
      <c r="F111" s="170" t="str">
        <f>IF(A111="","",IF(itens_Remanesc!B111&lt;&gt;"",itens_Remanesc!B111,IF($Z111,0,"")))</f>
        <v/>
      </c>
      <c r="G111" s="178" t="str">
        <f t="shared" si="37"/>
        <v/>
      </c>
      <c r="H111" s="180" t="str">
        <f>IF(A111="","",ROUND(SUMIFS(aditivos!$L$2:$L$200,aditivos!$A$2:$A$200,A111,aditivos!$C$2:$C$200,"C1"),2))</f>
        <v/>
      </c>
      <c r="I111" s="176" t="str">
        <f t="shared" si="38"/>
        <v/>
      </c>
      <c r="J111" s="176" t="str">
        <f>IF(A111="","",IF(itens_Remanesc!E111="","",itens_Remanesc!E111))</f>
        <v/>
      </c>
      <c r="K111" s="182" t="str">
        <f t="shared" si="39"/>
        <v/>
      </c>
      <c r="L111" s="174" t="str">
        <f>IF(A111="","",ROUND(SUMIFS(aditivos!$L$2:$L$200,aditivos!$A$2:$A$200,A111,aditivos!$C$2:$C$200,"C2"),2))</f>
        <v/>
      </c>
      <c r="M111" s="170" t="str">
        <f t="shared" si="40"/>
        <v/>
      </c>
      <c r="N111" s="170" t="str">
        <f>IF(A111="","",IF(itens_Remanesc!G111="","",itens_Remanesc!G111))</f>
        <v/>
      </c>
      <c r="O111" s="178" t="str">
        <f t="shared" si="41"/>
        <v/>
      </c>
      <c r="P111" s="180" t="str">
        <f>IF(A111="","",ROUND(SUMIFS(aditivos!$L$2:$L$200,aditivos!$A$2:$A$200,A111,aditivos!$C$2:$C$200,"C3"),2))</f>
        <v/>
      </c>
      <c r="Q111" s="176" t="str">
        <f t="shared" si="42"/>
        <v/>
      </c>
      <c r="R111" s="176" t="str">
        <f>IF(A111="","",IF(itens_Remanesc!I111="","",itens_Remanesc!I111))</f>
        <v/>
      </c>
      <c r="S111" s="182" t="str">
        <f t="shared" si="43"/>
        <v/>
      </c>
      <c r="T111" s="174" t="str">
        <f>IF(A111="","",ROUND(SUMIFS(aditivos!$L$2:$L$200,aditivos!$A$2:$A$200,A111,aditivos!$C$2:$C$200,"C4"),2))</f>
        <v/>
      </c>
      <c r="U111" s="170" t="str">
        <f t="shared" si="44"/>
        <v/>
      </c>
      <c r="V111" s="170" t="str">
        <f>IF(A111="","",IF(itens_Remanesc!K111="","",itens_Remanesc!K111))</f>
        <v/>
      </c>
      <c r="W111" s="170" t="str">
        <f t="shared" si="45"/>
        <v/>
      </c>
      <c r="X111" s="156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46"/>
        <v/>
      </c>
      <c r="Z111" t="b">
        <f t="shared" si="47"/>
        <v>0</v>
      </c>
    </row>
    <row r="112" spans="1:26" x14ac:dyDescent="0.35">
      <c r="A112" s="156" t="str">
        <f>IF(itens_Remanesc!A112="","",itens_Remanesc!A112)</f>
        <v/>
      </c>
      <c r="B112" s="218" t="str">
        <f>IF(A112="","",itens_Remanesc!C112)</f>
        <v/>
      </c>
      <c r="C112" s="172" t="str">
        <f>IF(A112="","",IF(itens_Remanesc!B112="",0,itens_Remanesc!B112))</f>
        <v/>
      </c>
      <c r="D112" s="174" t="str">
        <f>IF(A112="","",ROUND(SUMIFS(aditivos!$L$2:$L$200,aditivos!$A$2:$A$200,A112,aditivos!$C$2:$C$200,"C0"),2))</f>
        <v/>
      </c>
      <c r="E112" s="170" t="str">
        <f t="shared" si="36"/>
        <v/>
      </c>
      <c r="F112" s="170" t="str">
        <f>IF(A112="","",IF(itens_Remanesc!B112&lt;&gt;"",itens_Remanesc!B112,IF($Z112,0,"")))</f>
        <v/>
      </c>
      <c r="G112" s="178" t="str">
        <f t="shared" si="37"/>
        <v/>
      </c>
      <c r="H112" s="180" t="str">
        <f>IF(A112="","",ROUND(SUMIFS(aditivos!$L$2:$L$200,aditivos!$A$2:$A$200,A112,aditivos!$C$2:$C$200,"C1"),2))</f>
        <v/>
      </c>
      <c r="I112" s="176" t="str">
        <f t="shared" si="38"/>
        <v/>
      </c>
      <c r="J112" s="176" t="str">
        <f>IF(A112="","",IF(itens_Remanesc!E112="","",itens_Remanesc!E112))</f>
        <v/>
      </c>
      <c r="K112" s="182" t="str">
        <f t="shared" si="39"/>
        <v/>
      </c>
      <c r="L112" s="174" t="str">
        <f>IF(A112="","",ROUND(SUMIFS(aditivos!$L$2:$L$200,aditivos!$A$2:$A$200,A112,aditivos!$C$2:$C$200,"C2"),2))</f>
        <v/>
      </c>
      <c r="M112" s="170" t="str">
        <f t="shared" si="40"/>
        <v/>
      </c>
      <c r="N112" s="170" t="str">
        <f>IF(A112="","",IF(itens_Remanesc!G112="","",itens_Remanesc!G112))</f>
        <v/>
      </c>
      <c r="O112" s="178" t="str">
        <f t="shared" si="41"/>
        <v/>
      </c>
      <c r="P112" s="180" t="str">
        <f>IF(A112="","",ROUND(SUMIFS(aditivos!$L$2:$L$200,aditivos!$A$2:$A$200,A112,aditivos!$C$2:$C$200,"C3"),2))</f>
        <v/>
      </c>
      <c r="Q112" s="176" t="str">
        <f t="shared" si="42"/>
        <v/>
      </c>
      <c r="R112" s="176" t="str">
        <f>IF(A112="","",IF(itens_Remanesc!I112="","",itens_Remanesc!I112))</f>
        <v/>
      </c>
      <c r="S112" s="182" t="str">
        <f t="shared" si="43"/>
        <v/>
      </c>
      <c r="T112" s="174" t="str">
        <f>IF(A112="","",ROUND(SUMIFS(aditivos!$L$2:$L$200,aditivos!$A$2:$A$200,A112,aditivos!$C$2:$C$200,"C4"),2))</f>
        <v/>
      </c>
      <c r="U112" s="170" t="str">
        <f t="shared" si="44"/>
        <v/>
      </c>
      <c r="V112" s="170" t="str">
        <f>IF(A112="","",IF(itens_Remanesc!K112="","",itens_Remanesc!K112))</f>
        <v/>
      </c>
      <c r="W112" s="170" t="str">
        <f t="shared" si="45"/>
        <v/>
      </c>
      <c r="X112" s="156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46"/>
        <v/>
      </c>
      <c r="Z112" t="b">
        <f t="shared" si="47"/>
        <v>0</v>
      </c>
    </row>
    <row r="113" spans="1:26" x14ac:dyDescent="0.35">
      <c r="A113" s="156" t="str">
        <f>IF(itens_Remanesc!A113="","",itens_Remanesc!A113)</f>
        <v/>
      </c>
      <c r="B113" s="218" t="str">
        <f>IF(A113="","",itens_Remanesc!C113)</f>
        <v/>
      </c>
      <c r="C113" s="172" t="str">
        <f>IF(A113="","",IF(itens_Remanesc!B113="",0,itens_Remanesc!B113))</f>
        <v/>
      </c>
      <c r="D113" s="174" t="str">
        <f>IF(A113="","",ROUND(SUMIFS(aditivos!$L$2:$L$200,aditivos!$A$2:$A$200,A113,aditivos!$C$2:$C$200,"C0"),2))</f>
        <v/>
      </c>
      <c r="E113" s="170" t="str">
        <f t="shared" si="36"/>
        <v/>
      </c>
      <c r="F113" s="170" t="str">
        <f>IF(A113="","",IF(itens_Remanesc!B113&lt;&gt;"",itens_Remanesc!B113,IF($Z113,0,"")))</f>
        <v/>
      </c>
      <c r="G113" s="178" t="str">
        <f t="shared" si="37"/>
        <v/>
      </c>
      <c r="H113" s="180" t="str">
        <f>IF(A113="","",ROUND(SUMIFS(aditivos!$L$2:$L$200,aditivos!$A$2:$A$200,A113,aditivos!$C$2:$C$200,"C1"),2))</f>
        <v/>
      </c>
      <c r="I113" s="176" t="str">
        <f t="shared" si="38"/>
        <v/>
      </c>
      <c r="J113" s="176" t="str">
        <f>IF(A113="","",IF(itens_Remanesc!E113="","",itens_Remanesc!E113))</f>
        <v/>
      </c>
      <c r="K113" s="182" t="str">
        <f t="shared" si="39"/>
        <v/>
      </c>
      <c r="L113" s="174" t="str">
        <f>IF(A113="","",ROUND(SUMIFS(aditivos!$L$2:$L$200,aditivos!$A$2:$A$200,A113,aditivos!$C$2:$C$200,"C2"),2))</f>
        <v/>
      </c>
      <c r="M113" s="170" t="str">
        <f t="shared" si="40"/>
        <v/>
      </c>
      <c r="N113" s="170" t="str">
        <f>IF(A113="","",IF(itens_Remanesc!G113="","",itens_Remanesc!G113))</f>
        <v/>
      </c>
      <c r="O113" s="178" t="str">
        <f t="shared" si="41"/>
        <v/>
      </c>
      <c r="P113" s="180" t="str">
        <f>IF(A113="","",ROUND(SUMIFS(aditivos!$L$2:$L$200,aditivos!$A$2:$A$200,A113,aditivos!$C$2:$C$200,"C3"),2))</f>
        <v/>
      </c>
      <c r="Q113" s="176" t="str">
        <f t="shared" si="42"/>
        <v/>
      </c>
      <c r="R113" s="176" t="str">
        <f>IF(A113="","",IF(itens_Remanesc!I113="","",itens_Remanesc!I113))</f>
        <v/>
      </c>
      <c r="S113" s="182" t="str">
        <f t="shared" si="43"/>
        <v/>
      </c>
      <c r="T113" s="174" t="str">
        <f>IF(A113="","",ROUND(SUMIFS(aditivos!$L$2:$L$200,aditivos!$A$2:$A$200,A113,aditivos!$C$2:$C$200,"C4"),2))</f>
        <v/>
      </c>
      <c r="U113" s="170" t="str">
        <f t="shared" si="44"/>
        <v/>
      </c>
      <c r="V113" s="170" t="str">
        <f>IF(A113="","",IF(itens_Remanesc!K113="","",itens_Remanesc!K113))</f>
        <v/>
      </c>
      <c r="W113" s="170" t="str">
        <f t="shared" si="45"/>
        <v/>
      </c>
      <c r="X113" s="156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46"/>
        <v/>
      </c>
      <c r="Z113" t="b">
        <f t="shared" si="47"/>
        <v>0</v>
      </c>
    </row>
    <row r="114" spans="1:26" x14ac:dyDescent="0.35">
      <c r="A114" s="156" t="str">
        <f>IF(itens_Remanesc!A114="","",itens_Remanesc!A114)</f>
        <v/>
      </c>
      <c r="B114" s="218" t="str">
        <f>IF(A114="","",itens_Remanesc!C114)</f>
        <v/>
      </c>
      <c r="C114" s="172" t="str">
        <f>IF(A114="","",IF(itens_Remanesc!B114="",0,itens_Remanesc!B114))</f>
        <v/>
      </c>
      <c r="D114" s="174" t="str">
        <f>IF(A114="","",ROUND(SUMIFS(aditivos!$L$2:$L$200,aditivos!$A$2:$A$200,A114,aditivos!$C$2:$C$200,"C0"),2))</f>
        <v/>
      </c>
      <c r="E114" s="170" t="str">
        <f t="shared" si="36"/>
        <v/>
      </c>
      <c r="F114" s="170" t="str">
        <f>IF(A114="","",IF(itens_Remanesc!B114&lt;&gt;"",itens_Remanesc!B114,IF($Z114,0,"")))</f>
        <v/>
      </c>
      <c r="G114" s="178" t="str">
        <f t="shared" si="37"/>
        <v/>
      </c>
      <c r="H114" s="180" t="str">
        <f>IF(A114="","",ROUND(SUMIFS(aditivos!$L$2:$L$200,aditivos!$A$2:$A$200,A114,aditivos!$C$2:$C$200,"C1"),2))</f>
        <v/>
      </c>
      <c r="I114" s="176" t="str">
        <f t="shared" si="38"/>
        <v/>
      </c>
      <c r="J114" s="176" t="str">
        <f>IF(A114="","",IF(itens_Remanesc!E114="","",itens_Remanesc!E114))</f>
        <v/>
      </c>
      <c r="K114" s="182" t="str">
        <f t="shared" si="39"/>
        <v/>
      </c>
      <c r="L114" s="174" t="str">
        <f>IF(A114="","",ROUND(SUMIFS(aditivos!$L$2:$L$200,aditivos!$A$2:$A$200,A114,aditivos!$C$2:$C$200,"C2"),2))</f>
        <v/>
      </c>
      <c r="M114" s="170" t="str">
        <f t="shared" si="40"/>
        <v/>
      </c>
      <c r="N114" s="170" t="str">
        <f>IF(A114="","",IF(itens_Remanesc!G114="","",itens_Remanesc!G114))</f>
        <v/>
      </c>
      <c r="O114" s="178" t="str">
        <f t="shared" si="41"/>
        <v/>
      </c>
      <c r="P114" s="180" t="str">
        <f>IF(A114="","",ROUND(SUMIFS(aditivos!$L$2:$L$200,aditivos!$A$2:$A$200,A114,aditivos!$C$2:$C$200,"C3"),2))</f>
        <v/>
      </c>
      <c r="Q114" s="176" t="str">
        <f t="shared" si="42"/>
        <v/>
      </c>
      <c r="R114" s="176" t="str">
        <f>IF(A114="","",IF(itens_Remanesc!I114="","",itens_Remanesc!I114))</f>
        <v/>
      </c>
      <c r="S114" s="182" t="str">
        <f t="shared" si="43"/>
        <v/>
      </c>
      <c r="T114" s="174" t="str">
        <f>IF(A114="","",ROUND(SUMIFS(aditivos!$L$2:$L$200,aditivos!$A$2:$A$200,A114,aditivos!$C$2:$C$200,"C4"),2))</f>
        <v/>
      </c>
      <c r="U114" s="170" t="str">
        <f t="shared" si="44"/>
        <v/>
      </c>
      <c r="V114" s="170" t="str">
        <f>IF(A114="","",IF(itens_Remanesc!K114="","",itens_Remanesc!K114))</f>
        <v/>
      </c>
      <c r="W114" s="170" t="str">
        <f t="shared" si="45"/>
        <v/>
      </c>
      <c r="X114" s="156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46"/>
        <v/>
      </c>
      <c r="Z114" t="b">
        <f t="shared" si="47"/>
        <v>0</v>
      </c>
    </row>
    <row r="115" spans="1:26" x14ac:dyDescent="0.35">
      <c r="A115" s="156" t="str">
        <f>IF(itens_Remanesc!A115="","",itens_Remanesc!A115)</f>
        <v/>
      </c>
      <c r="B115" s="218" t="str">
        <f>IF(A115="","",itens_Remanesc!C115)</f>
        <v/>
      </c>
      <c r="C115" s="172" t="str">
        <f>IF(A115="","",IF(itens_Remanesc!B115="",0,itens_Remanesc!B115))</f>
        <v/>
      </c>
      <c r="D115" s="174" t="str">
        <f>IF(A115="","",ROUND(SUMIFS(aditivos!$L$2:$L$200,aditivos!$A$2:$A$200,A115,aditivos!$C$2:$C$200,"C0"),2))</f>
        <v/>
      </c>
      <c r="E115" s="170" t="str">
        <f t="shared" si="36"/>
        <v/>
      </c>
      <c r="F115" s="170" t="str">
        <f>IF(A115="","",IF(itens_Remanesc!B115&lt;&gt;"",itens_Remanesc!B115,IF($Z115,0,"")))</f>
        <v/>
      </c>
      <c r="G115" s="178" t="str">
        <f t="shared" si="37"/>
        <v/>
      </c>
      <c r="H115" s="180" t="str">
        <f>IF(A115="","",ROUND(SUMIFS(aditivos!$L$2:$L$200,aditivos!$A$2:$A$200,A115,aditivos!$C$2:$C$200,"C1"),2))</f>
        <v/>
      </c>
      <c r="I115" s="176" t="str">
        <f t="shared" si="38"/>
        <v/>
      </c>
      <c r="J115" s="176" t="str">
        <f>IF(A115="","",IF(itens_Remanesc!E115="","",itens_Remanesc!E115))</f>
        <v/>
      </c>
      <c r="K115" s="182" t="str">
        <f t="shared" si="39"/>
        <v/>
      </c>
      <c r="L115" s="174" t="str">
        <f>IF(A115="","",ROUND(SUMIFS(aditivos!$L$2:$L$200,aditivos!$A$2:$A$200,A115,aditivos!$C$2:$C$200,"C2"),2))</f>
        <v/>
      </c>
      <c r="M115" s="170" t="str">
        <f t="shared" si="40"/>
        <v/>
      </c>
      <c r="N115" s="170" t="str">
        <f>IF(A115="","",IF(itens_Remanesc!G115="","",itens_Remanesc!G115))</f>
        <v/>
      </c>
      <c r="O115" s="178" t="str">
        <f t="shared" si="41"/>
        <v/>
      </c>
      <c r="P115" s="180" t="str">
        <f>IF(A115="","",ROUND(SUMIFS(aditivos!$L$2:$L$200,aditivos!$A$2:$A$200,A115,aditivos!$C$2:$C$200,"C3"),2))</f>
        <v/>
      </c>
      <c r="Q115" s="176" t="str">
        <f t="shared" si="42"/>
        <v/>
      </c>
      <c r="R115" s="176" t="str">
        <f>IF(A115="","",IF(itens_Remanesc!I115="","",itens_Remanesc!I115))</f>
        <v/>
      </c>
      <c r="S115" s="182" t="str">
        <f t="shared" si="43"/>
        <v/>
      </c>
      <c r="T115" s="174" t="str">
        <f>IF(A115="","",ROUND(SUMIFS(aditivos!$L$2:$L$200,aditivos!$A$2:$A$200,A115,aditivos!$C$2:$C$200,"C4"),2))</f>
        <v/>
      </c>
      <c r="U115" s="170" t="str">
        <f t="shared" si="44"/>
        <v/>
      </c>
      <c r="V115" s="170" t="str">
        <f>IF(A115="","",IF(itens_Remanesc!K115="","",itens_Remanesc!K115))</f>
        <v/>
      </c>
      <c r="W115" s="170" t="str">
        <f t="shared" si="45"/>
        <v/>
      </c>
      <c r="X115" s="156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46"/>
        <v/>
      </c>
      <c r="Z115" t="b">
        <f t="shared" si="47"/>
        <v>0</v>
      </c>
    </row>
    <row r="116" spans="1:26" x14ac:dyDescent="0.35">
      <c r="A116" s="156" t="str">
        <f>IF(itens_Remanesc!A116="","",itens_Remanesc!A116)</f>
        <v/>
      </c>
      <c r="B116" s="218" t="str">
        <f>IF(A116="","",itens_Remanesc!C116)</f>
        <v/>
      </c>
      <c r="C116" s="172" t="str">
        <f>IF(A116="","",IF(itens_Remanesc!B116="",0,itens_Remanesc!B116))</f>
        <v/>
      </c>
      <c r="D116" s="174" t="str">
        <f>IF(A116="","",ROUND(SUMIFS(aditivos!$L$2:$L$200,aditivos!$A$2:$A$200,A116,aditivos!$C$2:$C$200,"C0"),2))</f>
        <v/>
      </c>
      <c r="E116" s="170" t="str">
        <f t="shared" si="36"/>
        <v/>
      </c>
      <c r="F116" s="170" t="str">
        <f>IF(A116="","",IF(itens_Remanesc!B116&lt;&gt;"",itens_Remanesc!B116,IF($Z116,0,"")))</f>
        <v/>
      </c>
      <c r="G116" s="178" t="str">
        <f t="shared" si="37"/>
        <v/>
      </c>
      <c r="H116" s="180" t="str">
        <f>IF(A116="","",ROUND(SUMIFS(aditivos!$L$2:$L$200,aditivos!$A$2:$A$200,A116,aditivos!$C$2:$C$200,"C1"),2))</f>
        <v/>
      </c>
      <c r="I116" s="176" t="str">
        <f t="shared" si="38"/>
        <v/>
      </c>
      <c r="J116" s="176" t="str">
        <f>IF(A116="","",IF(itens_Remanesc!E116="","",itens_Remanesc!E116))</f>
        <v/>
      </c>
      <c r="K116" s="182" t="str">
        <f t="shared" si="39"/>
        <v/>
      </c>
      <c r="L116" s="174" t="str">
        <f>IF(A116="","",ROUND(SUMIFS(aditivos!$L$2:$L$200,aditivos!$A$2:$A$200,A116,aditivos!$C$2:$C$200,"C2"),2))</f>
        <v/>
      </c>
      <c r="M116" s="170" t="str">
        <f t="shared" si="40"/>
        <v/>
      </c>
      <c r="N116" s="170" t="str">
        <f>IF(A116="","",IF(itens_Remanesc!G116="","",itens_Remanesc!G116))</f>
        <v/>
      </c>
      <c r="O116" s="178" t="str">
        <f t="shared" si="41"/>
        <v/>
      </c>
      <c r="P116" s="180" t="str">
        <f>IF(A116="","",ROUND(SUMIFS(aditivos!$L$2:$L$200,aditivos!$A$2:$A$200,A116,aditivos!$C$2:$C$200,"C3"),2))</f>
        <v/>
      </c>
      <c r="Q116" s="176" t="str">
        <f t="shared" si="42"/>
        <v/>
      </c>
      <c r="R116" s="176" t="str">
        <f>IF(A116="","",IF(itens_Remanesc!I116="","",itens_Remanesc!I116))</f>
        <v/>
      </c>
      <c r="S116" s="182" t="str">
        <f t="shared" si="43"/>
        <v/>
      </c>
      <c r="T116" s="174" t="str">
        <f>IF(A116="","",ROUND(SUMIFS(aditivos!$L$2:$L$200,aditivos!$A$2:$A$200,A116,aditivos!$C$2:$C$200,"C4"),2))</f>
        <v/>
      </c>
      <c r="U116" s="170" t="str">
        <f t="shared" si="44"/>
        <v/>
      </c>
      <c r="V116" s="170" t="str">
        <f>IF(A116="","",IF(itens_Remanesc!K116="","",itens_Remanesc!K116))</f>
        <v/>
      </c>
      <c r="W116" s="170" t="str">
        <f t="shared" si="45"/>
        <v/>
      </c>
      <c r="X116" s="156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46"/>
        <v/>
      </c>
      <c r="Z116" t="b">
        <f t="shared" si="47"/>
        <v>0</v>
      </c>
    </row>
    <row r="117" spans="1:26" x14ac:dyDescent="0.35">
      <c r="A117" s="156" t="str">
        <f>IF(itens_Remanesc!A117="","",itens_Remanesc!A117)</f>
        <v/>
      </c>
      <c r="B117" s="218" t="str">
        <f>IF(A117="","",itens_Remanesc!C117)</f>
        <v/>
      </c>
      <c r="C117" s="172" t="str">
        <f>IF(A117="","",IF(itens_Remanesc!B117="",0,itens_Remanesc!B117))</f>
        <v/>
      </c>
      <c r="D117" s="174" t="str">
        <f>IF(A117="","",ROUND(SUMIFS(aditivos!$L$2:$L$200,aditivos!$A$2:$A$200,A117,aditivos!$C$2:$C$200,"C0"),2))</f>
        <v/>
      </c>
      <c r="E117" s="170" t="str">
        <f t="shared" si="36"/>
        <v/>
      </c>
      <c r="F117" s="170" t="str">
        <f>IF(A117="","",IF(itens_Remanesc!B117&lt;&gt;"",itens_Remanesc!B117,IF($Z117,0,"")))</f>
        <v/>
      </c>
      <c r="G117" s="178" t="str">
        <f t="shared" si="37"/>
        <v/>
      </c>
      <c r="H117" s="180" t="str">
        <f>IF(A117="","",ROUND(SUMIFS(aditivos!$L$2:$L$200,aditivos!$A$2:$A$200,A117,aditivos!$C$2:$C$200,"C1"),2))</f>
        <v/>
      </c>
      <c r="I117" s="176" t="str">
        <f t="shared" si="38"/>
        <v/>
      </c>
      <c r="J117" s="176" t="str">
        <f>IF(A117="","",IF(itens_Remanesc!E117="","",itens_Remanesc!E117))</f>
        <v/>
      </c>
      <c r="K117" s="182" t="str">
        <f t="shared" si="39"/>
        <v/>
      </c>
      <c r="L117" s="174" t="str">
        <f>IF(A117="","",ROUND(SUMIFS(aditivos!$L$2:$L$200,aditivos!$A$2:$A$200,A117,aditivos!$C$2:$C$200,"C2"),2))</f>
        <v/>
      </c>
      <c r="M117" s="170" t="str">
        <f t="shared" si="40"/>
        <v/>
      </c>
      <c r="N117" s="170" t="str">
        <f>IF(A117="","",IF(itens_Remanesc!G117="","",itens_Remanesc!G117))</f>
        <v/>
      </c>
      <c r="O117" s="178" t="str">
        <f t="shared" si="41"/>
        <v/>
      </c>
      <c r="P117" s="180" t="str">
        <f>IF(A117="","",ROUND(SUMIFS(aditivos!$L$2:$L$200,aditivos!$A$2:$A$200,A117,aditivos!$C$2:$C$200,"C3"),2))</f>
        <v/>
      </c>
      <c r="Q117" s="176" t="str">
        <f t="shared" si="42"/>
        <v/>
      </c>
      <c r="R117" s="176" t="str">
        <f>IF(A117="","",IF(itens_Remanesc!I117="","",itens_Remanesc!I117))</f>
        <v/>
      </c>
      <c r="S117" s="182" t="str">
        <f t="shared" si="43"/>
        <v/>
      </c>
      <c r="T117" s="174" t="str">
        <f>IF(A117="","",ROUND(SUMIFS(aditivos!$L$2:$L$200,aditivos!$A$2:$A$200,A117,aditivos!$C$2:$C$200,"C4"),2))</f>
        <v/>
      </c>
      <c r="U117" s="170" t="str">
        <f t="shared" si="44"/>
        <v/>
      </c>
      <c r="V117" s="170" t="str">
        <f>IF(A117="","",IF(itens_Remanesc!K117="","",itens_Remanesc!K117))</f>
        <v/>
      </c>
      <c r="W117" s="170" t="str">
        <f t="shared" si="45"/>
        <v/>
      </c>
      <c r="X117" s="156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46"/>
        <v/>
      </c>
      <c r="Z117" t="b">
        <f t="shared" si="47"/>
        <v>0</v>
      </c>
    </row>
    <row r="118" spans="1:26" x14ac:dyDescent="0.35">
      <c r="A118" s="156" t="str">
        <f>IF(itens_Remanesc!A118="","",itens_Remanesc!A118)</f>
        <v/>
      </c>
      <c r="B118" s="218" t="str">
        <f>IF(A118="","",itens_Remanesc!C118)</f>
        <v/>
      </c>
      <c r="C118" s="172" t="str">
        <f>IF(A118="","",IF(itens_Remanesc!B118="",0,itens_Remanesc!B118))</f>
        <v/>
      </c>
      <c r="D118" s="174" t="str">
        <f>IF(A118="","",ROUND(SUMIFS(aditivos!$L$2:$L$200,aditivos!$A$2:$A$200,A118,aditivos!$C$2:$C$200,"C0"),2))</f>
        <v/>
      </c>
      <c r="E118" s="170" t="str">
        <f t="shared" si="36"/>
        <v/>
      </c>
      <c r="F118" s="170" t="str">
        <f>IF(A118="","",IF(itens_Remanesc!B118&lt;&gt;"",itens_Remanesc!B118,IF($Z118,0,"")))</f>
        <v/>
      </c>
      <c r="G118" s="178" t="str">
        <f t="shared" si="37"/>
        <v/>
      </c>
      <c r="H118" s="180" t="str">
        <f>IF(A118="","",ROUND(SUMIFS(aditivos!$L$2:$L$200,aditivos!$A$2:$A$200,A118,aditivos!$C$2:$C$200,"C1"),2))</f>
        <v/>
      </c>
      <c r="I118" s="176" t="str">
        <f t="shared" si="38"/>
        <v/>
      </c>
      <c r="J118" s="176" t="str">
        <f>IF(A118="","",IF(itens_Remanesc!E118="","",itens_Remanesc!E118))</f>
        <v/>
      </c>
      <c r="K118" s="182" t="str">
        <f t="shared" si="39"/>
        <v/>
      </c>
      <c r="L118" s="174" t="str">
        <f>IF(A118="","",ROUND(SUMIFS(aditivos!$L$2:$L$200,aditivos!$A$2:$A$200,A118,aditivos!$C$2:$C$200,"C2"),2))</f>
        <v/>
      </c>
      <c r="M118" s="170" t="str">
        <f t="shared" si="40"/>
        <v/>
      </c>
      <c r="N118" s="170" t="str">
        <f>IF(A118="","",IF(itens_Remanesc!G118="","",itens_Remanesc!G118))</f>
        <v/>
      </c>
      <c r="O118" s="178" t="str">
        <f t="shared" si="41"/>
        <v/>
      </c>
      <c r="P118" s="180" t="str">
        <f>IF(A118="","",ROUND(SUMIFS(aditivos!$L$2:$L$200,aditivos!$A$2:$A$200,A118,aditivos!$C$2:$C$200,"C3"),2))</f>
        <v/>
      </c>
      <c r="Q118" s="176" t="str">
        <f t="shared" si="42"/>
        <v/>
      </c>
      <c r="R118" s="176" t="str">
        <f>IF(A118="","",IF(itens_Remanesc!I118="","",itens_Remanesc!I118))</f>
        <v/>
      </c>
      <c r="S118" s="182" t="str">
        <f t="shared" si="43"/>
        <v/>
      </c>
      <c r="T118" s="174" t="str">
        <f>IF(A118="","",ROUND(SUMIFS(aditivos!$L$2:$L$200,aditivos!$A$2:$A$200,A118,aditivos!$C$2:$C$200,"C4"),2))</f>
        <v/>
      </c>
      <c r="U118" s="170" t="str">
        <f t="shared" si="44"/>
        <v/>
      </c>
      <c r="V118" s="170" t="str">
        <f>IF(A118="","",IF(itens_Remanesc!K118="","",itens_Remanesc!K118))</f>
        <v/>
      </c>
      <c r="W118" s="170" t="str">
        <f t="shared" si="45"/>
        <v/>
      </c>
      <c r="X118" s="156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46"/>
        <v/>
      </c>
      <c r="Z118" t="b">
        <f t="shared" si="47"/>
        <v>0</v>
      </c>
    </row>
    <row r="119" spans="1:26" x14ac:dyDescent="0.35">
      <c r="A119" s="156" t="str">
        <f>IF(itens_Remanesc!A119="","",itens_Remanesc!A119)</f>
        <v/>
      </c>
      <c r="B119" s="218" t="str">
        <f>IF(A119="","",itens_Remanesc!C119)</f>
        <v/>
      </c>
      <c r="C119" s="172" t="str">
        <f>IF(A119="","",IF(itens_Remanesc!B119="",0,itens_Remanesc!B119))</f>
        <v/>
      </c>
      <c r="D119" s="174" t="str">
        <f>IF(A119="","",ROUND(SUMIFS(aditivos!$L$2:$L$200,aditivos!$A$2:$A$200,A119,aditivos!$C$2:$C$200,"C0"),2))</f>
        <v/>
      </c>
      <c r="E119" s="170" t="str">
        <f t="shared" si="36"/>
        <v/>
      </c>
      <c r="F119" s="170" t="str">
        <f>IF(A119="","",IF(itens_Remanesc!B119&lt;&gt;"",itens_Remanesc!B119,IF($Z119,0,"")))</f>
        <v/>
      </c>
      <c r="G119" s="178" t="str">
        <f t="shared" si="37"/>
        <v/>
      </c>
      <c r="H119" s="180" t="str">
        <f>IF(A119="","",ROUND(SUMIFS(aditivos!$L$2:$L$200,aditivos!$A$2:$A$200,A119,aditivos!$C$2:$C$200,"C1"),2))</f>
        <v/>
      </c>
      <c r="I119" s="176" t="str">
        <f t="shared" si="38"/>
        <v/>
      </c>
      <c r="J119" s="176" t="str">
        <f>IF(A119="","",IF(itens_Remanesc!E119="","",itens_Remanesc!E119))</f>
        <v/>
      </c>
      <c r="K119" s="182" t="str">
        <f t="shared" si="39"/>
        <v/>
      </c>
      <c r="L119" s="174" t="str">
        <f>IF(A119="","",ROUND(SUMIFS(aditivos!$L$2:$L$200,aditivos!$A$2:$A$200,A119,aditivos!$C$2:$C$200,"C2"),2))</f>
        <v/>
      </c>
      <c r="M119" s="170" t="str">
        <f t="shared" si="40"/>
        <v/>
      </c>
      <c r="N119" s="170" t="str">
        <f>IF(A119="","",IF(itens_Remanesc!G119="","",itens_Remanesc!G119))</f>
        <v/>
      </c>
      <c r="O119" s="178" t="str">
        <f t="shared" si="41"/>
        <v/>
      </c>
      <c r="P119" s="180" t="str">
        <f>IF(A119="","",ROUND(SUMIFS(aditivos!$L$2:$L$200,aditivos!$A$2:$A$200,A119,aditivos!$C$2:$C$200,"C3"),2))</f>
        <v/>
      </c>
      <c r="Q119" s="176" t="str">
        <f t="shared" si="42"/>
        <v/>
      </c>
      <c r="R119" s="176" t="str">
        <f>IF(A119="","",IF(itens_Remanesc!I119="","",itens_Remanesc!I119))</f>
        <v/>
      </c>
      <c r="S119" s="182" t="str">
        <f t="shared" si="43"/>
        <v/>
      </c>
      <c r="T119" s="174" t="str">
        <f>IF(A119="","",ROUND(SUMIFS(aditivos!$L$2:$L$200,aditivos!$A$2:$A$200,A119,aditivos!$C$2:$C$200,"C4"),2))</f>
        <v/>
      </c>
      <c r="U119" s="170" t="str">
        <f t="shared" si="44"/>
        <v/>
      </c>
      <c r="V119" s="170" t="str">
        <f>IF(A119="","",IF(itens_Remanesc!K119="","",itens_Remanesc!K119))</f>
        <v/>
      </c>
      <c r="W119" s="170" t="str">
        <f t="shared" si="45"/>
        <v/>
      </c>
      <c r="X119" s="156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46"/>
        <v/>
      </c>
      <c r="Z119" t="b">
        <f t="shared" si="47"/>
        <v>0</v>
      </c>
    </row>
    <row r="120" spans="1:26" x14ac:dyDescent="0.35">
      <c r="A120" s="156" t="str">
        <f>IF(itens_Remanesc!A120="","",itens_Remanesc!A120)</f>
        <v/>
      </c>
      <c r="B120" s="218" t="str">
        <f>IF(A120="","",itens_Remanesc!C120)</f>
        <v/>
      </c>
      <c r="C120" s="172" t="str">
        <f>IF(A120="","",IF(itens_Remanesc!B120="",0,itens_Remanesc!B120))</f>
        <v/>
      </c>
      <c r="D120" s="174" t="str">
        <f>IF(A120="","",ROUND(SUMIFS(aditivos!$L$2:$L$200,aditivos!$A$2:$A$200,A120,aditivos!$C$2:$C$200,"C0"),2))</f>
        <v/>
      </c>
      <c r="E120" s="170" t="str">
        <f t="shared" si="36"/>
        <v/>
      </c>
      <c r="F120" s="170" t="str">
        <f>IF(A120="","",IF(itens_Remanesc!B120&lt;&gt;"",itens_Remanesc!B120,IF($Z120,0,"")))</f>
        <v/>
      </c>
      <c r="G120" s="178" t="str">
        <f t="shared" si="37"/>
        <v/>
      </c>
      <c r="H120" s="180" t="str">
        <f>IF(A120="","",ROUND(SUMIFS(aditivos!$L$2:$L$200,aditivos!$A$2:$A$200,A120,aditivos!$C$2:$C$200,"C1"),2))</f>
        <v/>
      </c>
      <c r="I120" s="176" t="str">
        <f t="shared" si="38"/>
        <v/>
      </c>
      <c r="J120" s="176" t="str">
        <f>IF(A120="","",IF(itens_Remanesc!E120="","",itens_Remanesc!E120))</f>
        <v/>
      </c>
      <c r="K120" s="182" t="str">
        <f t="shared" si="39"/>
        <v/>
      </c>
      <c r="L120" s="174" t="str">
        <f>IF(A120="","",ROUND(SUMIFS(aditivos!$L$2:$L$200,aditivos!$A$2:$A$200,A120,aditivos!$C$2:$C$200,"C2"),2))</f>
        <v/>
      </c>
      <c r="M120" s="170" t="str">
        <f t="shared" si="40"/>
        <v/>
      </c>
      <c r="N120" s="170" t="str">
        <f>IF(A120="","",IF(itens_Remanesc!G120="","",itens_Remanesc!G120))</f>
        <v/>
      </c>
      <c r="O120" s="178" t="str">
        <f t="shared" si="41"/>
        <v/>
      </c>
      <c r="P120" s="180" t="str">
        <f>IF(A120="","",ROUND(SUMIFS(aditivos!$L$2:$L$200,aditivos!$A$2:$A$200,A120,aditivos!$C$2:$C$200,"C3"),2))</f>
        <v/>
      </c>
      <c r="Q120" s="176" t="str">
        <f t="shared" si="42"/>
        <v/>
      </c>
      <c r="R120" s="176" t="str">
        <f>IF(A120="","",IF(itens_Remanesc!I120="","",itens_Remanesc!I120))</f>
        <v/>
      </c>
      <c r="S120" s="182" t="str">
        <f t="shared" si="43"/>
        <v/>
      </c>
      <c r="T120" s="174" t="str">
        <f>IF(A120="","",ROUND(SUMIFS(aditivos!$L$2:$L$200,aditivos!$A$2:$A$200,A120,aditivos!$C$2:$C$200,"C4"),2))</f>
        <v/>
      </c>
      <c r="U120" s="170" t="str">
        <f t="shared" si="44"/>
        <v/>
      </c>
      <c r="V120" s="170" t="str">
        <f>IF(A120="","",IF(itens_Remanesc!K120="","",itens_Remanesc!K120))</f>
        <v/>
      </c>
      <c r="W120" s="170" t="str">
        <f t="shared" si="45"/>
        <v/>
      </c>
      <c r="X120" s="156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46"/>
        <v/>
      </c>
      <c r="Z120" t="b">
        <f t="shared" si="47"/>
        <v>0</v>
      </c>
    </row>
    <row r="121" spans="1:26" x14ac:dyDescent="0.35">
      <c r="A121" s="156" t="str">
        <f>IF(itens_Remanesc!A121="","",itens_Remanesc!A121)</f>
        <v/>
      </c>
      <c r="B121" s="218" t="str">
        <f>IF(A121="","",itens_Remanesc!C121)</f>
        <v/>
      </c>
      <c r="C121" s="172" t="str">
        <f>IF(A121="","",IF(itens_Remanesc!B121="",0,itens_Remanesc!B121))</f>
        <v/>
      </c>
      <c r="D121" s="174" t="str">
        <f>IF(A121="","",ROUND(SUMIFS(aditivos!$L$2:$L$200,aditivos!$A$2:$A$200,A121,aditivos!$C$2:$C$200,"C0"),2))</f>
        <v/>
      </c>
      <c r="E121" s="170" t="str">
        <f t="shared" si="36"/>
        <v/>
      </c>
      <c r="F121" s="170" t="str">
        <f>IF(A121="","",IF(itens_Remanesc!B121&lt;&gt;"",itens_Remanesc!B121,IF($Z121,0,"")))</f>
        <v/>
      </c>
      <c r="G121" s="178" t="str">
        <f t="shared" si="37"/>
        <v/>
      </c>
      <c r="H121" s="180" t="str">
        <f>IF(A121="","",ROUND(SUMIFS(aditivos!$L$2:$L$200,aditivos!$A$2:$A$200,A121,aditivos!$C$2:$C$200,"C1"),2))</f>
        <v/>
      </c>
      <c r="I121" s="176" t="str">
        <f t="shared" si="38"/>
        <v/>
      </c>
      <c r="J121" s="176" t="str">
        <f>IF(A121="","",IF(itens_Remanesc!E121="","",itens_Remanesc!E121))</f>
        <v/>
      </c>
      <c r="K121" s="182" t="str">
        <f t="shared" si="39"/>
        <v/>
      </c>
      <c r="L121" s="174" t="str">
        <f>IF(A121="","",ROUND(SUMIFS(aditivos!$L$2:$L$200,aditivos!$A$2:$A$200,A121,aditivos!$C$2:$C$200,"C2"),2))</f>
        <v/>
      </c>
      <c r="M121" s="170" t="str">
        <f t="shared" si="40"/>
        <v/>
      </c>
      <c r="N121" s="170" t="str">
        <f>IF(A121="","",IF(itens_Remanesc!G121="","",itens_Remanesc!G121))</f>
        <v/>
      </c>
      <c r="O121" s="178" t="str">
        <f t="shared" si="41"/>
        <v/>
      </c>
      <c r="P121" s="180" t="str">
        <f>IF(A121="","",ROUND(SUMIFS(aditivos!$L$2:$L$200,aditivos!$A$2:$A$200,A121,aditivos!$C$2:$C$200,"C3"),2))</f>
        <v/>
      </c>
      <c r="Q121" s="176" t="str">
        <f t="shared" si="42"/>
        <v/>
      </c>
      <c r="R121" s="176" t="str">
        <f>IF(A121="","",IF(itens_Remanesc!I121="","",itens_Remanesc!I121))</f>
        <v/>
      </c>
      <c r="S121" s="182" t="str">
        <f t="shared" si="43"/>
        <v/>
      </c>
      <c r="T121" s="174" t="str">
        <f>IF(A121="","",ROUND(SUMIFS(aditivos!$L$2:$L$200,aditivos!$A$2:$A$200,A121,aditivos!$C$2:$C$200,"C4"),2))</f>
        <v/>
      </c>
      <c r="U121" s="170" t="str">
        <f t="shared" si="44"/>
        <v/>
      </c>
      <c r="V121" s="170" t="str">
        <f>IF(A121="","",IF(itens_Remanesc!K121="","",itens_Remanesc!K121))</f>
        <v/>
      </c>
      <c r="W121" s="170" t="str">
        <f t="shared" si="45"/>
        <v/>
      </c>
      <c r="X121" s="156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46"/>
        <v/>
      </c>
      <c r="Z121" t="b">
        <f t="shared" si="47"/>
        <v>0</v>
      </c>
    </row>
    <row r="122" spans="1:26" x14ac:dyDescent="0.35">
      <c r="A122" s="156" t="str">
        <f>IF(itens_Remanesc!A122="","",itens_Remanesc!A122)</f>
        <v/>
      </c>
      <c r="B122" s="218" t="str">
        <f>IF(A122="","",itens_Remanesc!C122)</f>
        <v/>
      </c>
      <c r="C122" s="172" t="str">
        <f>IF(A122="","",IF(itens_Remanesc!B122="",0,itens_Remanesc!B122))</f>
        <v/>
      </c>
      <c r="D122" s="174" t="str">
        <f>IF(A122="","",ROUND(SUMIFS(aditivos!$L$2:$L$200,aditivos!$A$2:$A$200,A122,aditivos!$C$2:$C$200,"C0"),2))</f>
        <v/>
      </c>
      <c r="E122" s="170" t="str">
        <f t="shared" si="36"/>
        <v/>
      </c>
      <c r="F122" s="170" t="str">
        <f>IF(A122="","",IF(itens_Remanesc!B122&lt;&gt;"",itens_Remanesc!B122,IF($Z122,0,"")))</f>
        <v/>
      </c>
      <c r="G122" s="178" t="str">
        <f t="shared" si="37"/>
        <v/>
      </c>
      <c r="H122" s="180" t="str">
        <f>IF(A122="","",ROUND(SUMIFS(aditivos!$L$2:$L$200,aditivos!$A$2:$A$200,A122,aditivos!$C$2:$C$200,"C1"),2))</f>
        <v/>
      </c>
      <c r="I122" s="176" t="str">
        <f t="shared" si="38"/>
        <v/>
      </c>
      <c r="J122" s="176" t="str">
        <f>IF(A122="","",IF(itens_Remanesc!E122="","",itens_Remanesc!E122))</f>
        <v/>
      </c>
      <c r="K122" s="182" t="str">
        <f t="shared" si="39"/>
        <v/>
      </c>
      <c r="L122" s="174" t="str">
        <f>IF(A122="","",ROUND(SUMIFS(aditivos!$L$2:$L$200,aditivos!$A$2:$A$200,A122,aditivos!$C$2:$C$200,"C2"),2))</f>
        <v/>
      </c>
      <c r="M122" s="170" t="str">
        <f t="shared" si="40"/>
        <v/>
      </c>
      <c r="N122" s="170" t="str">
        <f>IF(A122="","",IF(itens_Remanesc!G122="","",itens_Remanesc!G122))</f>
        <v/>
      </c>
      <c r="O122" s="178" t="str">
        <f t="shared" si="41"/>
        <v/>
      </c>
      <c r="P122" s="180" t="str">
        <f>IF(A122="","",ROUND(SUMIFS(aditivos!$L$2:$L$200,aditivos!$A$2:$A$200,A122,aditivos!$C$2:$C$200,"C3"),2))</f>
        <v/>
      </c>
      <c r="Q122" s="176" t="str">
        <f t="shared" si="42"/>
        <v/>
      </c>
      <c r="R122" s="176" t="str">
        <f>IF(A122="","",IF(itens_Remanesc!I122="","",itens_Remanesc!I122))</f>
        <v/>
      </c>
      <c r="S122" s="182" t="str">
        <f t="shared" si="43"/>
        <v/>
      </c>
      <c r="T122" s="174" t="str">
        <f>IF(A122="","",ROUND(SUMIFS(aditivos!$L$2:$L$200,aditivos!$A$2:$A$200,A122,aditivos!$C$2:$C$200,"C4"),2))</f>
        <v/>
      </c>
      <c r="U122" s="170" t="str">
        <f t="shared" si="44"/>
        <v/>
      </c>
      <c r="V122" s="170" t="str">
        <f>IF(A122="","",IF(itens_Remanesc!K122="","",itens_Remanesc!K122))</f>
        <v/>
      </c>
      <c r="W122" s="170" t="str">
        <f t="shared" si="45"/>
        <v/>
      </c>
      <c r="X122" s="156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46"/>
        <v/>
      </c>
      <c r="Z122" t="b">
        <f t="shared" si="47"/>
        <v>0</v>
      </c>
    </row>
    <row r="123" spans="1:26" x14ac:dyDescent="0.35">
      <c r="A123" s="156" t="str">
        <f>IF(itens_Remanesc!A123="","",itens_Remanesc!A123)</f>
        <v/>
      </c>
      <c r="B123" s="218" t="str">
        <f>IF(A123="","",itens_Remanesc!C123)</f>
        <v/>
      </c>
      <c r="C123" s="172" t="str">
        <f>IF(A123="","",IF(itens_Remanesc!B123="",0,itens_Remanesc!B123))</f>
        <v/>
      </c>
      <c r="D123" s="174" t="str">
        <f>IF(A123="","",ROUND(SUMIFS(aditivos!$L$2:$L$200,aditivos!$A$2:$A$200,A123,aditivos!$C$2:$C$200,"C0"),2))</f>
        <v/>
      </c>
      <c r="E123" s="170" t="str">
        <f t="shared" si="36"/>
        <v/>
      </c>
      <c r="F123" s="170" t="str">
        <f>IF(A123="","",IF(itens_Remanesc!B123&lt;&gt;"",itens_Remanesc!B123,IF($Z123,0,"")))</f>
        <v/>
      </c>
      <c r="G123" s="178" t="str">
        <f t="shared" si="37"/>
        <v/>
      </c>
      <c r="H123" s="180" t="str">
        <f>IF(A123="","",ROUND(SUMIFS(aditivos!$L$2:$L$200,aditivos!$A$2:$A$200,A123,aditivos!$C$2:$C$200,"C1"),2))</f>
        <v/>
      </c>
      <c r="I123" s="176" t="str">
        <f t="shared" si="38"/>
        <v/>
      </c>
      <c r="J123" s="176" t="str">
        <f>IF(A123="","",IF(itens_Remanesc!E123="","",itens_Remanesc!E123))</f>
        <v/>
      </c>
      <c r="K123" s="182" t="str">
        <f t="shared" si="39"/>
        <v/>
      </c>
      <c r="L123" s="174" t="str">
        <f>IF(A123="","",ROUND(SUMIFS(aditivos!$L$2:$L$200,aditivos!$A$2:$A$200,A123,aditivos!$C$2:$C$200,"C2"),2))</f>
        <v/>
      </c>
      <c r="M123" s="170" t="str">
        <f t="shared" si="40"/>
        <v/>
      </c>
      <c r="N123" s="170" t="str">
        <f>IF(A123="","",IF(itens_Remanesc!G123="","",itens_Remanesc!G123))</f>
        <v/>
      </c>
      <c r="O123" s="178" t="str">
        <f t="shared" si="41"/>
        <v/>
      </c>
      <c r="P123" s="180" t="str">
        <f>IF(A123="","",ROUND(SUMIFS(aditivos!$L$2:$L$200,aditivos!$A$2:$A$200,A123,aditivos!$C$2:$C$200,"C3"),2))</f>
        <v/>
      </c>
      <c r="Q123" s="176" t="str">
        <f t="shared" si="42"/>
        <v/>
      </c>
      <c r="R123" s="176" t="str">
        <f>IF(A123="","",IF(itens_Remanesc!I123="","",itens_Remanesc!I123))</f>
        <v/>
      </c>
      <c r="S123" s="182" t="str">
        <f t="shared" si="43"/>
        <v/>
      </c>
      <c r="T123" s="174" t="str">
        <f>IF(A123="","",ROUND(SUMIFS(aditivos!$L$2:$L$200,aditivos!$A$2:$A$200,A123,aditivos!$C$2:$C$200,"C4"),2))</f>
        <v/>
      </c>
      <c r="U123" s="170" t="str">
        <f t="shared" si="44"/>
        <v/>
      </c>
      <c r="V123" s="170" t="str">
        <f>IF(A123="","",IF(itens_Remanesc!K123="","",itens_Remanesc!K123))</f>
        <v/>
      </c>
      <c r="W123" s="170" t="str">
        <f t="shared" si="45"/>
        <v/>
      </c>
      <c r="X123" s="156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46"/>
        <v/>
      </c>
      <c r="Z123" t="b">
        <f t="shared" si="47"/>
        <v>0</v>
      </c>
    </row>
    <row r="124" spans="1:26" x14ac:dyDescent="0.35">
      <c r="A124" s="156" t="str">
        <f>IF(itens_Remanesc!A124="","",itens_Remanesc!A124)</f>
        <v/>
      </c>
      <c r="B124" s="218" t="str">
        <f>IF(A124="","",itens_Remanesc!C124)</f>
        <v/>
      </c>
      <c r="C124" s="172" t="str">
        <f>IF(A124="","",IF(itens_Remanesc!B124="",0,itens_Remanesc!B124))</f>
        <v/>
      </c>
      <c r="D124" s="174" t="str">
        <f>IF(A124="","",ROUND(SUMIFS(aditivos!$L$2:$L$200,aditivos!$A$2:$A$200,A124,aditivos!$C$2:$C$200,"C0"),2))</f>
        <v/>
      </c>
      <c r="E124" s="170" t="str">
        <f t="shared" si="36"/>
        <v/>
      </c>
      <c r="F124" s="170" t="str">
        <f>IF(A124="","",IF(itens_Remanesc!B124&lt;&gt;"",itens_Remanesc!B124,IF($Z124,0,"")))</f>
        <v/>
      </c>
      <c r="G124" s="178" t="str">
        <f t="shared" si="37"/>
        <v/>
      </c>
      <c r="H124" s="180" t="str">
        <f>IF(A124="","",ROUND(SUMIFS(aditivos!$L$2:$L$200,aditivos!$A$2:$A$200,A124,aditivos!$C$2:$C$200,"C1"),2))</f>
        <v/>
      </c>
      <c r="I124" s="176" t="str">
        <f t="shared" si="38"/>
        <v/>
      </c>
      <c r="J124" s="176" t="str">
        <f>IF(A124="","",IF(itens_Remanesc!E124="","",itens_Remanesc!E124))</f>
        <v/>
      </c>
      <c r="K124" s="182" t="str">
        <f t="shared" si="39"/>
        <v/>
      </c>
      <c r="L124" s="174" t="str">
        <f>IF(A124="","",ROUND(SUMIFS(aditivos!$L$2:$L$200,aditivos!$A$2:$A$200,A124,aditivos!$C$2:$C$200,"C2"),2))</f>
        <v/>
      </c>
      <c r="M124" s="170" t="str">
        <f t="shared" si="40"/>
        <v/>
      </c>
      <c r="N124" s="170" t="str">
        <f>IF(A124="","",IF(itens_Remanesc!G124="","",itens_Remanesc!G124))</f>
        <v/>
      </c>
      <c r="O124" s="178" t="str">
        <f t="shared" si="41"/>
        <v/>
      </c>
      <c r="P124" s="180" t="str">
        <f>IF(A124="","",ROUND(SUMIFS(aditivos!$L$2:$L$200,aditivos!$A$2:$A$200,A124,aditivos!$C$2:$C$200,"C3"),2))</f>
        <v/>
      </c>
      <c r="Q124" s="176" t="str">
        <f t="shared" si="42"/>
        <v/>
      </c>
      <c r="R124" s="176" t="str">
        <f>IF(A124="","",IF(itens_Remanesc!I124="","",itens_Remanesc!I124))</f>
        <v/>
      </c>
      <c r="S124" s="182" t="str">
        <f t="shared" si="43"/>
        <v/>
      </c>
      <c r="T124" s="174" t="str">
        <f>IF(A124="","",ROUND(SUMIFS(aditivos!$L$2:$L$200,aditivos!$A$2:$A$200,A124,aditivos!$C$2:$C$200,"C4"),2))</f>
        <v/>
      </c>
      <c r="U124" s="170" t="str">
        <f t="shared" si="44"/>
        <v/>
      </c>
      <c r="V124" s="170" t="str">
        <f>IF(A124="","",IF(itens_Remanesc!K124="","",itens_Remanesc!K124))</f>
        <v/>
      </c>
      <c r="W124" s="170" t="str">
        <f t="shared" si="45"/>
        <v/>
      </c>
      <c r="X124" s="156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46"/>
        <v/>
      </c>
      <c r="Z124" t="b">
        <f t="shared" si="47"/>
        <v>0</v>
      </c>
    </row>
    <row r="125" spans="1:26" x14ac:dyDescent="0.35">
      <c r="A125" s="156" t="str">
        <f>IF(itens_Remanesc!A125="","",itens_Remanesc!A125)</f>
        <v/>
      </c>
      <c r="B125" s="218" t="str">
        <f>IF(A125="","",itens_Remanesc!C125)</f>
        <v/>
      </c>
      <c r="C125" s="172" t="str">
        <f>IF(A125="","",IF(itens_Remanesc!B125="",0,itens_Remanesc!B125))</f>
        <v/>
      </c>
      <c r="D125" s="174" t="str">
        <f>IF(A125="","",ROUND(SUMIFS(aditivos!$L$2:$L$200,aditivos!$A$2:$A$200,A125,aditivos!$C$2:$C$200,"C0"),2))</f>
        <v/>
      </c>
      <c r="E125" s="170" t="str">
        <f t="shared" si="36"/>
        <v/>
      </c>
      <c r="F125" s="170" t="str">
        <f>IF(A125="","",IF(itens_Remanesc!B125&lt;&gt;"",itens_Remanesc!B125,IF($Z125,0,"")))</f>
        <v/>
      </c>
      <c r="G125" s="178" t="str">
        <f t="shared" si="37"/>
        <v/>
      </c>
      <c r="H125" s="180" t="str">
        <f>IF(A125="","",ROUND(SUMIFS(aditivos!$L$2:$L$200,aditivos!$A$2:$A$200,A125,aditivos!$C$2:$C$200,"C1"),2))</f>
        <v/>
      </c>
      <c r="I125" s="176" t="str">
        <f t="shared" si="38"/>
        <v/>
      </c>
      <c r="J125" s="176" t="str">
        <f>IF(A125="","",IF(itens_Remanesc!E125="","",itens_Remanesc!E125))</f>
        <v/>
      </c>
      <c r="K125" s="182" t="str">
        <f t="shared" si="39"/>
        <v/>
      </c>
      <c r="L125" s="174" t="str">
        <f>IF(A125="","",ROUND(SUMIFS(aditivos!$L$2:$L$200,aditivos!$A$2:$A$200,A125,aditivos!$C$2:$C$200,"C2"),2))</f>
        <v/>
      </c>
      <c r="M125" s="170" t="str">
        <f t="shared" si="40"/>
        <v/>
      </c>
      <c r="N125" s="170" t="str">
        <f>IF(A125="","",IF(itens_Remanesc!G125="","",itens_Remanesc!G125))</f>
        <v/>
      </c>
      <c r="O125" s="178" t="str">
        <f t="shared" si="41"/>
        <v/>
      </c>
      <c r="P125" s="180" t="str">
        <f>IF(A125="","",ROUND(SUMIFS(aditivos!$L$2:$L$200,aditivos!$A$2:$A$200,A125,aditivos!$C$2:$C$200,"C3"),2))</f>
        <v/>
      </c>
      <c r="Q125" s="176" t="str">
        <f t="shared" si="42"/>
        <v/>
      </c>
      <c r="R125" s="176" t="str">
        <f>IF(A125="","",IF(itens_Remanesc!I125="","",itens_Remanesc!I125))</f>
        <v/>
      </c>
      <c r="S125" s="182" t="str">
        <f t="shared" si="43"/>
        <v/>
      </c>
      <c r="T125" s="174" t="str">
        <f>IF(A125="","",ROUND(SUMIFS(aditivos!$L$2:$L$200,aditivos!$A$2:$A$200,A125,aditivos!$C$2:$C$200,"C4"),2))</f>
        <v/>
      </c>
      <c r="U125" s="170" t="str">
        <f t="shared" si="44"/>
        <v/>
      </c>
      <c r="V125" s="170" t="str">
        <f>IF(A125="","",IF(itens_Remanesc!K125="","",itens_Remanesc!K125))</f>
        <v/>
      </c>
      <c r="W125" s="170" t="str">
        <f t="shared" si="45"/>
        <v/>
      </c>
      <c r="X125" s="156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46"/>
        <v/>
      </c>
      <c r="Z125" t="b">
        <f t="shared" si="47"/>
        <v>0</v>
      </c>
    </row>
    <row r="126" spans="1:26" x14ac:dyDescent="0.35">
      <c r="A126" s="156" t="str">
        <f>IF(itens_Remanesc!A126="","",itens_Remanesc!A126)</f>
        <v/>
      </c>
      <c r="B126" s="218" t="str">
        <f>IF(A126="","",itens_Remanesc!C126)</f>
        <v/>
      </c>
      <c r="C126" s="172" t="str">
        <f>IF(A126="","",IF(itens_Remanesc!B126="",0,itens_Remanesc!B126))</f>
        <v/>
      </c>
      <c r="D126" s="174" t="str">
        <f>IF(A126="","",ROUND(SUMIFS(aditivos!$L$2:$L$200,aditivos!$A$2:$A$200,A126,aditivos!$C$2:$C$200,"C0"),2))</f>
        <v/>
      </c>
      <c r="E126" s="170" t="str">
        <f t="shared" si="36"/>
        <v/>
      </c>
      <c r="F126" s="170" t="str">
        <f>IF(A126="","",IF(itens_Remanesc!B126&lt;&gt;"",itens_Remanesc!B126,IF($Z126,0,"")))</f>
        <v/>
      </c>
      <c r="G126" s="178" t="str">
        <f t="shared" si="37"/>
        <v/>
      </c>
      <c r="H126" s="180" t="str">
        <f>IF(A126="","",ROUND(SUMIFS(aditivos!$L$2:$L$200,aditivos!$A$2:$A$200,A126,aditivos!$C$2:$C$200,"C1"),2))</f>
        <v/>
      </c>
      <c r="I126" s="176" t="str">
        <f t="shared" si="38"/>
        <v/>
      </c>
      <c r="J126" s="176" t="str">
        <f>IF(A126="","",IF(itens_Remanesc!E126="","",itens_Remanesc!E126))</f>
        <v/>
      </c>
      <c r="K126" s="182" t="str">
        <f t="shared" si="39"/>
        <v/>
      </c>
      <c r="L126" s="174" t="str">
        <f>IF(A126="","",ROUND(SUMIFS(aditivos!$L$2:$L$200,aditivos!$A$2:$A$200,A126,aditivos!$C$2:$C$200,"C2"),2))</f>
        <v/>
      </c>
      <c r="M126" s="170" t="str">
        <f t="shared" si="40"/>
        <v/>
      </c>
      <c r="N126" s="170" t="str">
        <f>IF(A126="","",IF(itens_Remanesc!G126="","",itens_Remanesc!G126))</f>
        <v/>
      </c>
      <c r="O126" s="178" t="str">
        <f t="shared" si="41"/>
        <v/>
      </c>
      <c r="P126" s="180" t="str">
        <f>IF(A126="","",ROUND(SUMIFS(aditivos!$L$2:$L$200,aditivos!$A$2:$A$200,A126,aditivos!$C$2:$C$200,"C3"),2))</f>
        <v/>
      </c>
      <c r="Q126" s="176" t="str">
        <f t="shared" si="42"/>
        <v/>
      </c>
      <c r="R126" s="176" t="str">
        <f>IF(A126="","",IF(itens_Remanesc!I126="","",itens_Remanesc!I126))</f>
        <v/>
      </c>
      <c r="S126" s="182" t="str">
        <f t="shared" si="43"/>
        <v/>
      </c>
      <c r="T126" s="174" t="str">
        <f>IF(A126="","",ROUND(SUMIFS(aditivos!$L$2:$L$200,aditivos!$A$2:$A$200,A126,aditivos!$C$2:$C$200,"C4"),2))</f>
        <v/>
      </c>
      <c r="U126" s="170" t="str">
        <f t="shared" si="44"/>
        <v/>
      </c>
      <c r="V126" s="170" t="str">
        <f>IF(A126="","",IF(itens_Remanesc!K126="","",itens_Remanesc!K126))</f>
        <v/>
      </c>
      <c r="W126" s="170" t="str">
        <f t="shared" si="45"/>
        <v/>
      </c>
      <c r="X126" s="156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46"/>
        <v/>
      </c>
      <c r="Z126" t="b">
        <f t="shared" si="47"/>
        <v>0</v>
      </c>
    </row>
    <row r="127" spans="1:26" x14ac:dyDescent="0.35">
      <c r="A127" s="156" t="str">
        <f>IF(itens_Remanesc!A127="","",itens_Remanesc!A127)</f>
        <v/>
      </c>
      <c r="B127" s="218" t="str">
        <f>IF(A127="","",itens_Remanesc!C127)</f>
        <v/>
      </c>
      <c r="C127" s="172" t="str">
        <f>IF(A127="","",IF(itens_Remanesc!B127="",0,itens_Remanesc!B127))</f>
        <v/>
      </c>
      <c r="D127" s="174" t="str">
        <f>IF(A127="","",ROUND(SUMIFS(aditivos!$L$2:$L$200,aditivos!$A$2:$A$200,A127,aditivos!$C$2:$C$200,"C0"),2))</f>
        <v/>
      </c>
      <c r="E127" s="170" t="str">
        <f t="shared" si="36"/>
        <v/>
      </c>
      <c r="F127" s="170" t="str">
        <f>IF(A127="","",IF(itens_Remanesc!B127&lt;&gt;"",itens_Remanesc!B127,IF($Z127,0,"")))</f>
        <v/>
      </c>
      <c r="G127" s="178" t="str">
        <f t="shared" si="37"/>
        <v/>
      </c>
      <c r="H127" s="180" t="str">
        <f>IF(A127="","",ROUND(SUMIFS(aditivos!$L$2:$L$200,aditivos!$A$2:$A$200,A127,aditivos!$C$2:$C$200,"C1"),2))</f>
        <v/>
      </c>
      <c r="I127" s="176" t="str">
        <f t="shared" si="38"/>
        <v/>
      </c>
      <c r="J127" s="176" t="str">
        <f>IF(A127="","",IF(itens_Remanesc!E127="","",itens_Remanesc!E127))</f>
        <v/>
      </c>
      <c r="K127" s="182" t="str">
        <f t="shared" si="39"/>
        <v/>
      </c>
      <c r="L127" s="174" t="str">
        <f>IF(A127="","",ROUND(SUMIFS(aditivos!$L$2:$L$200,aditivos!$A$2:$A$200,A127,aditivos!$C$2:$C$200,"C2"),2))</f>
        <v/>
      </c>
      <c r="M127" s="170" t="str">
        <f t="shared" si="40"/>
        <v/>
      </c>
      <c r="N127" s="170" t="str">
        <f>IF(A127="","",IF(itens_Remanesc!G127="","",itens_Remanesc!G127))</f>
        <v/>
      </c>
      <c r="O127" s="178" t="str">
        <f t="shared" si="41"/>
        <v/>
      </c>
      <c r="P127" s="180" t="str">
        <f>IF(A127="","",ROUND(SUMIFS(aditivos!$L$2:$L$200,aditivos!$A$2:$A$200,A127,aditivos!$C$2:$C$200,"C3"),2))</f>
        <v/>
      </c>
      <c r="Q127" s="176" t="str">
        <f t="shared" si="42"/>
        <v/>
      </c>
      <c r="R127" s="176" t="str">
        <f>IF(A127="","",IF(itens_Remanesc!I127="","",itens_Remanesc!I127))</f>
        <v/>
      </c>
      <c r="S127" s="182" t="str">
        <f t="shared" si="43"/>
        <v/>
      </c>
      <c r="T127" s="174" t="str">
        <f>IF(A127="","",ROUND(SUMIFS(aditivos!$L$2:$L$200,aditivos!$A$2:$A$200,A127,aditivos!$C$2:$C$200,"C4"),2))</f>
        <v/>
      </c>
      <c r="U127" s="170" t="str">
        <f t="shared" si="44"/>
        <v/>
      </c>
      <c r="V127" s="170" t="str">
        <f>IF(A127="","",IF(itens_Remanesc!K127="","",itens_Remanesc!K127))</f>
        <v/>
      </c>
      <c r="W127" s="170" t="str">
        <f t="shared" si="45"/>
        <v/>
      </c>
      <c r="X127" s="156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46"/>
        <v/>
      </c>
      <c r="Z127" t="b">
        <f t="shared" si="47"/>
        <v>0</v>
      </c>
    </row>
    <row r="128" spans="1:26" x14ac:dyDescent="0.35">
      <c r="A128" s="156" t="str">
        <f>IF(itens_Remanesc!A128="","",itens_Remanesc!A128)</f>
        <v/>
      </c>
      <c r="B128" s="218" t="str">
        <f>IF(A128="","",itens_Remanesc!C128)</f>
        <v/>
      </c>
      <c r="C128" s="172" t="str">
        <f>IF(A128="","",IF(itens_Remanesc!B128="",0,itens_Remanesc!B128))</f>
        <v/>
      </c>
      <c r="D128" s="174" t="str">
        <f>IF(A128="","",ROUND(SUMIFS(aditivos!$L$2:$L$200,aditivos!$A$2:$A$200,A128,aditivos!$C$2:$C$200,"C0"),2))</f>
        <v/>
      </c>
      <c r="E128" s="170" t="str">
        <f t="shared" si="36"/>
        <v/>
      </c>
      <c r="F128" s="170" t="str">
        <f>IF(A128="","",IF(itens_Remanesc!B128&lt;&gt;"",itens_Remanesc!B128,IF($Z128,0,"")))</f>
        <v/>
      </c>
      <c r="G128" s="178" t="str">
        <f t="shared" si="37"/>
        <v/>
      </c>
      <c r="H128" s="180" t="str">
        <f>IF(A128="","",ROUND(SUMIFS(aditivos!$L$2:$L$200,aditivos!$A$2:$A$200,A128,aditivos!$C$2:$C$200,"C1"),2))</f>
        <v/>
      </c>
      <c r="I128" s="176" t="str">
        <f t="shared" si="38"/>
        <v/>
      </c>
      <c r="J128" s="176" t="str">
        <f>IF(A128="","",IF(itens_Remanesc!E128="","",itens_Remanesc!E128))</f>
        <v/>
      </c>
      <c r="K128" s="182" t="str">
        <f t="shared" si="39"/>
        <v/>
      </c>
      <c r="L128" s="174" t="str">
        <f>IF(A128="","",ROUND(SUMIFS(aditivos!$L$2:$L$200,aditivos!$A$2:$A$200,A128,aditivos!$C$2:$C$200,"C2"),2))</f>
        <v/>
      </c>
      <c r="M128" s="170" t="str">
        <f t="shared" si="40"/>
        <v/>
      </c>
      <c r="N128" s="170" t="str">
        <f>IF(A128="","",IF(itens_Remanesc!G128="","",itens_Remanesc!G128))</f>
        <v/>
      </c>
      <c r="O128" s="178" t="str">
        <f t="shared" si="41"/>
        <v/>
      </c>
      <c r="P128" s="180" t="str">
        <f>IF(A128="","",ROUND(SUMIFS(aditivos!$L$2:$L$200,aditivos!$A$2:$A$200,A128,aditivos!$C$2:$C$200,"C3"),2))</f>
        <v/>
      </c>
      <c r="Q128" s="176" t="str">
        <f t="shared" si="42"/>
        <v/>
      </c>
      <c r="R128" s="176" t="str">
        <f>IF(A128="","",IF(itens_Remanesc!I128="","",itens_Remanesc!I128))</f>
        <v/>
      </c>
      <c r="S128" s="182" t="str">
        <f t="shared" si="43"/>
        <v/>
      </c>
      <c r="T128" s="174" t="str">
        <f>IF(A128="","",ROUND(SUMIFS(aditivos!$L$2:$L$200,aditivos!$A$2:$A$200,A128,aditivos!$C$2:$C$200,"C4"),2))</f>
        <v/>
      </c>
      <c r="U128" s="170" t="str">
        <f t="shared" si="44"/>
        <v/>
      </c>
      <c r="V128" s="170" t="str">
        <f>IF(A128="","",IF(itens_Remanesc!K128="","",itens_Remanesc!K128))</f>
        <v/>
      </c>
      <c r="W128" s="170" t="str">
        <f t="shared" si="45"/>
        <v/>
      </c>
      <c r="X128" s="156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46"/>
        <v/>
      </c>
      <c r="Z128" t="b">
        <f t="shared" si="47"/>
        <v>0</v>
      </c>
    </row>
    <row r="129" spans="1:26" x14ac:dyDescent="0.35">
      <c r="A129" s="156" t="str">
        <f>IF(itens_Remanesc!A129="","",itens_Remanesc!A129)</f>
        <v/>
      </c>
      <c r="B129" s="218" t="str">
        <f>IF(A129="","",itens_Remanesc!C129)</f>
        <v/>
      </c>
      <c r="C129" s="172" t="str">
        <f>IF(A129="","",IF(itens_Remanesc!B129="",0,itens_Remanesc!B129))</f>
        <v/>
      </c>
      <c r="D129" s="174" t="str">
        <f>IF(A129="","",ROUND(SUMIFS(aditivos!$L$2:$L$200,aditivos!$A$2:$A$200,A129,aditivos!$C$2:$C$200,"C0"),2))</f>
        <v/>
      </c>
      <c r="E129" s="170" t="str">
        <f t="shared" si="36"/>
        <v/>
      </c>
      <c r="F129" s="170" t="str">
        <f>IF(A129="","",IF(itens_Remanesc!B129&lt;&gt;"",itens_Remanesc!B129,IF($Z129,0,"")))</f>
        <v/>
      </c>
      <c r="G129" s="178" t="str">
        <f t="shared" si="37"/>
        <v/>
      </c>
      <c r="H129" s="180" t="str">
        <f>IF(A129="","",ROUND(SUMIFS(aditivos!$L$2:$L$200,aditivos!$A$2:$A$200,A129,aditivos!$C$2:$C$200,"C1"),2))</f>
        <v/>
      </c>
      <c r="I129" s="176" t="str">
        <f t="shared" si="38"/>
        <v/>
      </c>
      <c r="J129" s="176" t="str">
        <f>IF(A129="","",IF(itens_Remanesc!E129="","",itens_Remanesc!E129))</f>
        <v/>
      </c>
      <c r="K129" s="182" t="str">
        <f t="shared" si="39"/>
        <v/>
      </c>
      <c r="L129" s="174" t="str">
        <f>IF(A129="","",ROUND(SUMIFS(aditivos!$L$2:$L$200,aditivos!$A$2:$A$200,A129,aditivos!$C$2:$C$200,"C2"),2))</f>
        <v/>
      </c>
      <c r="M129" s="170" t="str">
        <f t="shared" si="40"/>
        <v/>
      </c>
      <c r="N129" s="170" t="str">
        <f>IF(A129="","",IF(itens_Remanesc!G129="","",itens_Remanesc!G129))</f>
        <v/>
      </c>
      <c r="O129" s="178" t="str">
        <f t="shared" si="41"/>
        <v/>
      </c>
      <c r="P129" s="180" t="str">
        <f>IF(A129="","",ROUND(SUMIFS(aditivos!$L$2:$L$200,aditivos!$A$2:$A$200,A129,aditivos!$C$2:$C$200,"C3"),2))</f>
        <v/>
      </c>
      <c r="Q129" s="176" t="str">
        <f t="shared" si="42"/>
        <v/>
      </c>
      <c r="R129" s="176" t="str">
        <f>IF(A129="","",IF(itens_Remanesc!I129="","",itens_Remanesc!I129))</f>
        <v/>
      </c>
      <c r="S129" s="182" t="str">
        <f t="shared" si="43"/>
        <v/>
      </c>
      <c r="T129" s="174" t="str">
        <f>IF(A129="","",ROUND(SUMIFS(aditivos!$L$2:$L$200,aditivos!$A$2:$A$200,A129,aditivos!$C$2:$C$200,"C4"),2))</f>
        <v/>
      </c>
      <c r="U129" s="170" t="str">
        <f t="shared" si="44"/>
        <v/>
      </c>
      <c r="V129" s="170" t="str">
        <f>IF(A129="","",IF(itens_Remanesc!K129="","",itens_Remanesc!K129))</f>
        <v/>
      </c>
      <c r="W129" s="170" t="str">
        <f t="shared" si="45"/>
        <v/>
      </c>
      <c r="X129" s="156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46"/>
        <v/>
      </c>
      <c r="Z129" t="b">
        <f t="shared" si="47"/>
        <v>0</v>
      </c>
    </row>
    <row r="130" spans="1:26" x14ac:dyDescent="0.35">
      <c r="A130" s="156" t="str">
        <f>IF(itens_Remanesc!A130="","",itens_Remanesc!A130)</f>
        <v/>
      </c>
      <c r="B130" s="218" t="str">
        <f>IF(A130="","",itens_Remanesc!C130)</f>
        <v/>
      </c>
      <c r="C130" s="172" t="str">
        <f>IF(A130="","",IF(itens_Remanesc!B130="",0,itens_Remanesc!B130))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48">IF(A130="","",ROUND(C130+D130,2))</f>
        <v/>
      </c>
      <c r="F130" s="170" t="str">
        <f>IF(A130="","",IF(itens_Remanesc!B130&lt;&gt;"",itens_Remanesc!B130,IF($Z130,0,"")))</f>
        <v/>
      </c>
      <c r="G130" s="178" t="str">
        <f t="shared" ref="G130:G161" si="49">IF(A130="","",IF($Y130="","",IF($Y130&gt;0,"",ROUND(E130,2))))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50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51">IF(A130="","",IF($Y130="","",IF($Y130&gt;1,"",IF(ISNUMBER(J130),ROUND(J130+H130,2),IF($Y130=1,ROUND(H130,2),"")))))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52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53">IF(A130="","",IF($Y130="","",IF($Y130&gt;2,"",IF(ISNUMBER(N130),ROUND(N130+L130,2),IF($Y130=2,ROUND(L130,2),"")))))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54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55">IF(A130="","",IF($Y130="","",IF($Y130&gt;3,"",IF(ISNUMBER(R130),ROUND(R130+P130,2),IF($Y130=3,ROUND(P130,2),"")))))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56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57">IF(A130="","",IF($Y130="","",IF($Y130&gt;4,"",IF(ISNUMBER(V130),ROUND(V130+T130,2),IF($Y130=4,ROUND(T130,2),"")))))</f>
        <v/>
      </c>
      <c r="X130" s="156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58">IF($A130="","",IF($E130&gt;0,0,IF($I130&gt;0,1,IF($M130&gt;0,2,IF($Q130&gt;0,3,IF($U130&gt;0,4,""))))))</f>
        <v/>
      </c>
      <c r="Z130" t="b">
        <f t="shared" ref="Z130:Z161" si="59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</row>
    <row r="131" spans="1:26" x14ac:dyDescent="0.35">
      <c r="A131" s="156" t="str">
        <f>IF(itens_Remanesc!A131="","",itens_Remanesc!A131)</f>
        <v/>
      </c>
      <c r="B131" s="218" t="str">
        <f>IF(A131="","",itens_Remanesc!C131)</f>
        <v/>
      </c>
      <c r="C131" s="172" t="str">
        <f>IF(A131="","",IF(itens_Remanesc!B131="",0,itens_Remanesc!B131))</f>
        <v/>
      </c>
      <c r="D131" s="174" t="str">
        <f>IF(A131="","",ROUND(SUMIFS(aditivos!$L$2:$L$200,aditivos!$A$2:$A$200,A131,aditivos!$C$2:$C$200,"C0"),2))</f>
        <v/>
      </c>
      <c r="E131" s="170" t="str">
        <f t="shared" si="48"/>
        <v/>
      </c>
      <c r="F131" s="170" t="str">
        <f>IF(A131="","",IF(itens_Remanesc!B131&lt;&gt;"",itens_Remanesc!B131,IF($Z131,0,"")))</f>
        <v/>
      </c>
      <c r="G131" s="178" t="str">
        <f t="shared" si="49"/>
        <v/>
      </c>
      <c r="H131" s="180" t="str">
        <f>IF(A131="","",ROUND(SUMIFS(aditivos!$L$2:$L$200,aditivos!$A$2:$A$200,A131,aditivos!$C$2:$C$200,"C1"),2))</f>
        <v/>
      </c>
      <c r="I131" s="176" t="str">
        <f t="shared" si="50"/>
        <v/>
      </c>
      <c r="J131" s="176" t="str">
        <f>IF(A131="","",IF(itens_Remanesc!E131="","",itens_Remanesc!E131))</f>
        <v/>
      </c>
      <c r="K131" s="182" t="str">
        <f t="shared" si="51"/>
        <v/>
      </c>
      <c r="L131" s="174" t="str">
        <f>IF(A131="","",ROUND(SUMIFS(aditivos!$L$2:$L$200,aditivos!$A$2:$A$200,A131,aditivos!$C$2:$C$200,"C2"),2))</f>
        <v/>
      </c>
      <c r="M131" s="170" t="str">
        <f t="shared" si="52"/>
        <v/>
      </c>
      <c r="N131" s="170" t="str">
        <f>IF(A131="","",IF(itens_Remanesc!G131="","",itens_Remanesc!G131))</f>
        <v/>
      </c>
      <c r="O131" s="178" t="str">
        <f t="shared" si="53"/>
        <v/>
      </c>
      <c r="P131" s="180" t="str">
        <f>IF(A131="","",ROUND(SUMIFS(aditivos!$L$2:$L$200,aditivos!$A$2:$A$200,A131,aditivos!$C$2:$C$200,"C3"),2))</f>
        <v/>
      </c>
      <c r="Q131" s="176" t="str">
        <f t="shared" si="54"/>
        <v/>
      </c>
      <c r="R131" s="176" t="str">
        <f>IF(A131="","",IF(itens_Remanesc!I131="","",itens_Remanesc!I131))</f>
        <v/>
      </c>
      <c r="S131" s="182" t="str">
        <f t="shared" si="55"/>
        <v/>
      </c>
      <c r="T131" s="174" t="str">
        <f>IF(A131="","",ROUND(SUMIFS(aditivos!$L$2:$L$200,aditivos!$A$2:$A$200,A131,aditivos!$C$2:$C$200,"C4"),2))</f>
        <v/>
      </c>
      <c r="U131" s="170" t="str">
        <f t="shared" si="56"/>
        <v/>
      </c>
      <c r="V131" s="170" t="str">
        <f>IF(A131="","",IF(itens_Remanesc!K131="","",itens_Remanesc!K131))</f>
        <v/>
      </c>
      <c r="W131" s="170" t="str">
        <f t="shared" si="57"/>
        <v/>
      </c>
      <c r="X131" s="156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58"/>
        <v/>
      </c>
      <c r="Z131" t="b">
        <f t="shared" si="59"/>
        <v>0</v>
      </c>
    </row>
    <row r="132" spans="1:26" x14ac:dyDescent="0.35">
      <c r="A132" s="156" t="str">
        <f>IF(itens_Remanesc!A132="","",itens_Remanesc!A132)</f>
        <v/>
      </c>
      <c r="B132" s="218" t="str">
        <f>IF(A132="","",itens_Remanesc!C132)</f>
        <v/>
      </c>
      <c r="C132" s="172" t="str">
        <f>IF(A132="","",IF(itens_Remanesc!B132="",0,itens_Remanesc!B132))</f>
        <v/>
      </c>
      <c r="D132" s="174" t="str">
        <f>IF(A132="","",ROUND(SUMIFS(aditivos!$L$2:$L$200,aditivos!$A$2:$A$200,A132,aditivos!$C$2:$C$200,"C0"),2))</f>
        <v/>
      </c>
      <c r="E132" s="170" t="str">
        <f t="shared" si="48"/>
        <v/>
      </c>
      <c r="F132" s="170" t="str">
        <f>IF(A132="","",IF(itens_Remanesc!B132&lt;&gt;"",itens_Remanesc!B132,IF($Z132,0,"")))</f>
        <v/>
      </c>
      <c r="G132" s="178" t="str">
        <f t="shared" si="49"/>
        <v/>
      </c>
      <c r="H132" s="180" t="str">
        <f>IF(A132="","",ROUND(SUMIFS(aditivos!$L$2:$L$200,aditivos!$A$2:$A$200,A132,aditivos!$C$2:$C$200,"C1"),2))</f>
        <v/>
      </c>
      <c r="I132" s="176" t="str">
        <f t="shared" si="50"/>
        <v/>
      </c>
      <c r="J132" s="176" t="str">
        <f>IF(A132="","",IF(itens_Remanesc!E132="","",itens_Remanesc!E132))</f>
        <v/>
      </c>
      <c r="K132" s="182" t="str">
        <f t="shared" si="51"/>
        <v/>
      </c>
      <c r="L132" s="174" t="str">
        <f>IF(A132="","",ROUND(SUMIFS(aditivos!$L$2:$L$200,aditivos!$A$2:$A$200,A132,aditivos!$C$2:$C$200,"C2"),2))</f>
        <v/>
      </c>
      <c r="M132" s="170" t="str">
        <f t="shared" si="52"/>
        <v/>
      </c>
      <c r="N132" s="170" t="str">
        <f>IF(A132="","",IF(itens_Remanesc!G132="","",itens_Remanesc!G132))</f>
        <v/>
      </c>
      <c r="O132" s="178" t="str">
        <f t="shared" si="53"/>
        <v/>
      </c>
      <c r="P132" s="180" t="str">
        <f>IF(A132="","",ROUND(SUMIFS(aditivos!$L$2:$L$200,aditivos!$A$2:$A$200,A132,aditivos!$C$2:$C$200,"C3"),2))</f>
        <v/>
      </c>
      <c r="Q132" s="176" t="str">
        <f t="shared" si="54"/>
        <v/>
      </c>
      <c r="R132" s="176" t="str">
        <f>IF(A132="","",IF(itens_Remanesc!I132="","",itens_Remanesc!I132))</f>
        <v/>
      </c>
      <c r="S132" s="182" t="str">
        <f t="shared" si="55"/>
        <v/>
      </c>
      <c r="T132" s="174" t="str">
        <f>IF(A132="","",ROUND(SUMIFS(aditivos!$L$2:$L$200,aditivos!$A$2:$A$200,A132,aditivos!$C$2:$C$200,"C4"),2))</f>
        <v/>
      </c>
      <c r="U132" s="170" t="str">
        <f t="shared" si="56"/>
        <v/>
      </c>
      <c r="V132" s="170" t="str">
        <f>IF(A132="","",IF(itens_Remanesc!K132="","",itens_Remanesc!K132))</f>
        <v/>
      </c>
      <c r="W132" s="170" t="str">
        <f t="shared" si="57"/>
        <v/>
      </c>
      <c r="X132" s="156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58"/>
        <v/>
      </c>
      <c r="Z132" t="b">
        <f t="shared" si="59"/>
        <v>0</v>
      </c>
    </row>
    <row r="133" spans="1:26" x14ac:dyDescent="0.35">
      <c r="A133" s="156" t="str">
        <f>IF(itens_Remanesc!A133="","",itens_Remanesc!A133)</f>
        <v/>
      </c>
      <c r="B133" s="218" t="str">
        <f>IF(A133="","",itens_Remanesc!C133)</f>
        <v/>
      </c>
      <c r="C133" s="172" t="str">
        <f>IF(A133="","",IF(itens_Remanesc!B133="",0,itens_Remanesc!B133))</f>
        <v/>
      </c>
      <c r="D133" s="174" t="str">
        <f>IF(A133="","",ROUND(SUMIFS(aditivos!$L$2:$L$200,aditivos!$A$2:$A$200,A133,aditivos!$C$2:$C$200,"C0"),2))</f>
        <v/>
      </c>
      <c r="E133" s="170" t="str">
        <f t="shared" si="48"/>
        <v/>
      </c>
      <c r="F133" s="170" t="str">
        <f>IF(A133="","",IF(itens_Remanesc!B133&lt;&gt;"",itens_Remanesc!B133,IF($Z133,0,"")))</f>
        <v/>
      </c>
      <c r="G133" s="178" t="str">
        <f t="shared" si="49"/>
        <v/>
      </c>
      <c r="H133" s="180" t="str">
        <f>IF(A133="","",ROUND(SUMIFS(aditivos!$L$2:$L$200,aditivos!$A$2:$A$200,A133,aditivos!$C$2:$C$200,"C1"),2))</f>
        <v/>
      </c>
      <c r="I133" s="176" t="str">
        <f t="shared" si="50"/>
        <v/>
      </c>
      <c r="J133" s="176" t="str">
        <f>IF(A133="","",IF(itens_Remanesc!E133="","",itens_Remanesc!E133))</f>
        <v/>
      </c>
      <c r="K133" s="182" t="str">
        <f t="shared" si="51"/>
        <v/>
      </c>
      <c r="L133" s="174" t="str">
        <f>IF(A133="","",ROUND(SUMIFS(aditivos!$L$2:$L$200,aditivos!$A$2:$A$200,A133,aditivos!$C$2:$C$200,"C2"),2))</f>
        <v/>
      </c>
      <c r="M133" s="170" t="str">
        <f t="shared" si="52"/>
        <v/>
      </c>
      <c r="N133" s="170" t="str">
        <f>IF(A133="","",IF(itens_Remanesc!G133="","",itens_Remanesc!G133))</f>
        <v/>
      </c>
      <c r="O133" s="178" t="str">
        <f t="shared" si="53"/>
        <v/>
      </c>
      <c r="P133" s="180" t="str">
        <f>IF(A133="","",ROUND(SUMIFS(aditivos!$L$2:$L$200,aditivos!$A$2:$A$200,A133,aditivos!$C$2:$C$200,"C3"),2))</f>
        <v/>
      </c>
      <c r="Q133" s="176" t="str">
        <f t="shared" si="54"/>
        <v/>
      </c>
      <c r="R133" s="176" t="str">
        <f>IF(A133="","",IF(itens_Remanesc!I133="","",itens_Remanesc!I133))</f>
        <v/>
      </c>
      <c r="S133" s="182" t="str">
        <f t="shared" si="55"/>
        <v/>
      </c>
      <c r="T133" s="174" t="str">
        <f>IF(A133="","",ROUND(SUMIFS(aditivos!$L$2:$L$200,aditivos!$A$2:$A$200,A133,aditivos!$C$2:$C$200,"C4"),2))</f>
        <v/>
      </c>
      <c r="U133" s="170" t="str">
        <f t="shared" si="56"/>
        <v/>
      </c>
      <c r="V133" s="170" t="str">
        <f>IF(A133="","",IF(itens_Remanesc!K133="","",itens_Remanesc!K133))</f>
        <v/>
      </c>
      <c r="W133" s="170" t="str">
        <f t="shared" si="57"/>
        <v/>
      </c>
      <c r="X133" s="156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58"/>
        <v/>
      </c>
      <c r="Z133" t="b">
        <f t="shared" si="59"/>
        <v>0</v>
      </c>
    </row>
    <row r="134" spans="1:26" x14ac:dyDescent="0.35">
      <c r="A134" s="156" t="str">
        <f>IF(itens_Remanesc!A134="","",itens_Remanesc!A134)</f>
        <v/>
      </c>
      <c r="B134" s="218" t="str">
        <f>IF(A134="","",itens_Remanesc!C134)</f>
        <v/>
      </c>
      <c r="C134" s="172" t="str">
        <f>IF(A134="","",IF(itens_Remanesc!B134="",0,itens_Remanesc!B134))</f>
        <v/>
      </c>
      <c r="D134" s="174" t="str">
        <f>IF(A134="","",ROUND(SUMIFS(aditivos!$L$2:$L$200,aditivos!$A$2:$A$200,A134,aditivos!$C$2:$C$200,"C0"),2))</f>
        <v/>
      </c>
      <c r="E134" s="170" t="str">
        <f t="shared" si="48"/>
        <v/>
      </c>
      <c r="F134" s="170" t="str">
        <f>IF(A134="","",IF(itens_Remanesc!B134&lt;&gt;"",itens_Remanesc!B134,IF($Z134,0,"")))</f>
        <v/>
      </c>
      <c r="G134" s="178" t="str">
        <f t="shared" si="49"/>
        <v/>
      </c>
      <c r="H134" s="180" t="str">
        <f>IF(A134="","",ROUND(SUMIFS(aditivos!$L$2:$L$200,aditivos!$A$2:$A$200,A134,aditivos!$C$2:$C$200,"C1"),2))</f>
        <v/>
      </c>
      <c r="I134" s="176" t="str">
        <f t="shared" si="50"/>
        <v/>
      </c>
      <c r="J134" s="176" t="str">
        <f>IF(A134="","",IF(itens_Remanesc!E134="","",itens_Remanesc!E134))</f>
        <v/>
      </c>
      <c r="K134" s="182" t="str">
        <f t="shared" si="51"/>
        <v/>
      </c>
      <c r="L134" s="174" t="str">
        <f>IF(A134="","",ROUND(SUMIFS(aditivos!$L$2:$L$200,aditivos!$A$2:$A$200,A134,aditivos!$C$2:$C$200,"C2"),2))</f>
        <v/>
      </c>
      <c r="M134" s="170" t="str">
        <f t="shared" si="52"/>
        <v/>
      </c>
      <c r="N134" s="170" t="str">
        <f>IF(A134="","",IF(itens_Remanesc!G134="","",itens_Remanesc!G134))</f>
        <v/>
      </c>
      <c r="O134" s="178" t="str">
        <f t="shared" si="53"/>
        <v/>
      </c>
      <c r="P134" s="180" t="str">
        <f>IF(A134="","",ROUND(SUMIFS(aditivos!$L$2:$L$200,aditivos!$A$2:$A$200,A134,aditivos!$C$2:$C$200,"C3"),2))</f>
        <v/>
      </c>
      <c r="Q134" s="176" t="str">
        <f t="shared" si="54"/>
        <v/>
      </c>
      <c r="R134" s="176" t="str">
        <f>IF(A134="","",IF(itens_Remanesc!I134="","",itens_Remanesc!I134))</f>
        <v/>
      </c>
      <c r="S134" s="182" t="str">
        <f t="shared" si="55"/>
        <v/>
      </c>
      <c r="T134" s="174" t="str">
        <f>IF(A134="","",ROUND(SUMIFS(aditivos!$L$2:$L$200,aditivos!$A$2:$A$200,A134,aditivos!$C$2:$C$200,"C4"),2))</f>
        <v/>
      </c>
      <c r="U134" s="170" t="str">
        <f t="shared" si="56"/>
        <v/>
      </c>
      <c r="V134" s="170" t="str">
        <f>IF(A134="","",IF(itens_Remanesc!K134="","",itens_Remanesc!K134))</f>
        <v/>
      </c>
      <c r="W134" s="170" t="str">
        <f t="shared" si="57"/>
        <v/>
      </c>
      <c r="X134" s="156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58"/>
        <v/>
      </c>
      <c r="Z134" t="b">
        <f t="shared" si="59"/>
        <v>0</v>
      </c>
    </row>
    <row r="135" spans="1:26" x14ac:dyDescent="0.35">
      <c r="A135" s="156" t="str">
        <f>IF(itens_Remanesc!A135="","",itens_Remanesc!A135)</f>
        <v/>
      </c>
      <c r="B135" s="218" t="str">
        <f>IF(A135="","",itens_Remanesc!C135)</f>
        <v/>
      </c>
      <c r="C135" s="172" t="str">
        <f>IF(A135="","",IF(itens_Remanesc!B135="",0,itens_Remanesc!B135))</f>
        <v/>
      </c>
      <c r="D135" s="174" t="str">
        <f>IF(A135="","",ROUND(SUMIFS(aditivos!$L$2:$L$200,aditivos!$A$2:$A$200,A135,aditivos!$C$2:$C$200,"C0"),2))</f>
        <v/>
      </c>
      <c r="E135" s="170" t="str">
        <f t="shared" si="48"/>
        <v/>
      </c>
      <c r="F135" s="170" t="str">
        <f>IF(A135="","",IF(itens_Remanesc!B135&lt;&gt;"",itens_Remanesc!B135,IF($Z135,0,"")))</f>
        <v/>
      </c>
      <c r="G135" s="178" t="str">
        <f t="shared" si="49"/>
        <v/>
      </c>
      <c r="H135" s="180" t="str">
        <f>IF(A135="","",ROUND(SUMIFS(aditivos!$L$2:$L$200,aditivos!$A$2:$A$200,A135,aditivos!$C$2:$C$200,"C1"),2))</f>
        <v/>
      </c>
      <c r="I135" s="176" t="str">
        <f t="shared" si="50"/>
        <v/>
      </c>
      <c r="J135" s="176" t="str">
        <f>IF(A135="","",IF(itens_Remanesc!E135="","",itens_Remanesc!E135))</f>
        <v/>
      </c>
      <c r="K135" s="182" t="str">
        <f t="shared" si="51"/>
        <v/>
      </c>
      <c r="L135" s="174" t="str">
        <f>IF(A135="","",ROUND(SUMIFS(aditivos!$L$2:$L$200,aditivos!$A$2:$A$200,A135,aditivos!$C$2:$C$200,"C2"),2))</f>
        <v/>
      </c>
      <c r="M135" s="170" t="str">
        <f t="shared" si="52"/>
        <v/>
      </c>
      <c r="N135" s="170" t="str">
        <f>IF(A135="","",IF(itens_Remanesc!G135="","",itens_Remanesc!G135))</f>
        <v/>
      </c>
      <c r="O135" s="178" t="str">
        <f t="shared" si="53"/>
        <v/>
      </c>
      <c r="P135" s="180" t="str">
        <f>IF(A135="","",ROUND(SUMIFS(aditivos!$L$2:$L$200,aditivos!$A$2:$A$200,A135,aditivos!$C$2:$C$200,"C3"),2))</f>
        <v/>
      </c>
      <c r="Q135" s="176" t="str">
        <f t="shared" si="54"/>
        <v/>
      </c>
      <c r="R135" s="176" t="str">
        <f>IF(A135="","",IF(itens_Remanesc!I135="","",itens_Remanesc!I135))</f>
        <v/>
      </c>
      <c r="S135" s="182" t="str">
        <f t="shared" si="55"/>
        <v/>
      </c>
      <c r="T135" s="174" t="str">
        <f>IF(A135="","",ROUND(SUMIFS(aditivos!$L$2:$L$200,aditivos!$A$2:$A$200,A135,aditivos!$C$2:$C$200,"C4"),2))</f>
        <v/>
      </c>
      <c r="U135" s="170" t="str">
        <f t="shared" si="56"/>
        <v/>
      </c>
      <c r="V135" s="170" t="str">
        <f>IF(A135="","",IF(itens_Remanesc!K135="","",itens_Remanesc!K135))</f>
        <v/>
      </c>
      <c r="W135" s="170" t="str">
        <f t="shared" si="57"/>
        <v/>
      </c>
      <c r="X135" s="156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58"/>
        <v/>
      </c>
      <c r="Z135" t="b">
        <f t="shared" si="59"/>
        <v>0</v>
      </c>
    </row>
    <row r="136" spans="1:26" x14ac:dyDescent="0.35">
      <c r="A136" s="156" t="str">
        <f>IF(itens_Remanesc!A136="","",itens_Remanesc!A136)</f>
        <v/>
      </c>
      <c r="B136" s="218" t="str">
        <f>IF(A136="","",itens_Remanesc!C136)</f>
        <v/>
      </c>
      <c r="C136" s="172" t="str">
        <f>IF(A136="","",IF(itens_Remanesc!B136="",0,itens_Remanesc!B136))</f>
        <v/>
      </c>
      <c r="D136" s="174" t="str">
        <f>IF(A136="","",ROUND(SUMIFS(aditivos!$L$2:$L$200,aditivos!$A$2:$A$200,A136,aditivos!$C$2:$C$200,"C0"),2))</f>
        <v/>
      </c>
      <c r="E136" s="170" t="str">
        <f t="shared" si="48"/>
        <v/>
      </c>
      <c r="F136" s="170" t="str">
        <f>IF(A136="","",IF(itens_Remanesc!B136&lt;&gt;"",itens_Remanesc!B136,IF($Z136,0,"")))</f>
        <v/>
      </c>
      <c r="G136" s="178" t="str">
        <f t="shared" si="49"/>
        <v/>
      </c>
      <c r="H136" s="180" t="str">
        <f>IF(A136="","",ROUND(SUMIFS(aditivos!$L$2:$L$200,aditivos!$A$2:$A$200,A136,aditivos!$C$2:$C$200,"C1"),2))</f>
        <v/>
      </c>
      <c r="I136" s="176" t="str">
        <f t="shared" si="50"/>
        <v/>
      </c>
      <c r="J136" s="176" t="str">
        <f>IF(A136="","",IF(itens_Remanesc!E136="","",itens_Remanesc!E136))</f>
        <v/>
      </c>
      <c r="K136" s="182" t="str">
        <f t="shared" si="51"/>
        <v/>
      </c>
      <c r="L136" s="174" t="str">
        <f>IF(A136="","",ROUND(SUMIFS(aditivos!$L$2:$L$200,aditivos!$A$2:$A$200,A136,aditivos!$C$2:$C$200,"C2"),2))</f>
        <v/>
      </c>
      <c r="M136" s="170" t="str">
        <f t="shared" si="52"/>
        <v/>
      </c>
      <c r="N136" s="170" t="str">
        <f>IF(A136="","",IF(itens_Remanesc!G136="","",itens_Remanesc!G136))</f>
        <v/>
      </c>
      <c r="O136" s="178" t="str">
        <f t="shared" si="53"/>
        <v/>
      </c>
      <c r="P136" s="180" t="str">
        <f>IF(A136="","",ROUND(SUMIFS(aditivos!$L$2:$L$200,aditivos!$A$2:$A$200,A136,aditivos!$C$2:$C$200,"C3"),2))</f>
        <v/>
      </c>
      <c r="Q136" s="176" t="str">
        <f t="shared" si="54"/>
        <v/>
      </c>
      <c r="R136" s="176" t="str">
        <f>IF(A136="","",IF(itens_Remanesc!I136="","",itens_Remanesc!I136))</f>
        <v/>
      </c>
      <c r="S136" s="182" t="str">
        <f t="shared" si="55"/>
        <v/>
      </c>
      <c r="T136" s="174" t="str">
        <f>IF(A136="","",ROUND(SUMIFS(aditivos!$L$2:$L$200,aditivos!$A$2:$A$200,A136,aditivos!$C$2:$C$200,"C4"),2))</f>
        <v/>
      </c>
      <c r="U136" s="170" t="str">
        <f t="shared" si="56"/>
        <v/>
      </c>
      <c r="V136" s="170" t="str">
        <f>IF(A136="","",IF(itens_Remanesc!K136="","",itens_Remanesc!K136))</f>
        <v/>
      </c>
      <c r="W136" s="170" t="str">
        <f t="shared" si="57"/>
        <v/>
      </c>
      <c r="X136" s="156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58"/>
        <v/>
      </c>
      <c r="Z136" t="b">
        <f t="shared" si="59"/>
        <v>0</v>
      </c>
    </row>
    <row r="137" spans="1:26" x14ac:dyDescent="0.35">
      <c r="A137" s="156" t="str">
        <f>IF(itens_Remanesc!A137="","",itens_Remanesc!A137)</f>
        <v/>
      </c>
      <c r="B137" s="218" t="str">
        <f>IF(A137="","",itens_Remanesc!C137)</f>
        <v/>
      </c>
      <c r="C137" s="172" t="str">
        <f>IF(A137="","",IF(itens_Remanesc!B137="",0,itens_Remanesc!B137))</f>
        <v/>
      </c>
      <c r="D137" s="174" t="str">
        <f>IF(A137="","",ROUND(SUMIFS(aditivos!$L$2:$L$200,aditivos!$A$2:$A$200,A137,aditivos!$C$2:$C$200,"C0"),2))</f>
        <v/>
      </c>
      <c r="E137" s="170" t="str">
        <f t="shared" si="48"/>
        <v/>
      </c>
      <c r="F137" s="170" t="str">
        <f>IF(A137="","",IF(itens_Remanesc!B137&lt;&gt;"",itens_Remanesc!B137,IF($Z137,0,"")))</f>
        <v/>
      </c>
      <c r="G137" s="178" t="str">
        <f t="shared" si="49"/>
        <v/>
      </c>
      <c r="H137" s="180" t="str">
        <f>IF(A137="","",ROUND(SUMIFS(aditivos!$L$2:$L$200,aditivos!$A$2:$A$200,A137,aditivos!$C$2:$C$200,"C1"),2))</f>
        <v/>
      </c>
      <c r="I137" s="176" t="str">
        <f t="shared" si="50"/>
        <v/>
      </c>
      <c r="J137" s="176" t="str">
        <f>IF(A137="","",IF(itens_Remanesc!E137="","",itens_Remanesc!E137))</f>
        <v/>
      </c>
      <c r="K137" s="182" t="str">
        <f t="shared" si="51"/>
        <v/>
      </c>
      <c r="L137" s="174" t="str">
        <f>IF(A137="","",ROUND(SUMIFS(aditivos!$L$2:$L$200,aditivos!$A$2:$A$200,A137,aditivos!$C$2:$C$200,"C2"),2))</f>
        <v/>
      </c>
      <c r="M137" s="170" t="str">
        <f t="shared" si="52"/>
        <v/>
      </c>
      <c r="N137" s="170" t="str">
        <f>IF(A137="","",IF(itens_Remanesc!G137="","",itens_Remanesc!G137))</f>
        <v/>
      </c>
      <c r="O137" s="178" t="str">
        <f t="shared" si="53"/>
        <v/>
      </c>
      <c r="P137" s="180" t="str">
        <f>IF(A137="","",ROUND(SUMIFS(aditivos!$L$2:$L$200,aditivos!$A$2:$A$200,A137,aditivos!$C$2:$C$200,"C3"),2))</f>
        <v/>
      </c>
      <c r="Q137" s="176" t="str">
        <f t="shared" si="54"/>
        <v/>
      </c>
      <c r="R137" s="176" t="str">
        <f>IF(A137="","",IF(itens_Remanesc!I137="","",itens_Remanesc!I137))</f>
        <v/>
      </c>
      <c r="S137" s="182" t="str">
        <f t="shared" si="55"/>
        <v/>
      </c>
      <c r="T137" s="174" t="str">
        <f>IF(A137="","",ROUND(SUMIFS(aditivos!$L$2:$L$200,aditivos!$A$2:$A$200,A137,aditivos!$C$2:$C$200,"C4"),2))</f>
        <v/>
      </c>
      <c r="U137" s="170" t="str">
        <f t="shared" si="56"/>
        <v/>
      </c>
      <c r="V137" s="170" t="str">
        <f>IF(A137="","",IF(itens_Remanesc!K137="","",itens_Remanesc!K137))</f>
        <v/>
      </c>
      <c r="W137" s="170" t="str">
        <f t="shared" si="57"/>
        <v/>
      </c>
      <c r="X137" s="156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58"/>
        <v/>
      </c>
      <c r="Z137" t="b">
        <f t="shared" si="59"/>
        <v>0</v>
      </c>
    </row>
    <row r="138" spans="1:26" x14ac:dyDescent="0.35">
      <c r="A138" s="156" t="str">
        <f>IF(itens_Remanesc!A138="","",itens_Remanesc!A138)</f>
        <v/>
      </c>
      <c r="B138" s="218" t="str">
        <f>IF(A138="","",itens_Remanesc!C138)</f>
        <v/>
      </c>
      <c r="C138" s="172" t="str">
        <f>IF(A138="","",IF(itens_Remanesc!B138="",0,itens_Remanesc!B138))</f>
        <v/>
      </c>
      <c r="D138" s="174" t="str">
        <f>IF(A138="","",ROUND(SUMIFS(aditivos!$L$2:$L$200,aditivos!$A$2:$A$200,A138,aditivos!$C$2:$C$200,"C0"),2))</f>
        <v/>
      </c>
      <c r="E138" s="170" t="str">
        <f t="shared" si="48"/>
        <v/>
      </c>
      <c r="F138" s="170" t="str">
        <f>IF(A138="","",IF(itens_Remanesc!B138&lt;&gt;"",itens_Remanesc!B138,IF($Z138,0,"")))</f>
        <v/>
      </c>
      <c r="G138" s="178" t="str">
        <f t="shared" si="49"/>
        <v/>
      </c>
      <c r="H138" s="180" t="str">
        <f>IF(A138="","",ROUND(SUMIFS(aditivos!$L$2:$L$200,aditivos!$A$2:$A$200,A138,aditivos!$C$2:$C$200,"C1"),2))</f>
        <v/>
      </c>
      <c r="I138" s="176" t="str">
        <f t="shared" si="50"/>
        <v/>
      </c>
      <c r="J138" s="176" t="str">
        <f>IF(A138="","",IF(itens_Remanesc!E138="","",itens_Remanesc!E138))</f>
        <v/>
      </c>
      <c r="K138" s="182" t="str">
        <f t="shared" si="51"/>
        <v/>
      </c>
      <c r="L138" s="174" t="str">
        <f>IF(A138="","",ROUND(SUMIFS(aditivos!$L$2:$L$200,aditivos!$A$2:$A$200,A138,aditivos!$C$2:$C$200,"C2"),2))</f>
        <v/>
      </c>
      <c r="M138" s="170" t="str">
        <f t="shared" si="52"/>
        <v/>
      </c>
      <c r="N138" s="170" t="str">
        <f>IF(A138="","",IF(itens_Remanesc!G138="","",itens_Remanesc!G138))</f>
        <v/>
      </c>
      <c r="O138" s="178" t="str">
        <f t="shared" si="53"/>
        <v/>
      </c>
      <c r="P138" s="180" t="str">
        <f>IF(A138="","",ROUND(SUMIFS(aditivos!$L$2:$L$200,aditivos!$A$2:$A$200,A138,aditivos!$C$2:$C$200,"C3"),2))</f>
        <v/>
      </c>
      <c r="Q138" s="176" t="str">
        <f t="shared" si="54"/>
        <v/>
      </c>
      <c r="R138" s="176" t="str">
        <f>IF(A138="","",IF(itens_Remanesc!I138="","",itens_Remanesc!I138))</f>
        <v/>
      </c>
      <c r="S138" s="182" t="str">
        <f t="shared" si="55"/>
        <v/>
      </c>
      <c r="T138" s="174" t="str">
        <f>IF(A138="","",ROUND(SUMIFS(aditivos!$L$2:$L$200,aditivos!$A$2:$A$200,A138,aditivos!$C$2:$C$200,"C4"),2))</f>
        <v/>
      </c>
      <c r="U138" s="170" t="str">
        <f t="shared" si="56"/>
        <v/>
      </c>
      <c r="V138" s="170" t="str">
        <f>IF(A138="","",IF(itens_Remanesc!K138="","",itens_Remanesc!K138))</f>
        <v/>
      </c>
      <c r="W138" s="170" t="str">
        <f t="shared" si="57"/>
        <v/>
      </c>
      <c r="X138" s="156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58"/>
        <v/>
      </c>
      <c r="Z138" t="b">
        <f t="shared" si="59"/>
        <v>0</v>
      </c>
    </row>
    <row r="139" spans="1:26" x14ac:dyDescent="0.35">
      <c r="A139" s="156" t="str">
        <f>IF(itens_Remanesc!A139="","",itens_Remanesc!A139)</f>
        <v/>
      </c>
      <c r="B139" s="218" t="str">
        <f>IF(A139="","",itens_Remanesc!C139)</f>
        <v/>
      </c>
      <c r="C139" s="172" t="str">
        <f>IF(A139="","",IF(itens_Remanesc!B139="",0,itens_Remanesc!B139))</f>
        <v/>
      </c>
      <c r="D139" s="174" t="str">
        <f>IF(A139="","",ROUND(SUMIFS(aditivos!$L$2:$L$200,aditivos!$A$2:$A$200,A139,aditivos!$C$2:$C$200,"C0"),2))</f>
        <v/>
      </c>
      <c r="E139" s="170" t="str">
        <f t="shared" si="48"/>
        <v/>
      </c>
      <c r="F139" s="170" t="str">
        <f>IF(A139="","",IF(itens_Remanesc!B139&lt;&gt;"",itens_Remanesc!B139,IF($Z139,0,"")))</f>
        <v/>
      </c>
      <c r="G139" s="178" t="str">
        <f t="shared" si="49"/>
        <v/>
      </c>
      <c r="H139" s="180" t="str">
        <f>IF(A139="","",ROUND(SUMIFS(aditivos!$L$2:$L$200,aditivos!$A$2:$A$200,A139,aditivos!$C$2:$C$200,"C1"),2))</f>
        <v/>
      </c>
      <c r="I139" s="176" t="str">
        <f t="shared" si="50"/>
        <v/>
      </c>
      <c r="J139" s="176" t="str">
        <f>IF(A139="","",IF(itens_Remanesc!E139="","",itens_Remanesc!E139))</f>
        <v/>
      </c>
      <c r="K139" s="182" t="str">
        <f t="shared" si="51"/>
        <v/>
      </c>
      <c r="L139" s="174" t="str">
        <f>IF(A139="","",ROUND(SUMIFS(aditivos!$L$2:$L$200,aditivos!$A$2:$A$200,A139,aditivos!$C$2:$C$200,"C2"),2))</f>
        <v/>
      </c>
      <c r="M139" s="170" t="str">
        <f t="shared" si="52"/>
        <v/>
      </c>
      <c r="N139" s="170" t="str">
        <f>IF(A139="","",IF(itens_Remanesc!G139="","",itens_Remanesc!G139))</f>
        <v/>
      </c>
      <c r="O139" s="178" t="str">
        <f t="shared" si="53"/>
        <v/>
      </c>
      <c r="P139" s="180" t="str">
        <f>IF(A139="","",ROUND(SUMIFS(aditivos!$L$2:$L$200,aditivos!$A$2:$A$200,A139,aditivos!$C$2:$C$200,"C3"),2))</f>
        <v/>
      </c>
      <c r="Q139" s="176" t="str">
        <f t="shared" si="54"/>
        <v/>
      </c>
      <c r="R139" s="176" t="str">
        <f>IF(A139="","",IF(itens_Remanesc!I139="","",itens_Remanesc!I139))</f>
        <v/>
      </c>
      <c r="S139" s="182" t="str">
        <f t="shared" si="55"/>
        <v/>
      </c>
      <c r="T139" s="174" t="str">
        <f>IF(A139="","",ROUND(SUMIFS(aditivos!$L$2:$L$200,aditivos!$A$2:$A$200,A139,aditivos!$C$2:$C$200,"C4"),2))</f>
        <v/>
      </c>
      <c r="U139" s="170" t="str">
        <f t="shared" si="56"/>
        <v/>
      </c>
      <c r="V139" s="170" t="str">
        <f>IF(A139="","",IF(itens_Remanesc!K139="","",itens_Remanesc!K139))</f>
        <v/>
      </c>
      <c r="W139" s="170" t="str">
        <f t="shared" si="57"/>
        <v/>
      </c>
      <c r="X139" s="156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58"/>
        <v/>
      </c>
      <c r="Z139" t="b">
        <f t="shared" si="59"/>
        <v>0</v>
      </c>
    </row>
    <row r="140" spans="1:26" x14ac:dyDescent="0.35">
      <c r="A140" s="156" t="str">
        <f>IF(itens_Remanesc!A140="","",itens_Remanesc!A140)</f>
        <v/>
      </c>
      <c r="B140" s="218" t="str">
        <f>IF(A140="","",itens_Remanesc!C140)</f>
        <v/>
      </c>
      <c r="C140" s="172" t="str">
        <f>IF(A140="","",IF(itens_Remanesc!B140="",0,itens_Remanesc!B140))</f>
        <v/>
      </c>
      <c r="D140" s="174" t="str">
        <f>IF(A140="","",ROUND(SUMIFS(aditivos!$L$2:$L$200,aditivos!$A$2:$A$200,A140,aditivos!$C$2:$C$200,"C0"),2))</f>
        <v/>
      </c>
      <c r="E140" s="170" t="str">
        <f t="shared" si="48"/>
        <v/>
      </c>
      <c r="F140" s="170" t="str">
        <f>IF(A140="","",IF(itens_Remanesc!B140&lt;&gt;"",itens_Remanesc!B140,IF($Z140,0,"")))</f>
        <v/>
      </c>
      <c r="G140" s="178" t="str">
        <f t="shared" si="49"/>
        <v/>
      </c>
      <c r="H140" s="180" t="str">
        <f>IF(A140="","",ROUND(SUMIFS(aditivos!$L$2:$L$200,aditivos!$A$2:$A$200,A140,aditivos!$C$2:$C$200,"C1"),2))</f>
        <v/>
      </c>
      <c r="I140" s="176" t="str">
        <f t="shared" si="50"/>
        <v/>
      </c>
      <c r="J140" s="176" t="str">
        <f>IF(A140="","",IF(itens_Remanesc!E140="","",itens_Remanesc!E140))</f>
        <v/>
      </c>
      <c r="K140" s="182" t="str">
        <f t="shared" si="51"/>
        <v/>
      </c>
      <c r="L140" s="174" t="str">
        <f>IF(A140="","",ROUND(SUMIFS(aditivos!$L$2:$L$200,aditivos!$A$2:$A$200,A140,aditivos!$C$2:$C$200,"C2"),2))</f>
        <v/>
      </c>
      <c r="M140" s="170" t="str">
        <f t="shared" si="52"/>
        <v/>
      </c>
      <c r="N140" s="170" t="str">
        <f>IF(A140="","",IF(itens_Remanesc!G140="","",itens_Remanesc!G140))</f>
        <v/>
      </c>
      <c r="O140" s="178" t="str">
        <f t="shared" si="53"/>
        <v/>
      </c>
      <c r="P140" s="180" t="str">
        <f>IF(A140="","",ROUND(SUMIFS(aditivos!$L$2:$L$200,aditivos!$A$2:$A$200,A140,aditivos!$C$2:$C$200,"C3"),2))</f>
        <v/>
      </c>
      <c r="Q140" s="176" t="str">
        <f t="shared" si="54"/>
        <v/>
      </c>
      <c r="R140" s="176" t="str">
        <f>IF(A140="","",IF(itens_Remanesc!I140="","",itens_Remanesc!I140))</f>
        <v/>
      </c>
      <c r="S140" s="182" t="str">
        <f t="shared" si="55"/>
        <v/>
      </c>
      <c r="T140" s="174" t="str">
        <f>IF(A140="","",ROUND(SUMIFS(aditivos!$L$2:$L$200,aditivos!$A$2:$A$200,A140,aditivos!$C$2:$C$200,"C4"),2))</f>
        <v/>
      </c>
      <c r="U140" s="170" t="str">
        <f t="shared" si="56"/>
        <v/>
      </c>
      <c r="V140" s="170" t="str">
        <f>IF(A140="","",IF(itens_Remanesc!K140="","",itens_Remanesc!K140))</f>
        <v/>
      </c>
      <c r="W140" s="170" t="str">
        <f t="shared" si="57"/>
        <v/>
      </c>
      <c r="X140" s="156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58"/>
        <v/>
      </c>
      <c r="Z140" t="b">
        <f t="shared" si="59"/>
        <v>0</v>
      </c>
    </row>
    <row r="141" spans="1:26" x14ac:dyDescent="0.35">
      <c r="A141" s="156" t="str">
        <f>IF(itens_Remanesc!A141="","",itens_Remanesc!A141)</f>
        <v/>
      </c>
      <c r="B141" s="218" t="str">
        <f>IF(A141="","",itens_Remanesc!C141)</f>
        <v/>
      </c>
      <c r="C141" s="172" t="str">
        <f>IF(A141="","",IF(itens_Remanesc!B141="",0,itens_Remanesc!B141))</f>
        <v/>
      </c>
      <c r="D141" s="174" t="str">
        <f>IF(A141="","",ROUND(SUMIFS(aditivos!$L$2:$L$200,aditivos!$A$2:$A$200,A141,aditivos!$C$2:$C$200,"C0"),2))</f>
        <v/>
      </c>
      <c r="E141" s="170" t="str">
        <f t="shared" si="48"/>
        <v/>
      </c>
      <c r="F141" s="170" t="str">
        <f>IF(A141="","",IF(itens_Remanesc!B141&lt;&gt;"",itens_Remanesc!B141,IF($Z141,0,"")))</f>
        <v/>
      </c>
      <c r="G141" s="178" t="str">
        <f t="shared" si="49"/>
        <v/>
      </c>
      <c r="H141" s="180" t="str">
        <f>IF(A141="","",ROUND(SUMIFS(aditivos!$L$2:$L$200,aditivos!$A$2:$A$200,A141,aditivos!$C$2:$C$200,"C1"),2))</f>
        <v/>
      </c>
      <c r="I141" s="176" t="str">
        <f t="shared" si="50"/>
        <v/>
      </c>
      <c r="J141" s="176" t="str">
        <f>IF(A141="","",IF(itens_Remanesc!E141="","",itens_Remanesc!E141))</f>
        <v/>
      </c>
      <c r="K141" s="182" t="str">
        <f t="shared" si="51"/>
        <v/>
      </c>
      <c r="L141" s="174" t="str">
        <f>IF(A141="","",ROUND(SUMIFS(aditivos!$L$2:$L$200,aditivos!$A$2:$A$200,A141,aditivos!$C$2:$C$200,"C2"),2))</f>
        <v/>
      </c>
      <c r="M141" s="170" t="str">
        <f t="shared" si="52"/>
        <v/>
      </c>
      <c r="N141" s="170" t="str">
        <f>IF(A141="","",IF(itens_Remanesc!G141="","",itens_Remanesc!G141))</f>
        <v/>
      </c>
      <c r="O141" s="178" t="str">
        <f t="shared" si="53"/>
        <v/>
      </c>
      <c r="P141" s="180" t="str">
        <f>IF(A141="","",ROUND(SUMIFS(aditivos!$L$2:$L$200,aditivos!$A$2:$A$200,A141,aditivos!$C$2:$C$200,"C3"),2))</f>
        <v/>
      </c>
      <c r="Q141" s="176" t="str">
        <f t="shared" si="54"/>
        <v/>
      </c>
      <c r="R141" s="176" t="str">
        <f>IF(A141="","",IF(itens_Remanesc!I141="","",itens_Remanesc!I141))</f>
        <v/>
      </c>
      <c r="S141" s="182" t="str">
        <f t="shared" si="55"/>
        <v/>
      </c>
      <c r="T141" s="174" t="str">
        <f>IF(A141="","",ROUND(SUMIFS(aditivos!$L$2:$L$200,aditivos!$A$2:$A$200,A141,aditivos!$C$2:$C$200,"C4"),2))</f>
        <v/>
      </c>
      <c r="U141" s="170" t="str">
        <f t="shared" si="56"/>
        <v/>
      </c>
      <c r="V141" s="170" t="str">
        <f>IF(A141="","",IF(itens_Remanesc!K141="","",itens_Remanesc!K141))</f>
        <v/>
      </c>
      <c r="W141" s="170" t="str">
        <f t="shared" si="57"/>
        <v/>
      </c>
      <c r="X141" s="156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58"/>
        <v/>
      </c>
      <c r="Z141" t="b">
        <f t="shared" si="59"/>
        <v>0</v>
      </c>
    </row>
    <row r="142" spans="1:26" x14ac:dyDescent="0.35">
      <c r="A142" s="156" t="str">
        <f>IF(itens_Remanesc!A142="","",itens_Remanesc!A142)</f>
        <v/>
      </c>
      <c r="B142" s="218" t="str">
        <f>IF(A142="","",itens_Remanesc!C142)</f>
        <v/>
      </c>
      <c r="C142" s="172" t="str">
        <f>IF(A142="","",IF(itens_Remanesc!B142="",0,itens_Remanesc!B142))</f>
        <v/>
      </c>
      <c r="D142" s="174" t="str">
        <f>IF(A142="","",ROUND(SUMIFS(aditivos!$L$2:$L$200,aditivos!$A$2:$A$200,A142,aditivos!$C$2:$C$200,"C0"),2))</f>
        <v/>
      </c>
      <c r="E142" s="170" t="str">
        <f t="shared" si="48"/>
        <v/>
      </c>
      <c r="F142" s="170" t="str">
        <f>IF(A142="","",IF(itens_Remanesc!B142&lt;&gt;"",itens_Remanesc!B142,IF($Z142,0,"")))</f>
        <v/>
      </c>
      <c r="G142" s="178" t="str">
        <f t="shared" si="49"/>
        <v/>
      </c>
      <c r="H142" s="180" t="str">
        <f>IF(A142="","",ROUND(SUMIFS(aditivos!$L$2:$L$200,aditivos!$A$2:$A$200,A142,aditivos!$C$2:$C$200,"C1"),2))</f>
        <v/>
      </c>
      <c r="I142" s="176" t="str">
        <f t="shared" si="50"/>
        <v/>
      </c>
      <c r="J142" s="176" t="str">
        <f>IF(A142="","",IF(itens_Remanesc!E142="","",itens_Remanesc!E142))</f>
        <v/>
      </c>
      <c r="K142" s="182" t="str">
        <f t="shared" si="51"/>
        <v/>
      </c>
      <c r="L142" s="174" t="str">
        <f>IF(A142="","",ROUND(SUMIFS(aditivos!$L$2:$L$200,aditivos!$A$2:$A$200,A142,aditivos!$C$2:$C$200,"C2"),2))</f>
        <v/>
      </c>
      <c r="M142" s="170" t="str">
        <f t="shared" si="52"/>
        <v/>
      </c>
      <c r="N142" s="170" t="str">
        <f>IF(A142="","",IF(itens_Remanesc!G142="","",itens_Remanesc!G142))</f>
        <v/>
      </c>
      <c r="O142" s="178" t="str">
        <f t="shared" si="53"/>
        <v/>
      </c>
      <c r="P142" s="180" t="str">
        <f>IF(A142="","",ROUND(SUMIFS(aditivos!$L$2:$L$200,aditivos!$A$2:$A$200,A142,aditivos!$C$2:$C$200,"C3"),2))</f>
        <v/>
      </c>
      <c r="Q142" s="176" t="str">
        <f t="shared" si="54"/>
        <v/>
      </c>
      <c r="R142" s="176" t="str">
        <f>IF(A142="","",IF(itens_Remanesc!I142="","",itens_Remanesc!I142))</f>
        <v/>
      </c>
      <c r="S142" s="182" t="str">
        <f t="shared" si="55"/>
        <v/>
      </c>
      <c r="T142" s="174" t="str">
        <f>IF(A142="","",ROUND(SUMIFS(aditivos!$L$2:$L$200,aditivos!$A$2:$A$200,A142,aditivos!$C$2:$C$200,"C4"),2))</f>
        <v/>
      </c>
      <c r="U142" s="170" t="str">
        <f t="shared" si="56"/>
        <v/>
      </c>
      <c r="V142" s="170" t="str">
        <f>IF(A142="","",IF(itens_Remanesc!K142="","",itens_Remanesc!K142))</f>
        <v/>
      </c>
      <c r="W142" s="170" t="str">
        <f t="shared" si="57"/>
        <v/>
      </c>
      <c r="X142" s="156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58"/>
        <v/>
      </c>
      <c r="Z142" t="b">
        <f t="shared" si="59"/>
        <v>0</v>
      </c>
    </row>
    <row r="143" spans="1:26" x14ac:dyDescent="0.35">
      <c r="A143" s="156" t="str">
        <f>IF(itens_Remanesc!A143="","",itens_Remanesc!A143)</f>
        <v/>
      </c>
      <c r="B143" s="218" t="str">
        <f>IF(A143="","",itens_Remanesc!C143)</f>
        <v/>
      </c>
      <c r="C143" s="172" t="str">
        <f>IF(A143="","",IF(itens_Remanesc!B143="",0,itens_Remanesc!B143))</f>
        <v/>
      </c>
      <c r="D143" s="174" t="str">
        <f>IF(A143="","",ROUND(SUMIFS(aditivos!$L$2:$L$200,aditivos!$A$2:$A$200,A143,aditivos!$C$2:$C$200,"C0"),2))</f>
        <v/>
      </c>
      <c r="E143" s="170" t="str">
        <f t="shared" si="48"/>
        <v/>
      </c>
      <c r="F143" s="170" t="str">
        <f>IF(A143="","",IF(itens_Remanesc!B143&lt;&gt;"",itens_Remanesc!B143,IF($Z143,0,"")))</f>
        <v/>
      </c>
      <c r="G143" s="178" t="str">
        <f t="shared" si="49"/>
        <v/>
      </c>
      <c r="H143" s="180" t="str">
        <f>IF(A143="","",ROUND(SUMIFS(aditivos!$L$2:$L$200,aditivos!$A$2:$A$200,A143,aditivos!$C$2:$C$200,"C1"),2))</f>
        <v/>
      </c>
      <c r="I143" s="176" t="str">
        <f t="shared" si="50"/>
        <v/>
      </c>
      <c r="J143" s="176" t="str">
        <f>IF(A143="","",IF(itens_Remanesc!E143="","",itens_Remanesc!E143))</f>
        <v/>
      </c>
      <c r="K143" s="182" t="str">
        <f t="shared" si="51"/>
        <v/>
      </c>
      <c r="L143" s="174" t="str">
        <f>IF(A143="","",ROUND(SUMIFS(aditivos!$L$2:$L$200,aditivos!$A$2:$A$200,A143,aditivos!$C$2:$C$200,"C2"),2))</f>
        <v/>
      </c>
      <c r="M143" s="170" t="str">
        <f t="shared" si="52"/>
        <v/>
      </c>
      <c r="N143" s="170" t="str">
        <f>IF(A143="","",IF(itens_Remanesc!G143="","",itens_Remanesc!G143))</f>
        <v/>
      </c>
      <c r="O143" s="178" t="str">
        <f t="shared" si="53"/>
        <v/>
      </c>
      <c r="P143" s="180" t="str">
        <f>IF(A143="","",ROUND(SUMIFS(aditivos!$L$2:$L$200,aditivos!$A$2:$A$200,A143,aditivos!$C$2:$C$200,"C3"),2))</f>
        <v/>
      </c>
      <c r="Q143" s="176" t="str">
        <f t="shared" si="54"/>
        <v/>
      </c>
      <c r="R143" s="176" t="str">
        <f>IF(A143="","",IF(itens_Remanesc!I143="","",itens_Remanesc!I143))</f>
        <v/>
      </c>
      <c r="S143" s="182" t="str">
        <f t="shared" si="55"/>
        <v/>
      </c>
      <c r="T143" s="174" t="str">
        <f>IF(A143="","",ROUND(SUMIFS(aditivos!$L$2:$L$200,aditivos!$A$2:$A$200,A143,aditivos!$C$2:$C$200,"C4"),2))</f>
        <v/>
      </c>
      <c r="U143" s="170" t="str">
        <f t="shared" si="56"/>
        <v/>
      </c>
      <c r="V143" s="170" t="str">
        <f>IF(A143="","",IF(itens_Remanesc!K143="","",itens_Remanesc!K143))</f>
        <v/>
      </c>
      <c r="W143" s="170" t="str">
        <f t="shared" si="57"/>
        <v/>
      </c>
      <c r="X143" s="156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58"/>
        <v/>
      </c>
      <c r="Z143" t="b">
        <f t="shared" si="59"/>
        <v>0</v>
      </c>
    </row>
    <row r="144" spans="1:26" x14ac:dyDescent="0.35">
      <c r="A144" s="156" t="str">
        <f>IF(itens_Remanesc!A144="","",itens_Remanesc!A144)</f>
        <v/>
      </c>
      <c r="B144" s="218" t="str">
        <f>IF(A144="","",itens_Remanesc!C144)</f>
        <v/>
      </c>
      <c r="C144" s="172" t="str">
        <f>IF(A144="","",IF(itens_Remanesc!B144="",0,itens_Remanesc!B144))</f>
        <v/>
      </c>
      <c r="D144" s="174" t="str">
        <f>IF(A144="","",ROUND(SUMIFS(aditivos!$L$2:$L$200,aditivos!$A$2:$A$200,A144,aditivos!$C$2:$C$200,"C0"),2))</f>
        <v/>
      </c>
      <c r="E144" s="170" t="str">
        <f t="shared" si="48"/>
        <v/>
      </c>
      <c r="F144" s="170" t="str">
        <f>IF(A144="","",IF(itens_Remanesc!B144&lt;&gt;"",itens_Remanesc!B144,IF($Z144,0,"")))</f>
        <v/>
      </c>
      <c r="G144" s="178" t="str">
        <f t="shared" si="49"/>
        <v/>
      </c>
      <c r="H144" s="180" t="str">
        <f>IF(A144="","",ROUND(SUMIFS(aditivos!$L$2:$L$200,aditivos!$A$2:$A$200,A144,aditivos!$C$2:$C$200,"C1"),2))</f>
        <v/>
      </c>
      <c r="I144" s="176" t="str">
        <f t="shared" si="50"/>
        <v/>
      </c>
      <c r="J144" s="176" t="str">
        <f>IF(A144="","",IF(itens_Remanesc!E144="","",itens_Remanesc!E144))</f>
        <v/>
      </c>
      <c r="K144" s="182" t="str">
        <f t="shared" si="51"/>
        <v/>
      </c>
      <c r="L144" s="174" t="str">
        <f>IF(A144="","",ROUND(SUMIFS(aditivos!$L$2:$L$200,aditivos!$A$2:$A$200,A144,aditivos!$C$2:$C$200,"C2"),2))</f>
        <v/>
      </c>
      <c r="M144" s="170" t="str">
        <f t="shared" si="52"/>
        <v/>
      </c>
      <c r="N144" s="170" t="str">
        <f>IF(A144="","",IF(itens_Remanesc!G144="","",itens_Remanesc!G144))</f>
        <v/>
      </c>
      <c r="O144" s="178" t="str">
        <f t="shared" si="53"/>
        <v/>
      </c>
      <c r="P144" s="180" t="str">
        <f>IF(A144="","",ROUND(SUMIFS(aditivos!$L$2:$L$200,aditivos!$A$2:$A$200,A144,aditivos!$C$2:$C$200,"C3"),2))</f>
        <v/>
      </c>
      <c r="Q144" s="176" t="str">
        <f t="shared" si="54"/>
        <v/>
      </c>
      <c r="R144" s="176" t="str">
        <f>IF(A144="","",IF(itens_Remanesc!I144="","",itens_Remanesc!I144))</f>
        <v/>
      </c>
      <c r="S144" s="182" t="str">
        <f t="shared" si="55"/>
        <v/>
      </c>
      <c r="T144" s="174" t="str">
        <f>IF(A144="","",ROUND(SUMIFS(aditivos!$L$2:$L$200,aditivos!$A$2:$A$200,A144,aditivos!$C$2:$C$200,"C4"),2))</f>
        <v/>
      </c>
      <c r="U144" s="170" t="str">
        <f t="shared" si="56"/>
        <v/>
      </c>
      <c r="V144" s="170" t="str">
        <f>IF(A144="","",IF(itens_Remanesc!K144="","",itens_Remanesc!K144))</f>
        <v/>
      </c>
      <c r="W144" s="170" t="str">
        <f t="shared" si="57"/>
        <v/>
      </c>
      <c r="X144" s="156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58"/>
        <v/>
      </c>
      <c r="Z144" t="b">
        <f t="shared" si="59"/>
        <v>0</v>
      </c>
    </row>
    <row r="145" spans="1:26" x14ac:dyDescent="0.35">
      <c r="A145" s="156" t="str">
        <f>IF(itens_Remanesc!A145="","",itens_Remanesc!A145)</f>
        <v/>
      </c>
      <c r="B145" s="218" t="str">
        <f>IF(A145="","",itens_Remanesc!C145)</f>
        <v/>
      </c>
      <c r="C145" s="172" t="str">
        <f>IF(A145="","",IF(itens_Remanesc!B145="",0,itens_Remanesc!B145))</f>
        <v/>
      </c>
      <c r="D145" s="174" t="str">
        <f>IF(A145="","",ROUND(SUMIFS(aditivos!$L$2:$L$200,aditivos!$A$2:$A$200,A145,aditivos!$C$2:$C$200,"C0"),2))</f>
        <v/>
      </c>
      <c r="E145" s="170" t="str">
        <f t="shared" si="48"/>
        <v/>
      </c>
      <c r="F145" s="170" t="str">
        <f>IF(A145="","",IF(itens_Remanesc!B145&lt;&gt;"",itens_Remanesc!B145,IF($Z145,0,"")))</f>
        <v/>
      </c>
      <c r="G145" s="178" t="str">
        <f t="shared" si="49"/>
        <v/>
      </c>
      <c r="H145" s="180" t="str">
        <f>IF(A145="","",ROUND(SUMIFS(aditivos!$L$2:$L$200,aditivos!$A$2:$A$200,A145,aditivos!$C$2:$C$200,"C1"),2))</f>
        <v/>
      </c>
      <c r="I145" s="176" t="str">
        <f t="shared" si="50"/>
        <v/>
      </c>
      <c r="J145" s="176" t="str">
        <f>IF(A145="","",IF(itens_Remanesc!E145="","",itens_Remanesc!E145))</f>
        <v/>
      </c>
      <c r="K145" s="182" t="str">
        <f t="shared" si="51"/>
        <v/>
      </c>
      <c r="L145" s="174" t="str">
        <f>IF(A145="","",ROUND(SUMIFS(aditivos!$L$2:$L$200,aditivos!$A$2:$A$200,A145,aditivos!$C$2:$C$200,"C2"),2))</f>
        <v/>
      </c>
      <c r="M145" s="170" t="str">
        <f t="shared" si="52"/>
        <v/>
      </c>
      <c r="N145" s="170" t="str">
        <f>IF(A145="","",IF(itens_Remanesc!G145="","",itens_Remanesc!G145))</f>
        <v/>
      </c>
      <c r="O145" s="178" t="str">
        <f t="shared" si="53"/>
        <v/>
      </c>
      <c r="P145" s="180" t="str">
        <f>IF(A145="","",ROUND(SUMIFS(aditivos!$L$2:$L$200,aditivos!$A$2:$A$200,A145,aditivos!$C$2:$C$200,"C3"),2))</f>
        <v/>
      </c>
      <c r="Q145" s="176" t="str">
        <f t="shared" si="54"/>
        <v/>
      </c>
      <c r="R145" s="176" t="str">
        <f>IF(A145="","",IF(itens_Remanesc!I145="","",itens_Remanesc!I145))</f>
        <v/>
      </c>
      <c r="S145" s="182" t="str">
        <f t="shared" si="55"/>
        <v/>
      </c>
      <c r="T145" s="174" t="str">
        <f>IF(A145="","",ROUND(SUMIFS(aditivos!$L$2:$L$200,aditivos!$A$2:$A$200,A145,aditivos!$C$2:$C$200,"C4"),2))</f>
        <v/>
      </c>
      <c r="U145" s="170" t="str">
        <f t="shared" si="56"/>
        <v/>
      </c>
      <c r="V145" s="170" t="str">
        <f>IF(A145="","",IF(itens_Remanesc!K145="","",itens_Remanesc!K145))</f>
        <v/>
      </c>
      <c r="W145" s="170" t="str">
        <f t="shared" si="57"/>
        <v/>
      </c>
      <c r="X145" s="156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58"/>
        <v/>
      </c>
      <c r="Z145" t="b">
        <f t="shared" si="59"/>
        <v>0</v>
      </c>
    </row>
    <row r="146" spans="1:26" x14ac:dyDescent="0.35">
      <c r="A146" s="156" t="str">
        <f>IF(itens_Remanesc!A146="","",itens_Remanesc!A146)</f>
        <v/>
      </c>
      <c r="B146" s="218" t="str">
        <f>IF(A146="","",itens_Remanesc!C146)</f>
        <v/>
      </c>
      <c r="C146" s="172" t="str">
        <f>IF(A146="","",IF(itens_Remanesc!B146="",0,itens_Remanesc!B146))</f>
        <v/>
      </c>
      <c r="D146" s="174" t="str">
        <f>IF(A146="","",ROUND(SUMIFS(aditivos!$L$2:$L$200,aditivos!$A$2:$A$200,A146,aditivos!$C$2:$C$200,"C0"),2))</f>
        <v/>
      </c>
      <c r="E146" s="170" t="str">
        <f t="shared" si="48"/>
        <v/>
      </c>
      <c r="F146" s="170" t="str">
        <f>IF(A146="","",IF(itens_Remanesc!B146&lt;&gt;"",itens_Remanesc!B146,IF($Z146,0,"")))</f>
        <v/>
      </c>
      <c r="G146" s="178" t="str">
        <f t="shared" si="49"/>
        <v/>
      </c>
      <c r="H146" s="180" t="str">
        <f>IF(A146="","",ROUND(SUMIFS(aditivos!$L$2:$L$200,aditivos!$A$2:$A$200,A146,aditivos!$C$2:$C$200,"C1"),2))</f>
        <v/>
      </c>
      <c r="I146" s="176" t="str">
        <f t="shared" si="50"/>
        <v/>
      </c>
      <c r="J146" s="176" t="str">
        <f>IF(A146="","",IF(itens_Remanesc!E146="","",itens_Remanesc!E146))</f>
        <v/>
      </c>
      <c r="K146" s="182" t="str">
        <f t="shared" si="51"/>
        <v/>
      </c>
      <c r="L146" s="174" t="str">
        <f>IF(A146="","",ROUND(SUMIFS(aditivos!$L$2:$L$200,aditivos!$A$2:$A$200,A146,aditivos!$C$2:$C$200,"C2"),2))</f>
        <v/>
      </c>
      <c r="M146" s="170" t="str">
        <f t="shared" si="52"/>
        <v/>
      </c>
      <c r="N146" s="170" t="str">
        <f>IF(A146="","",IF(itens_Remanesc!G146="","",itens_Remanesc!G146))</f>
        <v/>
      </c>
      <c r="O146" s="178" t="str">
        <f t="shared" si="53"/>
        <v/>
      </c>
      <c r="P146" s="180" t="str">
        <f>IF(A146="","",ROUND(SUMIFS(aditivos!$L$2:$L$200,aditivos!$A$2:$A$200,A146,aditivos!$C$2:$C$200,"C3"),2))</f>
        <v/>
      </c>
      <c r="Q146" s="176" t="str">
        <f t="shared" si="54"/>
        <v/>
      </c>
      <c r="R146" s="176" t="str">
        <f>IF(A146="","",IF(itens_Remanesc!I146="","",itens_Remanesc!I146))</f>
        <v/>
      </c>
      <c r="S146" s="182" t="str">
        <f t="shared" si="55"/>
        <v/>
      </c>
      <c r="T146" s="174" t="str">
        <f>IF(A146="","",ROUND(SUMIFS(aditivos!$L$2:$L$200,aditivos!$A$2:$A$200,A146,aditivos!$C$2:$C$200,"C4"),2))</f>
        <v/>
      </c>
      <c r="U146" s="170" t="str">
        <f t="shared" si="56"/>
        <v/>
      </c>
      <c r="V146" s="170" t="str">
        <f>IF(A146="","",IF(itens_Remanesc!K146="","",itens_Remanesc!K146))</f>
        <v/>
      </c>
      <c r="W146" s="170" t="str">
        <f t="shared" si="57"/>
        <v/>
      </c>
      <c r="X146" s="156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58"/>
        <v/>
      </c>
      <c r="Z146" t="b">
        <f t="shared" si="59"/>
        <v>0</v>
      </c>
    </row>
    <row r="147" spans="1:26" x14ac:dyDescent="0.35">
      <c r="A147" s="156" t="str">
        <f>IF(itens_Remanesc!A147="","",itens_Remanesc!A147)</f>
        <v/>
      </c>
      <c r="B147" s="218" t="str">
        <f>IF(A147="","",itens_Remanesc!C147)</f>
        <v/>
      </c>
      <c r="C147" s="172" t="str">
        <f>IF(A147="","",IF(itens_Remanesc!B147="",0,itens_Remanesc!B147))</f>
        <v/>
      </c>
      <c r="D147" s="174" t="str">
        <f>IF(A147="","",ROUND(SUMIFS(aditivos!$L$2:$L$200,aditivos!$A$2:$A$200,A147,aditivos!$C$2:$C$200,"C0"),2))</f>
        <v/>
      </c>
      <c r="E147" s="170" t="str">
        <f t="shared" si="48"/>
        <v/>
      </c>
      <c r="F147" s="170" t="str">
        <f>IF(A147="","",IF(itens_Remanesc!B147&lt;&gt;"",itens_Remanesc!B147,IF($Z147,0,"")))</f>
        <v/>
      </c>
      <c r="G147" s="178" t="str">
        <f t="shared" si="49"/>
        <v/>
      </c>
      <c r="H147" s="180" t="str">
        <f>IF(A147="","",ROUND(SUMIFS(aditivos!$L$2:$L$200,aditivos!$A$2:$A$200,A147,aditivos!$C$2:$C$200,"C1"),2))</f>
        <v/>
      </c>
      <c r="I147" s="176" t="str">
        <f t="shared" si="50"/>
        <v/>
      </c>
      <c r="J147" s="176" t="str">
        <f>IF(A147="","",IF(itens_Remanesc!E147="","",itens_Remanesc!E147))</f>
        <v/>
      </c>
      <c r="K147" s="182" t="str">
        <f t="shared" si="51"/>
        <v/>
      </c>
      <c r="L147" s="174" t="str">
        <f>IF(A147="","",ROUND(SUMIFS(aditivos!$L$2:$L$200,aditivos!$A$2:$A$200,A147,aditivos!$C$2:$C$200,"C2"),2))</f>
        <v/>
      </c>
      <c r="M147" s="170" t="str">
        <f t="shared" si="52"/>
        <v/>
      </c>
      <c r="N147" s="170" t="str">
        <f>IF(A147="","",IF(itens_Remanesc!G147="","",itens_Remanesc!G147))</f>
        <v/>
      </c>
      <c r="O147" s="178" t="str">
        <f t="shared" si="53"/>
        <v/>
      </c>
      <c r="P147" s="180" t="str">
        <f>IF(A147="","",ROUND(SUMIFS(aditivos!$L$2:$L$200,aditivos!$A$2:$A$200,A147,aditivos!$C$2:$C$200,"C3"),2))</f>
        <v/>
      </c>
      <c r="Q147" s="176" t="str">
        <f t="shared" si="54"/>
        <v/>
      </c>
      <c r="R147" s="176" t="str">
        <f>IF(A147="","",IF(itens_Remanesc!I147="","",itens_Remanesc!I147))</f>
        <v/>
      </c>
      <c r="S147" s="182" t="str">
        <f t="shared" si="55"/>
        <v/>
      </c>
      <c r="T147" s="174" t="str">
        <f>IF(A147="","",ROUND(SUMIFS(aditivos!$L$2:$L$200,aditivos!$A$2:$A$200,A147,aditivos!$C$2:$C$200,"C4"),2))</f>
        <v/>
      </c>
      <c r="U147" s="170" t="str">
        <f t="shared" si="56"/>
        <v/>
      </c>
      <c r="V147" s="170" t="str">
        <f>IF(A147="","",IF(itens_Remanesc!K147="","",itens_Remanesc!K147))</f>
        <v/>
      </c>
      <c r="W147" s="170" t="str">
        <f t="shared" si="57"/>
        <v/>
      </c>
      <c r="X147" s="156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58"/>
        <v/>
      </c>
      <c r="Z147" t="b">
        <f t="shared" si="59"/>
        <v>0</v>
      </c>
    </row>
    <row r="148" spans="1:26" x14ac:dyDescent="0.35">
      <c r="A148" s="156" t="str">
        <f>IF(itens_Remanesc!A148="","",itens_Remanesc!A148)</f>
        <v/>
      </c>
      <c r="B148" s="218" t="str">
        <f>IF(A148="","",itens_Remanesc!C148)</f>
        <v/>
      </c>
      <c r="C148" s="172" t="str">
        <f>IF(A148="","",IF(itens_Remanesc!B148="",0,itens_Remanesc!B148))</f>
        <v/>
      </c>
      <c r="D148" s="174" t="str">
        <f>IF(A148="","",ROUND(SUMIFS(aditivos!$L$2:$L$200,aditivos!$A$2:$A$200,A148,aditivos!$C$2:$C$200,"C0"),2))</f>
        <v/>
      </c>
      <c r="E148" s="170" t="str">
        <f t="shared" si="48"/>
        <v/>
      </c>
      <c r="F148" s="170" t="str">
        <f>IF(A148="","",IF(itens_Remanesc!B148&lt;&gt;"",itens_Remanesc!B148,IF($Z148,0,"")))</f>
        <v/>
      </c>
      <c r="G148" s="178" t="str">
        <f t="shared" si="49"/>
        <v/>
      </c>
      <c r="H148" s="180" t="str">
        <f>IF(A148="","",ROUND(SUMIFS(aditivos!$L$2:$L$200,aditivos!$A$2:$A$200,A148,aditivos!$C$2:$C$200,"C1"),2))</f>
        <v/>
      </c>
      <c r="I148" s="176" t="str">
        <f t="shared" si="50"/>
        <v/>
      </c>
      <c r="J148" s="176" t="str">
        <f>IF(A148="","",IF(itens_Remanesc!E148="","",itens_Remanesc!E148))</f>
        <v/>
      </c>
      <c r="K148" s="182" t="str">
        <f t="shared" si="51"/>
        <v/>
      </c>
      <c r="L148" s="174" t="str">
        <f>IF(A148="","",ROUND(SUMIFS(aditivos!$L$2:$L$200,aditivos!$A$2:$A$200,A148,aditivos!$C$2:$C$200,"C2"),2))</f>
        <v/>
      </c>
      <c r="M148" s="170" t="str">
        <f t="shared" si="52"/>
        <v/>
      </c>
      <c r="N148" s="170" t="str">
        <f>IF(A148="","",IF(itens_Remanesc!G148="","",itens_Remanesc!G148))</f>
        <v/>
      </c>
      <c r="O148" s="178" t="str">
        <f t="shared" si="53"/>
        <v/>
      </c>
      <c r="P148" s="180" t="str">
        <f>IF(A148="","",ROUND(SUMIFS(aditivos!$L$2:$L$200,aditivos!$A$2:$A$200,A148,aditivos!$C$2:$C$200,"C3"),2))</f>
        <v/>
      </c>
      <c r="Q148" s="176" t="str">
        <f t="shared" si="54"/>
        <v/>
      </c>
      <c r="R148" s="176" t="str">
        <f>IF(A148="","",IF(itens_Remanesc!I148="","",itens_Remanesc!I148))</f>
        <v/>
      </c>
      <c r="S148" s="182" t="str">
        <f t="shared" si="55"/>
        <v/>
      </c>
      <c r="T148" s="174" t="str">
        <f>IF(A148="","",ROUND(SUMIFS(aditivos!$L$2:$L$200,aditivos!$A$2:$A$200,A148,aditivos!$C$2:$C$200,"C4"),2))</f>
        <v/>
      </c>
      <c r="U148" s="170" t="str">
        <f t="shared" si="56"/>
        <v/>
      </c>
      <c r="V148" s="170" t="str">
        <f>IF(A148="","",IF(itens_Remanesc!K148="","",itens_Remanesc!K148))</f>
        <v/>
      </c>
      <c r="W148" s="170" t="str">
        <f t="shared" si="57"/>
        <v/>
      </c>
      <c r="X148" s="156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58"/>
        <v/>
      </c>
      <c r="Z148" t="b">
        <f t="shared" si="59"/>
        <v>0</v>
      </c>
    </row>
    <row r="149" spans="1:26" x14ac:dyDescent="0.35">
      <c r="A149" s="156" t="str">
        <f>IF(itens_Remanesc!A149="","",itens_Remanesc!A149)</f>
        <v/>
      </c>
      <c r="B149" s="218" t="str">
        <f>IF(A149="","",itens_Remanesc!C149)</f>
        <v/>
      </c>
      <c r="C149" s="172" t="str">
        <f>IF(A149="","",IF(itens_Remanesc!B149="",0,itens_Remanesc!B149))</f>
        <v/>
      </c>
      <c r="D149" s="174" t="str">
        <f>IF(A149="","",ROUND(SUMIFS(aditivos!$L$2:$L$200,aditivos!$A$2:$A$200,A149,aditivos!$C$2:$C$200,"C0"),2))</f>
        <v/>
      </c>
      <c r="E149" s="170" t="str">
        <f t="shared" si="48"/>
        <v/>
      </c>
      <c r="F149" s="170" t="str">
        <f>IF(A149="","",IF(itens_Remanesc!B149&lt;&gt;"",itens_Remanesc!B149,IF($Z149,0,"")))</f>
        <v/>
      </c>
      <c r="G149" s="178" t="str">
        <f t="shared" si="49"/>
        <v/>
      </c>
      <c r="H149" s="180" t="str">
        <f>IF(A149="","",ROUND(SUMIFS(aditivos!$L$2:$L$200,aditivos!$A$2:$A$200,A149,aditivos!$C$2:$C$200,"C1"),2))</f>
        <v/>
      </c>
      <c r="I149" s="176" t="str">
        <f t="shared" si="50"/>
        <v/>
      </c>
      <c r="J149" s="176" t="str">
        <f>IF(A149="","",IF(itens_Remanesc!E149="","",itens_Remanesc!E149))</f>
        <v/>
      </c>
      <c r="K149" s="182" t="str">
        <f t="shared" si="51"/>
        <v/>
      </c>
      <c r="L149" s="174" t="str">
        <f>IF(A149="","",ROUND(SUMIFS(aditivos!$L$2:$L$200,aditivos!$A$2:$A$200,A149,aditivos!$C$2:$C$200,"C2"),2))</f>
        <v/>
      </c>
      <c r="M149" s="170" t="str">
        <f t="shared" si="52"/>
        <v/>
      </c>
      <c r="N149" s="170" t="str">
        <f>IF(A149="","",IF(itens_Remanesc!G149="","",itens_Remanesc!G149))</f>
        <v/>
      </c>
      <c r="O149" s="178" t="str">
        <f t="shared" si="53"/>
        <v/>
      </c>
      <c r="P149" s="180" t="str">
        <f>IF(A149="","",ROUND(SUMIFS(aditivos!$L$2:$L$200,aditivos!$A$2:$A$200,A149,aditivos!$C$2:$C$200,"C3"),2))</f>
        <v/>
      </c>
      <c r="Q149" s="176" t="str">
        <f t="shared" si="54"/>
        <v/>
      </c>
      <c r="R149" s="176" t="str">
        <f>IF(A149="","",IF(itens_Remanesc!I149="","",itens_Remanesc!I149))</f>
        <v/>
      </c>
      <c r="S149" s="182" t="str">
        <f t="shared" si="55"/>
        <v/>
      </c>
      <c r="T149" s="174" t="str">
        <f>IF(A149="","",ROUND(SUMIFS(aditivos!$L$2:$L$200,aditivos!$A$2:$A$200,A149,aditivos!$C$2:$C$200,"C4"),2))</f>
        <v/>
      </c>
      <c r="U149" s="170" t="str">
        <f t="shared" si="56"/>
        <v/>
      </c>
      <c r="V149" s="170" t="str">
        <f>IF(A149="","",IF(itens_Remanesc!K149="","",itens_Remanesc!K149))</f>
        <v/>
      </c>
      <c r="W149" s="170" t="str">
        <f t="shared" si="57"/>
        <v/>
      </c>
      <c r="X149" s="156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58"/>
        <v/>
      </c>
      <c r="Z149" t="b">
        <f t="shared" si="59"/>
        <v>0</v>
      </c>
    </row>
    <row r="150" spans="1:26" x14ac:dyDescent="0.35">
      <c r="A150" s="156" t="str">
        <f>IF(itens_Remanesc!A150="","",itens_Remanesc!A150)</f>
        <v/>
      </c>
      <c r="B150" s="218" t="str">
        <f>IF(A150="","",itens_Remanesc!C150)</f>
        <v/>
      </c>
      <c r="C150" s="172" t="str">
        <f>IF(A150="","",IF(itens_Remanesc!B150="",0,itens_Remanesc!B150))</f>
        <v/>
      </c>
      <c r="D150" s="174" t="str">
        <f>IF(A150="","",ROUND(SUMIFS(aditivos!$L$2:$L$200,aditivos!$A$2:$A$200,A150,aditivos!$C$2:$C$200,"C0"),2))</f>
        <v/>
      </c>
      <c r="E150" s="170" t="str">
        <f t="shared" si="48"/>
        <v/>
      </c>
      <c r="F150" s="170" t="str">
        <f>IF(A150="","",IF(itens_Remanesc!B150&lt;&gt;"",itens_Remanesc!B150,IF($Z150,0,"")))</f>
        <v/>
      </c>
      <c r="G150" s="178" t="str">
        <f t="shared" si="49"/>
        <v/>
      </c>
      <c r="H150" s="180" t="str">
        <f>IF(A150="","",ROUND(SUMIFS(aditivos!$L$2:$L$200,aditivos!$A$2:$A$200,A150,aditivos!$C$2:$C$200,"C1"),2))</f>
        <v/>
      </c>
      <c r="I150" s="176" t="str">
        <f t="shared" si="50"/>
        <v/>
      </c>
      <c r="J150" s="176" t="str">
        <f>IF(A150="","",IF(itens_Remanesc!E150="","",itens_Remanesc!E150))</f>
        <v/>
      </c>
      <c r="K150" s="182" t="str">
        <f t="shared" si="51"/>
        <v/>
      </c>
      <c r="L150" s="174" t="str">
        <f>IF(A150="","",ROUND(SUMIFS(aditivos!$L$2:$L$200,aditivos!$A$2:$A$200,A150,aditivos!$C$2:$C$200,"C2"),2))</f>
        <v/>
      </c>
      <c r="M150" s="170" t="str">
        <f t="shared" si="52"/>
        <v/>
      </c>
      <c r="N150" s="170" t="str">
        <f>IF(A150="","",IF(itens_Remanesc!G150="","",itens_Remanesc!G150))</f>
        <v/>
      </c>
      <c r="O150" s="178" t="str">
        <f t="shared" si="53"/>
        <v/>
      </c>
      <c r="P150" s="180" t="str">
        <f>IF(A150="","",ROUND(SUMIFS(aditivos!$L$2:$L$200,aditivos!$A$2:$A$200,A150,aditivos!$C$2:$C$200,"C3"),2))</f>
        <v/>
      </c>
      <c r="Q150" s="176" t="str">
        <f t="shared" si="54"/>
        <v/>
      </c>
      <c r="R150" s="176" t="str">
        <f>IF(A150="","",IF(itens_Remanesc!I150="","",itens_Remanesc!I150))</f>
        <v/>
      </c>
      <c r="S150" s="182" t="str">
        <f t="shared" si="55"/>
        <v/>
      </c>
      <c r="T150" s="174" t="str">
        <f>IF(A150="","",ROUND(SUMIFS(aditivos!$L$2:$L$200,aditivos!$A$2:$A$200,A150,aditivos!$C$2:$C$200,"C4"),2))</f>
        <v/>
      </c>
      <c r="U150" s="170" t="str">
        <f t="shared" si="56"/>
        <v/>
      </c>
      <c r="V150" s="170" t="str">
        <f>IF(A150="","",IF(itens_Remanesc!K150="","",itens_Remanesc!K150))</f>
        <v/>
      </c>
      <c r="W150" s="170" t="str">
        <f t="shared" si="57"/>
        <v/>
      </c>
      <c r="X150" s="156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58"/>
        <v/>
      </c>
      <c r="Z150" t="b">
        <f t="shared" si="59"/>
        <v>0</v>
      </c>
    </row>
    <row r="151" spans="1:26" x14ac:dyDescent="0.35">
      <c r="A151" s="156" t="str">
        <f>IF(itens_Remanesc!A151="","",itens_Remanesc!A151)</f>
        <v/>
      </c>
      <c r="B151" s="218" t="str">
        <f>IF(A151="","",itens_Remanesc!C151)</f>
        <v/>
      </c>
      <c r="C151" s="172" t="str">
        <f>IF(A151="","",IF(itens_Remanesc!B151="",0,itens_Remanesc!B151))</f>
        <v/>
      </c>
      <c r="D151" s="174" t="str">
        <f>IF(A151="","",ROUND(SUMIFS(aditivos!$L$2:$L$200,aditivos!$A$2:$A$200,A151,aditivos!$C$2:$C$200,"C0"),2))</f>
        <v/>
      </c>
      <c r="E151" s="170" t="str">
        <f t="shared" si="48"/>
        <v/>
      </c>
      <c r="F151" s="170" t="str">
        <f>IF(A151="","",IF(itens_Remanesc!B151&lt;&gt;"",itens_Remanesc!B151,IF($Z151,0,"")))</f>
        <v/>
      </c>
      <c r="G151" s="178" t="str">
        <f t="shared" si="49"/>
        <v/>
      </c>
      <c r="H151" s="180" t="str">
        <f>IF(A151="","",ROUND(SUMIFS(aditivos!$L$2:$L$200,aditivos!$A$2:$A$200,A151,aditivos!$C$2:$C$200,"C1"),2))</f>
        <v/>
      </c>
      <c r="I151" s="176" t="str">
        <f t="shared" si="50"/>
        <v/>
      </c>
      <c r="J151" s="176" t="str">
        <f>IF(A151="","",IF(itens_Remanesc!E151="","",itens_Remanesc!E151))</f>
        <v/>
      </c>
      <c r="K151" s="182" t="str">
        <f t="shared" si="51"/>
        <v/>
      </c>
      <c r="L151" s="174" t="str">
        <f>IF(A151="","",ROUND(SUMIFS(aditivos!$L$2:$L$200,aditivos!$A$2:$A$200,A151,aditivos!$C$2:$C$200,"C2"),2))</f>
        <v/>
      </c>
      <c r="M151" s="170" t="str">
        <f t="shared" si="52"/>
        <v/>
      </c>
      <c r="N151" s="170" t="str">
        <f>IF(A151="","",IF(itens_Remanesc!G151="","",itens_Remanesc!G151))</f>
        <v/>
      </c>
      <c r="O151" s="178" t="str">
        <f t="shared" si="53"/>
        <v/>
      </c>
      <c r="P151" s="180" t="str">
        <f>IF(A151="","",ROUND(SUMIFS(aditivos!$L$2:$L$200,aditivos!$A$2:$A$200,A151,aditivos!$C$2:$C$200,"C3"),2))</f>
        <v/>
      </c>
      <c r="Q151" s="176" t="str">
        <f t="shared" si="54"/>
        <v/>
      </c>
      <c r="R151" s="176" t="str">
        <f>IF(A151="","",IF(itens_Remanesc!I151="","",itens_Remanesc!I151))</f>
        <v/>
      </c>
      <c r="S151" s="182" t="str">
        <f t="shared" si="55"/>
        <v/>
      </c>
      <c r="T151" s="174" t="str">
        <f>IF(A151="","",ROUND(SUMIFS(aditivos!$L$2:$L$200,aditivos!$A$2:$A$200,A151,aditivos!$C$2:$C$200,"C4"),2))</f>
        <v/>
      </c>
      <c r="U151" s="170" t="str">
        <f t="shared" si="56"/>
        <v/>
      </c>
      <c r="V151" s="170" t="str">
        <f>IF(A151="","",IF(itens_Remanesc!K151="","",itens_Remanesc!K151))</f>
        <v/>
      </c>
      <c r="W151" s="170" t="str">
        <f t="shared" si="57"/>
        <v/>
      </c>
      <c r="X151" s="156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58"/>
        <v/>
      </c>
      <c r="Z151" t="b">
        <f t="shared" si="59"/>
        <v>0</v>
      </c>
    </row>
    <row r="152" spans="1:26" x14ac:dyDescent="0.35">
      <c r="A152" s="156" t="str">
        <f>IF(itens_Remanesc!A152="","",itens_Remanesc!A152)</f>
        <v/>
      </c>
      <c r="B152" s="218" t="str">
        <f>IF(A152="","",itens_Remanesc!C152)</f>
        <v/>
      </c>
      <c r="C152" s="172" t="str">
        <f>IF(A152="","",IF(itens_Remanesc!B152="",0,itens_Remanesc!B152))</f>
        <v/>
      </c>
      <c r="D152" s="174" t="str">
        <f>IF(A152="","",ROUND(SUMIFS(aditivos!$L$2:$L$200,aditivos!$A$2:$A$200,A152,aditivos!$C$2:$C$200,"C0"),2))</f>
        <v/>
      </c>
      <c r="E152" s="170" t="str">
        <f t="shared" si="48"/>
        <v/>
      </c>
      <c r="F152" s="170" t="str">
        <f>IF(A152="","",IF(itens_Remanesc!B152&lt;&gt;"",itens_Remanesc!B152,IF($Z152,0,"")))</f>
        <v/>
      </c>
      <c r="G152" s="178" t="str">
        <f t="shared" si="49"/>
        <v/>
      </c>
      <c r="H152" s="180" t="str">
        <f>IF(A152="","",ROUND(SUMIFS(aditivos!$L$2:$L$200,aditivos!$A$2:$A$200,A152,aditivos!$C$2:$C$200,"C1"),2))</f>
        <v/>
      </c>
      <c r="I152" s="176" t="str">
        <f t="shared" si="50"/>
        <v/>
      </c>
      <c r="J152" s="176" t="str">
        <f>IF(A152="","",IF(itens_Remanesc!E152="","",itens_Remanesc!E152))</f>
        <v/>
      </c>
      <c r="K152" s="182" t="str">
        <f t="shared" si="51"/>
        <v/>
      </c>
      <c r="L152" s="174" t="str">
        <f>IF(A152="","",ROUND(SUMIFS(aditivos!$L$2:$L$200,aditivos!$A$2:$A$200,A152,aditivos!$C$2:$C$200,"C2"),2))</f>
        <v/>
      </c>
      <c r="M152" s="170" t="str">
        <f t="shared" si="52"/>
        <v/>
      </c>
      <c r="N152" s="170" t="str">
        <f>IF(A152="","",IF(itens_Remanesc!G152="","",itens_Remanesc!G152))</f>
        <v/>
      </c>
      <c r="O152" s="178" t="str">
        <f t="shared" si="53"/>
        <v/>
      </c>
      <c r="P152" s="180" t="str">
        <f>IF(A152="","",ROUND(SUMIFS(aditivos!$L$2:$L$200,aditivos!$A$2:$A$200,A152,aditivos!$C$2:$C$200,"C3"),2))</f>
        <v/>
      </c>
      <c r="Q152" s="176" t="str">
        <f t="shared" si="54"/>
        <v/>
      </c>
      <c r="R152" s="176" t="str">
        <f>IF(A152="","",IF(itens_Remanesc!I152="","",itens_Remanesc!I152))</f>
        <v/>
      </c>
      <c r="S152" s="182" t="str">
        <f t="shared" si="55"/>
        <v/>
      </c>
      <c r="T152" s="174" t="str">
        <f>IF(A152="","",ROUND(SUMIFS(aditivos!$L$2:$L$200,aditivos!$A$2:$A$200,A152,aditivos!$C$2:$C$200,"C4"),2))</f>
        <v/>
      </c>
      <c r="U152" s="170" t="str">
        <f t="shared" si="56"/>
        <v/>
      </c>
      <c r="V152" s="170" t="str">
        <f>IF(A152="","",IF(itens_Remanesc!K152="","",itens_Remanesc!K152))</f>
        <v/>
      </c>
      <c r="W152" s="170" t="str">
        <f t="shared" si="57"/>
        <v/>
      </c>
      <c r="X152" s="156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58"/>
        <v/>
      </c>
      <c r="Z152" t="b">
        <f t="shared" si="59"/>
        <v>0</v>
      </c>
    </row>
    <row r="153" spans="1:26" x14ac:dyDescent="0.35">
      <c r="A153" s="156" t="str">
        <f>IF(itens_Remanesc!A153="","",itens_Remanesc!A153)</f>
        <v/>
      </c>
      <c r="B153" s="218" t="str">
        <f>IF(A153="","",itens_Remanesc!C153)</f>
        <v/>
      </c>
      <c r="C153" s="172" t="str">
        <f>IF(A153="","",IF(itens_Remanesc!B153="",0,itens_Remanesc!B153))</f>
        <v/>
      </c>
      <c r="D153" s="174" t="str">
        <f>IF(A153="","",ROUND(SUMIFS(aditivos!$L$2:$L$200,aditivos!$A$2:$A$200,A153,aditivos!$C$2:$C$200,"C0"),2))</f>
        <v/>
      </c>
      <c r="E153" s="170" t="str">
        <f t="shared" si="48"/>
        <v/>
      </c>
      <c r="F153" s="170" t="str">
        <f>IF(A153="","",IF(itens_Remanesc!B153&lt;&gt;"",itens_Remanesc!B153,IF($Z153,0,"")))</f>
        <v/>
      </c>
      <c r="G153" s="178" t="str">
        <f t="shared" si="49"/>
        <v/>
      </c>
      <c r="H153" s="180" t="str">
        <f>IF(A153="","",ROUND(SUMIFS(aditivos!$L$2:$L$200,aditivos!$A$2:$A$200,A153,aditivos!$C$2:$C$200,"C1"),2))</f>
        <v/>
      </c>
      <c r="I153" s="176" t="str">
        <f t="shared" si="50"/>
        <v/>
      </c>
      <c r="J153" s="176" t="str">
        <f>IF(A153="","",IF(itens_Remanesc!E153="","",itens_Remanesc!E153))</f>
        <v/>
      </c>
      <c r="K153" s="182" t="str">
        <f t="shared" si="51"/>
        <v/>
      </c>
      <c r="L153" s="174" t="str">
        <f>IF(A153="","",ROUND(SUMIFS(aditivos!$L$2:$L$200,aditivos!$A$2:$A$200,A153,aditivos!$C$2:$C$200,"C2"),2))</f>
        <v/>
      </c>
      <c r="M153" s="170" t="str">
        <f t="shared" si="52"/>
        <v/>
      </c>
      <c r="N153" s="170" t="str">
        <f>IF(A153="","",IF(itens_Remanesc!G153="","",itens_Remanesc!G153))</f>
        <v/>
      </c>
      <c r="O153" s="178" t="str">
        <f t="shared" si="53"/>
        <v/>
      </c>
      <c r="P153" s="180" t="str">
        <f>IF(A153="","",ROUND(SUMIFS(aditivos!$L$2:$L$200,aditivos!$A$2:$A$200,A153,aditivos!$C$2:$C$200,"C3"),2))</f>
        <v/>
      </c>
      <c r="Q153" s="176" t="str">
        <f t="shared" si="54"/>
        <v/>
      </c>
      <c r="R153" s="176" t="str">
        <f>IF(A153="","",IF(itens_Remanesc!I153="","",itens_Remanesc!I153))</f>
        <v/>
      </c>
      <c r="S153" s="182" t="str">
        <f t="shared" si="55"/>
        <v/>
      </c>
      <c r="T153" s="174" t="str">
        <f>IF(A153="","",ROUND(SUMIFS(aditivos!$L$2:$L$200,aditivos!$A$2:$A$200,A153,aditivos!$C$2:$C$200,"C4"),2))</f>
        <v/>
      </c>
      <c r="U153" s="170" t="str">
        <f t="shared" si="56"/>
        <v/>
      </c>
      <c r="V153" s="170" t="str">
        <f>IF(A153="","",IF(itens_Remanesc!K153="","",itens_Remanesc!K153))</f>
        <v/>
      </c>
      <c r="W153" s="170" t="str">
        <f t="shared" si="57"/>
        <v/>
      </c>
      <c r="X153" s="156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58"/>
        <v/>
      </c>
      <c r="Z153" t="b">
        <f t="shared" si="59"/>
        <v>0</v>
      </c>
    </row>
    <row r="154" spans="1:26" x14ac:dyDescent="0.35">
      <c r="A154" s="156" t="str">
        <f>IF(itens_Remanesc!A154="","",itens_Remanesc!A154)</f>
        <v/>
      </c>
      <c r="B154" s="218" t="str">
        <f>IF(A154="","",itens_Remanesc!C154)</f>
        <v/>
      </c>
      <c r="C154" s="172" t="str">
        <f>IF(A154="","",IF(itens_Remanesc!B154="",0,itens_Remanesc!B154))</f>
        <v/>
      </c>
      <c r="D154" s="174" t="str">
        <f>IF(A154="","",ROUND(SUMIFS(aditivos!$L$2:$L$200,aditivos!$A$2:$A$200,A154,aditivos!$C$2:$C$200,"C0"),2))</f>
        <v/>
      </c>
      <c r="E154" s="170" t="str">
        <f t="shared" si="48"/>
        <v/>
      </c>
      <c r="F154" s="170" t="str">
        <f>IF(A154="","",IF(itens_Remanesc!B154&lt;&gt;"",itens_Remanesc!B154,IF($Z154,0,"")))</f>
        <v/>
      </c>
      <c r="G154" s="178" t="str">
        <f t="shared" si="49"/>
        <v/>
      </c>
      <c r="H154" s="180" t="str">
        <f>IF(A154="","",ROUND(SUMIFS(aditivos!$L$2:$L$200,aditivos!$A$2:$A$200,A154,aditivos!$C$2:$C$200,"C1"),2))</f>
        <v/>
      </c>
      <c r="I154" s="176" t="str">
        <f t="shared" si="50"/>
        <v/>
      </c>
      <c r="J154" s="176" t="str">
        <f>IF(A154="","",IF(itens_Remanesc!E154="","",itens_Remanesc!E154))</f>
        <v/>
      </c>
      <c r="K154" s="182" t="str">
        <f t="shared" si="51"/>
        <v/>
      </c>
      <c r="L154" s="174" t="str">
        <f>IF(A154="","",ROUND(SUMIFS(aditivos!$L$2:$L$200,aditivos!$A$2:$A$200,A154,aditivos!$C$2:$C$200,"C2"),2))</f>
        <v/>
      </c>
      <c r="M154" s="170" t="str">
        <f t="shared" si="52"/>
        <v/>
      </c>
      <c r="N154" s="170" t="str">
        <f>IF(A154="","",IF(itens_Remanesc!G154="","",itens_Remanesc!G154))</f>
        <v/>
      </c>
      <c r="O154" s="178" t="str">
        <f t="shared" si="53"/>
        <v/>
      </c>
      <c r="P154" s="180" t="str">
        <f>IF(A154="","",ROUND(SUMIFS(aditivos!$L$2:$L$200,aditivos!$A$2:$A$200,A154,aditivos!$C$2:$C$200,"C3"),2))</f>
        <v/>
      </c>
      <c r="Q154" s="176" t="str">
        <f t="shared" si="54"/>
        <v/>
      </c>
      <c r="R154" s="176" t="str">
        <f>IF(A154="","",IF(itens_Remanesc!I154="","",itens_Remanesc!I154))</f>
        <v/>
      </c>
      <c r="S154" s="182" t="str">
        <f t="shared" si="55"/>
        <v/>
      </c>
      <c r="T154" s="174" t="str">
        <f>IF(A154="","",ROUND(SUMIFS(aditivos!$L$2:$L$200,aditivos!$A$2:$A$200,A154,aditivos!$C$2:$C$200,"C4"),2))</f>
        <v/>
      </c>
      <c r="U154" s="170" t="str">
        <f t="shared" si="56"/>
        <v/>
      </c>
      <c r="V154" s="170" t="str">
        <f>IF(A154="","",IF(itens_Remanesc!K154="","",itens_Remanesc!K154))</f>
        <v/>
      </c>
      <c r="W154" s="170" t="str">
        <f t="shared" si="57"/>
        <v/>
      </c>
      <c r="X154" s="156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58"/>
        <v/>
      </c>
      <c r="Z154" t="b">
        <f t="shared" si="59"/>
        <v>0</v>
      </c>
    </row>
    <row r="155" spans="1:26" x14ac:dyDescent="0.35">
      <c r="A155" s="156" t="str">
        <f>IF(itens_Remanesc!A155="","",itens_Remanesc!A155)</f>
        <v/>
      </c>
      <c r="B155" s="218" t="str">
        <f>IF(A155="","",itens_Remanesc!C155)</f>
        <v/>
      </c>
      <c r="C155" s="172" t="str">
        <f>IF(A155="","",IF(itens_Remanesc!B155="",0,itens_Remanesc!B155))</f>
        <v/>
      </c>
      <c r="D155" s="174" t="str">
        <f>IF(A155="","",ROUND(SUMIFS(aditivos!$L$2:$L$200,aditivos!$A$2:$A$200,A155,aditivos!$C$2:$C$200,"C0"),2))</f>
        <v/>
      </c>
      <c r="E155" s="170" t="str">
        <f t="shared" si="48"/>
        <v/>
      </c>
      <c r="F155" s="170" t="str">
        <f>IF(A155="","",IF(itens_Remanesc!B155&lt;&gt;"",itens_Remanesc!B155,IF($Z155,0,"")))</f>
        <v/>
      </c>
      <c r="G155" s="178" t="str">
        <f t="shared" si="49"/>
        <v/>
      </c>
      <c r="H155" s="180" t="str">
        <f>IF(A155="","",ROUND(SUMIFS(aditivos!$L$2:$L$200,aditivos!$A$2:$A$200,A155,aditivos!$C$2:$C$200,"C1"),2))</f>
        <v/>
      </c>
      <c r="I155" s="176" t="str">
        <f t="shared" si="50"/>
        <v/>
      </c>
      <c r="J155" s="176" t="str">
        <f>IF(A155="","",IF(itens_Remanesc!E155="","",itens_Remanesc!E155))</f>
        <v/>
      </c>
      <c r="K155" s="182" t="str">
        <f t="shared" si="51"/>
        <v/>
      </c>
      <c r="L155" s="174" t="str">
        <f>IF(A155="","",ROUND(SUMIFS(aditivos!$L$2:$L$200,aditivos!$A$2:$A$200,A155,aditivos!$C$2:$C$200,"C2"),2))</f>
        <v/>
      </c>
      <c r="M155" s="170" t="str">
        <f t="shared" si="52"/>
        <v/>
      </c>
      <c r="N155" s="170" t="str">
        <f>IF(A155="","",IF(itens_Remanesc!G155="","",itens_Remanesc!G155))</f>
        <v/>
      </c>
      <c r="O155" s="178" t="str">
        <f t="shared" si="53"/>
        <v/>
      </c>
      <c r="P155" s="180" t="str">
        <f>IF(A155="","",ROUND(SUMIFS(aditivos!$L$2:$L$200,aditivos!$A$2:$A$200,A155,aditivos!$C$2:$C$200,"C3"),2))</f>
        <v/>
      </c>
      <c r="Q155" s="176" t="str">
        <f t="shared" si="54"/>
        <v/>
      </c>
      <c r="R155" s="176" t="str">
        <f>IF(A155="","",IF(itens_Remanesc!I155="","",itens_Remanesc!I155))</f>
        <v/>
      </c>
      <c r="S155" s="182" t="str">
        <f t="shared" si="55"/>
        <v/>
      </c>
      <c r="T155" s="174" t="str">
        <f>IF(A155="","",ROUND(SUMIFS(aditivos!$L$2:$L$200,aditivos!$A$2:$A$200,A155,aditivos!$C$2:$C$200,"C4"),2))</f>
        <v/>
      </c>
      <c r="U155" s="170" t="str">
        <f t="shared" si="56"/>
        <v/>
      </c>
      <c r="V155" s="170" t="str">
        <f>IF(A155="","",IF(itens_Remanesc!K155="","",itens_Remanesc!K155))</f>
        <v/>
      </c>
      <c r="W155" s="170" t="str">
        <f t="shared" si="57"/>
        <v/>
      </c>
      <c r="X155" s="156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58"/>
        <v/>
      </c>
      <c r="Z155" t="b">
        <f t="shared" si="59"/>
        <v>0</v>
      </c>
    </row>
    <row r="156" spans="1:26" x14ac:dyDescent="0.35">
      <c r="A156" s="156" t="str">
        <f>IF(itens_Remanesc!A156="","",itens_Remanesc!A156)</f>
        <v/>
      </c>
      <c r="B156" s="218" t="str">
        <f>IF(A156="","",itens_Remanesc!C156)</f>
        <v/>
      </c>
      <c r="C156" s="172" t="str">
        <f>IF(A156="","",IF(itens_Remanesc!B156="",0,itens_Remanesc!B156))</f>
        <v/>
      </c>
      <c r="D156" s="174" t="str">
        <f>IF(A156="","",ROUND(SUMIFS(aditivos!$L$2:$L$200,aditivos!$A$2:$A$200,A156,aditivos!$C$2:$C$200,"C0"),2))</f>
        <v/>
      </c>
      <c r="E156" s="170" t="str">
        <f t="shared" si="48"/>
        <v/>
      </c>
      <c r="F156" s="170" t="str">
        <f>IF(A156="","",IF(itens_Remanesc!B156&lt;&gt;"",itens_Remanesc!B156,IF($Z156,0,"")))</f>
        <v/>
      </c>
      <c r="G156" s="178" t="str">
        <f t="shared" si="49"/>
        <v/>
      </c>
      <c r="H156" s="180" t="str">
        <f>IF(A156="","",ROUND(SUMIFS(aditivos!$L$2:$L$200,aditivos!$A$2:$A$200,A156,aditivos!$C$2:$C$200,"C1"),2))</f>
        <v/>
      </c>
      <c r="I156" s="176" t="str">
        <f t="shared" si="50"/>
        <v/>
      </c>
      <c r="J156" s="176" t="str">
        <f>IF(A156="","",IF(itens_Remanesc!E156="","",itens_Remanesc!E156))</f>
        <v/>
      </c>
      <c r="K156" s="182" t="str">
        <f t="shared" si="51"/>
        <v/>
      </c>
      <c r="L156" s="174" t="str">
        <f>IF(A156="","",ROUND(SUMIFS(aditivos!$L$2:$L$200,aditivos!$A$2:$A$200,A156,aditivos!$C$2:$C$200,"C2"),2))</f>
        <v/>
      </c>
      <c r="M156" s="170" t="str">
        <f t="shared" si="52"/>
        <v/>
      </c>
      <c r="N156" s="170" t="str">
        <f>IF(A156="","",IF(itens_Remanesc!G156="","",itens_Remanesc!G156))</f>
        <v/>
      </c>
      <c r="O156" s="178" t="str">
        <f t="shared" si="53"/>
        <v/>
      </c>
      <c r="P156" s="180" t="str">
        <f>IF(A156="","",ROUND(SUMIFS(aditivos!$L$2:$L$200,aditivos!$A$2:$A$200,A156,aditivos!$C$2:$C$200,"C3"),2))</f>
        <v/>
      </c>
      <c r="Q156" s="176" t="str">
        <f t="shared" si="54"/>
        <v/>
      </c>
      <c r="R156" s="176" t="str">
        <f>IF(A156="","",IF(itens_Remanesc!I156="","",itens_Remanesc!I156))</f>
        <v/>
      </c>
      <c r="S156" s="182" t="str">
        <f t="shared" si="55"/>
        <v/>
      </c>
      <c r="T156" s="174" t="str">
        <f>IF(A156="","",ROUND(SUMIFS(aditivos!$L$2:$L$200,aditivos!$A$2:$A$200,A156,aditivos!$C$2:$C$200,"C4"),2))</f>
        <v/>
      </c>
      <c r="U156" s="170" t="str">
        <f t="shared" si="56"/>
        <v/>
      </c>
      <c r="V156" s="170" t="str">
        <f>IF(A156="","",IF(itens_Remanesc!K156="","",itens_Remanesc!K156))</f>
        <v/>
      </c>
      <c r="W156" s="170" t="str">
        <f t="shared" si="57"/>
        <v/>
      </c>
      <c r="X156" s="156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58"/>
        <v/>
      </c>
      <c r="Z156" t="b">
        <f t="shared" si="59"/>
        <v>0</v>
      </c>
    </row>
    <row r="157" spans="1:26" x14ac:dyDescent="0.35">
      <c r="A157" s="156" t="str">
        <f>IF(itens_Remanesc!A157="","",itens_Remanesc!A157)</f>
        <v/>
      </c>
      <c r="B157" s="218" t="str">
        <f>IF(A157="","",itens_Remanesc!C157)</f>
        <v/>
      </c>
      <c r="C157" s="172" t="str">
        <f>IF(A157="","",IF(itens_Remanesc!B157="",0,itens_Remanesc!B157))</f>
        <v/>
      </c>
      <c r="D157" s="174" t="str">
        <f>IF(A157="","",ROUND(SUMIFS(aditivos!$L$2:$L$200,aditivos!$A$2:$A$200,A157,aditivos!$C$2:$C$200,"C0"),2))</f>
        <v/>
      </c>
      <c r="E157" s="170" t="str">
        <f t="shared" si="48"/>
        <v/>
      </c>
      <c r="F157" s="170" t="str">
        <f>IF(A157="","",IF(itens_Remanesc!B157&lt;&gt;"",itens_Remanesc!B157,IF($Z157,0,"")))</f>
        <v/>
      </c>
      <c r="G157" s="178" t="str">
        <f t="shared" si="49"/>
        <v/>
      </c>
      <c r="H157" s="180" t="str">
        <f>IF(A157="","",ROUND(SUMIFS(aditivos!$L$2:$L$200,aditivos!$A$2:$A$200,A157,aditivos!$C$2:$C$200,"C1"),2))</f>
        <v/>
      </c>
      <c r="I157" s="176" t="str">
        <f t="shared" si="50"/>
        <v/>
      </c>
      <c r="J157" s="176" t="str">
        <f>IF(A157="","",IF(itens_Remanesc!E157="","",itens_Remanesc!E157))</f>
        <v/>
      </c>
      <c r="K157" s="182" t="str">
        <f t="shared" si="51"/>
        <v/>
      </c>
      <c r="L157" s="174" t="str">
        <f>IF(A157="","",ROUND(SUMIFS(aditivos!$L$2:$L$200,aditivos!$A$2:$A$200,A157,aditivos!$C$2:$C$200,"C2"),2))</f>
        <v/>
      </c>
      <c r="M157" s="170" t="str">
        <f t="shared" si="52"/>
        <v/>
      </c>
      <c r="N157" s="170" t="str">
        <f>IF(A157="","",IF(itens_Remanesc!G157="","",itens_Remanesc!G157))</f>
        <v/>
      </c>
      <c r="O157" s="178" t="str">
        <f t="shared" si="53"/>
        <v/>
      </c>
      <c r="P157" s="180" t="str">
        <f>IF(A157="","",ROUND(SUMIFS(aditivos!$L$2:$L$200,aditivos!$A$2:$A$200,A157,aditivos!$C$2:$C$200,"C3"),2))</f>
        <v/>
      </c>
      <c r="Q157" s="176" t="str">
        <f t="shared" si="54"/>
        <v/>
      </c>
      <c r="R157" s="176" t="str">
        <f>IF(A157="","",IF(itens_Remanesc!I157="","",itens_Remanesc!I157))</f>
        <v/>
      </c>
      <c r="S157" s="182" t="str">
        <f t="shared" si="55"/>
        <v/>
      </c>
      <c r="T157" s="174" t="str">
        <f>IF(A157="","",ROUND(SUMIFS(aditivos!$L$2:$L$200,aditivos!$A$2:$A$200,A157,aditivos!$C$2:$C$200,"C4"),2))</f>
        <v/>
      </c>
      <c r="U157" s="170" t="str">
        <f t="shared" si="56"/>
        <v/>
      </c>
      <c r="V157" s="170" t="str">
        <f>IF(A157="","",IF(itens_Remanesc!K157="","",itens_Remanesc!K157))</f>
        <v/>
      </c>
      <c r="W157" s="170" t="str">
        <f t="shared" si="57"/>
        <v/>
      </c>
      <c r="X157" s="156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58"/>
        <v/>
      </c>
      <c r="Z157" t="b">
        <f t="shared" si="59"/>
        <v>0</v>
      </c>
    </row>
    <row r="158" spans="1:26" x14ac:dyDescent="0.35">
      <c r="A158" s="156" t="str">
        <f>IF(itens_Remanesc!A158="","",itens_Remanesc!A158)</f>
        <v/>
      </c>
      <c r="B158" s="218" t="str">
        <f>IF(A158="","",itens_Remanesc!C158)</f>
        <v/>
      </c>
      <c r="C158" s="172" t="str">
        <f>IF(A158="","",IF(itens_Remanesc!B158="",0,itens_Remanesc!B158))</f>
        <v/>
      </c>
      <c r="D158" s="174" t="str">
        <f>IF(A158="","",ROUND(SUMIFS(aditivos!$L$2:$L$200,aditivos!$A$2:$A$200,A158,aditivos!$C$2:$C$200,"C0"),2))</f>
        <v/>
      </c>
      <c r="E158" s="170" t="str">
        <f t="shared" si="48"/>
        <v/>
      </c>
      <c r="F158" s="170" t="str">
        <f>IF(A158="","",IF(itens_Remanesc!B158&lt;&gt;"",itens_Remanesc!B158,IF($Z158,0,"")))</f>
        <v/>
      </c>
      <c r="G158" s="178" t="str">
        <f t="shared" si="49"/>
        <v/>
      </c>
      <c r="H158" s="180" t="str">
        <f>IF(A158="","",ROUND(SUMIFS(aditivos!$L$2:$L$200,aditivos!$A$2:$A$200,A158,aditivos!$C$2:$C$200,"C1"),2))</f>
        <v/>
      </c>
      <c r="I158" s="176" t="str">
        <f t="shared" si="50"/>
        <v/>
      </c>
      <c r="J158" s="176" t="str">
        <f>IF(A158="","",IF(itens_Remanesc!E158="","",itens_Remanesc!E158))</f>
        <v/>
      </c>
      <c r="K158" s="182" t="str">
        <f t="shared" si="51"/>
        <v/>
      </c>
      <c r="L158" s="174" t="str">
        <f>IF(A158="","",ROUND(SUMIFS(aditivos!$L$2:$L$200,aditivos!$A$2:$A$200,A158,aditivos!$C$2:$C$200,"C2"),2))</f>
        <v/>
      </c>
      <c r="M158" s="170" t="str">
        <f t="shared" si="52"/>
        <v/>
      </c>
      <c r="N158" s="170" t="str">
        <f>IF(A158="","",IF(itens_Remanesc!G158="","",itens_Remanesc!G158))</f>
        <v/>
      </c>
      <c r="O158" s="178" t="str">
        <f t="shared" si="53"/>
        <v/>
      </c>
      <c r="P158" s="180" t="str">
        <f>IF(A158="","",ROUND(SUMIFS(aditivos!$L$2:$L$200,aditivos!$A$2:$A$200,A158,aditivos!$C$2:$C$200,"C3"),2))</f>
        <v/>
      </c>
      <c r="Q158" s="176" t="str">
        <f t="shared" si="54"/>
        <v/>
      </c>
      <c r="R158" s="176" t="str">
        <f>IF(A158="","",IF(itens_Remanesc!I158="","",itens_Remanesc!I158))</f>
        <v/>
      </c>
      <c r="S158" s="182" t="str">
        <f t="shared" si="55"/>
        <v/>
      </c>
      <c r="T158" s="174" t="str">
        <f>IF(A158="","",ROUND(SUMIFS(aditivos!$L$2:$L$200,aditivos!$A$2:$A$200,A158,aditivos!$C$2:$C$200,"C4"),2))</f>
        <v/>
      </c>
      <c r="U158" s="170" t="str">
        <f t="shared" si="56"/>
        <v/>
      </c>
      <c r="V158" s="170" t="str">
        <f>IF(A158="","",IF(itens_Remanesc!K158="","",itens_Remanesc!K158))</f>
        <v/>
      </c>
      <c r="W158" s="170" t="str">
        <f t="shared" si="57"/>
        <v/>
      </c>
      <c r="X158" s="156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58"/>
        <v/>
      </c>
      <c r="Z158" t="b">
        <f t="shared" si="59"/>
        <v>0</v>
      </c>
    </row>
    <row r="159" spans="1:26" x14ac:dyDescent="0.35">
      <c r="A159" s="156" t="str">
        <f>IF(itens_Remanesc!A159="","",itens_Remanesc!A159)</f>
        <v/>
      </c>
      <c r="B159" s="218" t="str">
        <f>IF(A159="","",itens_Remanesc!C159)</f>
        <v/>
      </c>
      <c r="C159" s="172" t="str">
        <f>IF(A159="","",IF(itens_Remanesc!B159="",0,itens_Remanesc!B159))</f>
        <v/>
      </c>
      <c r="D159" s="174" t="str">
        <f>IF(A159="","",ROUND(SUMIFS(aditivos!$L$2:$L$200,aditivos!$A$2:$A$200,A159,aditivos!$C$2:$C$200,"C0"),2))</f>
        <v/>
      </c>
      <c r="E159" s="170" t="str">
        <f t="shared" si="48"/>
        <v/>
      </c>
      <c r="F159" s="170" t="str">
        <f>IF(A159="","",IF(itens_Remanesc!B159&lt;&gt;"",itens_Remanesc!B159,IF($Z159,0,"")))</f>
        <v/>
      </c>
      <c r="G159" s="178" t="str">
        <f t="shared" si="49"/>
        <v/>
      </c>
      <c r="H159" s="180" t="str">
        <f>IF(A159="","",ROUND(SUMIFS(aditivos!$L$2:$L$200,aditivos!$A$2:$A$200,A159,aditivos!$C$2:$C$200,"C1"),2))</f>
        <v/>
      </c>
      <c r="I159" s="176" t="str">
        <f t="shared" si="50"/>
        <v/>
      </c>
      <c r="J159" s="176" t="str">
        <f>IF(A159="","",IF(itens_Remanesc!E159="","",itens_Remanesc!E159))</f>
        <v/>
      </c>
      <c r="K159" s="182" t="str">
        <f t="shared" si="51"/>
        <v/>
      </c>
      <c r="L159" s="174" t="str">
        <f>IF(A159="","",ROUND(SUMIFS(aditivos!$L$2:$L$200,aditivos!$A$2:$A$200,A159,aditivos!$C$2:$C$200,"C2"),2))</f>
        <v/>
      </c>
      <c r="M159" s="170" t="str">
        <f t="shared" si="52"/>
        <v/>
      </c>
      <c r="N159" s="170" t="str">
        <f>IF(A159="","",IF(itens_Remanesc!G159="","",itens_Remanesc!G159))</f>
        <v/>
      </c>
      <c r="O159" s="178" t="str">
        <f t="shared" si="53"/>
        <v/>
      </c>
      <c r="P159" s="180" t="str">
        <f>IF(A159="","",ROUND(SUMIFS(aditivos!$L$2:$L$200,aditivos!$A$2:$A$200,A159,aditivos!$C$2:$C$200,"C3"),2))</f>
        <v/>
      </c>
      <c r="Q159" s="176" t="str">
        <f t="shared" si="54"/>
        <v/>
      </c>
      <c r="R159" s="176" t="str">
        <f>IF(A159="","",IF(itens_Remanesc!I159="","",itens_Remanesc!I159))</f>
        <v/>
      </c>
      <c r="S159" s="182" t="str">
        <f t="shared" si="55"/>
        <v/>
      </c>
      <c r="T159" s="174" t="str">
        <f>IF(A159="","",ROUND(SUMIFS(aditivos!$L$2:$L$200,aditivos!$A$2:$A$200,A159,aditivos!$C$2:$C$200,"C4"),2))</f>
        <v/>
      </c>
      <c r="U159" s="170" t="str">
        <f t="shared" si="56"/>
        <v/>
      </c>
      <c r="V159" s="170" t="str">
        <f>IF(A159="","",IF(itens_Remanesc!K159="","",itens_Remanesc!K159))</f>
        <v/>
      </c>
      <c r="W159" s="170" t="str">
        <f t="shared" si="57"/>
        <v/>
      </c>
      <c r="X159" s="156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58"/>
        <v/>
      </c>
      <c r="Z159" t="b">
        <f t="shared" si="59"/>
        <v>0</v>
      </c>
    </row>
    <row r="160" spans="1:26" x14ac:dyDescent="0.35">
      <c r="A160" s="156" t="str">
        <f>IF(itens_Remanesc!A160="","",itens_Remanesc!A160)</f>
        <v/>
      </c>
      <c r="B160" s="218" t="str">
        <f>IF(A160="","",itens_Remanesc!C160)</f>
        <v/>
      </c>
      <c r="C160" s="172" t="str">
        <f>IF(A160="","",IF(itens_Remanesc!B160="",0,itens_Remanesc!B160))</f>
        <v/>
      </c>
      <c r="D160" s="174" t="str">
        <f>IF(A160="","",ROUND(SUMIFS(aditivos!$L$2:$L$200,aditivos!$A$2:$A$200,A160,aditivos!$C$2:$C$200,"C0"),2))</f>
        <v/>
      </c>
      <c r="E160" s="170" t="str">
        <f t="shared" si="48"/>
        <v/>
      </c>
      <c r="F160" s="170" t="str">
        <f>IF(A160="","",IF(itens_Remanesc!B160&lt;&gt;"",itens_Remanesc!B160,IF($Z160,0,"")))</f>
        <v/>
      </c>
      <c r="G160" s="178" t="str">
        <f t="shared" si="49"/>
        <v/>
      </c>
      <c r="H160" s="180" t="str">
        <f>IF(A160="","",ROUND(SUMIFS(aditivos!$L$2:$L$200,aditivos!$A$2:$A$200,A160,aditivos!$C$2:$C$200,"C1"),2))</f>
        <v/>
      </c>
      <c r="I160" s="176" t="str">
        <f t="shared" si="50"/>
        <v/>
      </c>
      <c r="J160" s="176" t="str">
        <f>IF(A160="","",IF(itens_Remanesc!E160="","",itens_Remanesc!E160))</f>
        <v/>
      </c>
      <c r="K160" s="182" t="str">
        <f t="shared" si="51"/>
        <v/>
      </c>
      <c r="L160" s="174" t="str">
        <f>IF(A160="","",ROUND(SUMIFS(aditivos!$L$2:$L$200,aditivos!$A$2:$A$200,A160,aditivos!$C$2:$C$200,"C2"),2))</f>
        <v/>
      </c>
      <c r="M160" s="170" t="str">
        <f t="shared" si="52"/>
        <v/>
      </c>
      <c r="N160" s="170" t="str">
        <f>IF(A160="","",IF(itens_Remanesc!G160="","",itens_Remanesc!G160))</f>
        <v/>
      </c>
      <c r="O160" s="178" t="str">
        <f t="shared" si="53"/>
        <v/>
      </c>
      <c r="P160" s="180" t="str">
        <f>IF(A160="","",ROUND(SUMIFS(aditivos!$L$2:$L$200,aditivos!$A$2:$A$200,A160,aditivos!$C$2:$C$200,"C3"),2))</f>
        <v/>
      </c>
      <c r="Q160" s="176" t="str">
        <f t="shared" si="54"/>
        <v/>
      </c>
      <c r="R160" s="176" t="str">
        <f>IF(A160="","",IF(itens_Remanesc!I160="","",itens_Remanesc!I160))</f>
        <v/>
      </c>
      <c r="S160" s="182" t="str">
        <f t="shared" si="55"/>
        <v/>
      </c>
      <c r="T160" s="174" t="str">
        <f>IF(A160="","",ROUND(SUMIFS(aditivos!$L$2:$L$200,aditivos!$A$2:$A$200,A160,aditivos!$C$2:$C$200,"C4"),2))</f>
        <v/>
      </c>
      <c r="U160" s="170" t="str">
        <f t="shared" si="56"/>
        <v/>
      </c>
      <c r="V160" s="170" t="str">
        <f>IF(A160="","",IF(itens_Remanesc!K160="","",itens_Remanesc!K160))</f>
        <v/>
      </c>
      <c r="W160" s="170" t="str">
        <f t="shared" si="57"/>
        <v/>
      </c>
      <c r="X160" s="156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58"/>
        <v/>
      </c>
      <c r="Z160" t="b">
        <f t="shared" si="59"/>
        <v>0</v>
      </c>
    </row>
    <row r="161" spans="1:26" x14ac:dyDescent="0.35">
      <c r="A161" s="156" t="str">
        <f>IF(itens_Remanesc!A161="","",itens_Remanesc!A161)</f>
        <v/>
      </c>
      <c r="B161" s="218" t="str">
        <f>IF(A161="","",itens_Remanesc!C161)</f>
        <v/>
      </c>
      <c r="C161" s="172" t="str">
        <f>IF(A161="","",IF(itens_Remanesc!B161="",0,itens_Remanesc!B161))</f>
        <v/>
      </c>
      <c r="D161" s="174" t="str">
        <f>IF(A161="","",ROUND(SUMIFS(aditivos!$L$2:$L$200,aditivos!$A$2:$A$200,A161,aditivos!$C$2:$C$200,"C0"),2))</f>
        <v/>
      </c>
      <c r="E161" s="170" t="str">
        <f t="shared" si="48"/>
        <v/>
      </c>
      <c r="F161" s="170" t="str">
        <f>IF(A161="","",IF(itens_Remanesc!B161&lt;&gt;"",itens_Remanesc!B161,IF($Z161,0,"")))</f>
        <v/>
      </c>
      <c r="G161" s="178" t="str">
        <f t="shared" si="49"/>
        <v/>
      </c>
      <c r="H161" s="180" t="str">
        <f>IF(A161="","",ROUND(SUMIFS(aditivos!$L$2:$L$200,aditivos!$A$2:$A$200,A161,aditivos!$C$2:$C$200,"C1"),2))</f>
        <v/>
      </c>
      <c r="I161" s="176" t="str">
        <f t="shared" si="50"/>
        <v/>
      </c>
      <c r="J161" s="176" t="str">
        <f>IF(A161="","",IF(itens_Remanesc!E161="","",itens_Remanesc!E161))</f>
        <v/>
      </c>
      <c r="K161" s="182" t="str">
        <f t="shared" si="51"/>
        <v/>
      </c>
      <c r="L161" s="174" t="str">
        <f>IF(A161="","",ROUND(SUMIFS(aditivos!$L$2:$L$200,aditivos!$A$2:$A$200,A161,aditivos!$C$2:$C$200,"C2"),2))</f>
        <v/>
      </c>
      <c r="M161" s="170" t="str">
        <f t="shared" si="52"/>
        <v/>
      </c>
      <c r="N161" s="170" t="str">
        <f>IF(A161="","",IF(itens_Remanesc!G161="","",itens_Remanesc!G161))</f>
        <v/>
      </c>
      <c r="O161" s="178" t="str">
        <f t="shared" si="53"/>
        <v/>
      </c>
      <c r="P161" s="180" t="str">
        <f>IF(A161="","",ROUND(SUMIFS(aditivos!$L$2:$L$200,aditivos!$A$2:$A$200,A161,aditivos!$C$2:$C$200,"C3"),2))</f>
        <v/>
      </c>
      <c r="Q161" s="176" t="str">
        <f t="shared" si="54"/>
        <v/>
      </c>
      <c r="R161" s="176" t="str">
        <f>IF(A161="","",IF(itens_Remanesc!I161="","",itens_Remanesc!I161))</f>
        <v/>
      </c>
      <c r="S161" s="182" t="str">
        <f t="shared" si="55"/>
        <v/>
      </c>
      <c r="T161" s="174" t="str">
        <f>IF(A161="","",ROUND(SUMIFS(aditivos!$L$2:$L$200,aditivos!$A$2:$A$200,A161,aditivos!$C$2:$C$200,"C4"),2))</f>
        <v/>
      </c>
      <c r="U161" s="170" t="str">
        <f t="shared" si="56"/>
        <v/>
      </c>
      <c r="V161" s="170" t="str">
        <f>IF(A161="","",IF(itens_Remanesc!K161="","",itens_Remanesc!K161))</f>
        <v/>
      </c>
      <c r="W161" s="170" t="str">
        <f t="shared" si="57"/>
        <v/>
      </c>
      <c r="X161" s="156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58"/>
        <v/>
      </c>
      <c r="Z161" t="b">
        <f t="shared" si="59"/>
        <v>0</v>
      </c>
    </row>
    <row r="162" spans="1:26" x14ac:dyDescent="0.35">
      <c r="A162" s="156" t="str">
        <f>IF(itens_Remanesc!A162="","",itens_Remanesc!A162)</f>
        <v/>
      </c>
      <c r="B162" s="218" t="str">
        <f>IF(A162="","",itens_Remanesc!C162)</f>
        <v/>
      </c>
      <c r="C162" s="172" t="str">
        <f>IF(A162="","",IF(itens_Remanesc!B162="",0,itens_Remanesc!B162))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60">IF(A162="","",ROUND(C162+D162,2))</f>
        <v/>
      </c>
      <c r="F162" s="170" t="str">
        <f>IF(A162="","",IF(itens_Remanesc!B162&lt;&gt;"",itens_Remanesc!B162,IF($Z162,0,"")))</f>
        <v/>
      </c>
      <c r="G162" s="178" t="str">
        <f t="shared" ref="G162:G193" si="61">IF(A162="","",IF($Y162="","",IF($Y162&gt;0,"",ROUND(E162,2))))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62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63">IF(A162="","",IF($Y162="","",IF($Y162&gt;1,"",IF(ISNUMBER(J162),ROUND(J162+H162,2),IF($Y162=1,ROUND(H162,2),"")))))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64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65">IF(A162="","",IF($Y162="","",IF($Y162&gt;2,"",IF(ISNUMBER(N162),ROUND(N162+L162,2),IF($Y162=2,ROUND(L162,2),"")))))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66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67">IF(A162="","",IF($Y162="","",IF($Y162&gt;3,"",IF(ISNUMBER(R162),ROUND(R162+P162,2),IF($Y162=3,ROUND(P162,2),"")))))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68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69">IF(A162="","",IF($Y162="","",IF($Y162&gt;4,"",IF(ISNUMBER(V162),ROUND(V162+T162,2),IF($Y162=4,ROUND(T162,2),"")))))</f>
        <v/>
      </c>
      <c r="X162" s="156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70">IF($A162="","",IF($E162&gt;0,0,IF($I162&gt;0,1,IF($M162&gt;0,2,IF($Q162&gt;0,3,IF($U162&gt;0,4,""))))))</f>
        <v/>
      </c>
      <c r="Z162" t="b">
        <f t="shared" ref="Z162:Z193" si="7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</row>
    <row r="163" spans="1:26" x14ac:dyDescent="0.35">
      <c r="A163" s="156" t="str">
        <f>IF(itens_Remanesc!A163="","",itens_Remanesc!A163)</f>
        <v/>
      </c>
      <c r="B163" s="218" t="str">
        <f>IF(A163="","",itens_Remanesc!C163)</f>
        <v/>
      </c>
      <c r="C163" s="172" t="str">
        <f>IF(A163="","",IF(itens_Remanesc!B163="",0,itens_Remanesc!B163))</f>
        <v/>
      </c>
      <c r="D163" s="174" t="str">
        <f>IF(A163="","",ROUND(SUMIFS(aditivos!$L$2:$L$200,aditivos!$A$2:$A$200,A163,aditivos!$C$2:$C$200,"C0"),2))</f>
        <v/>
      </c>
      <c r="E163" s="170" t="str">
        <f t="shared" si="60"/>
        <v/>
      </c>
      <c r="F163" s="170" t="str">
        <f>IF(A163="","",IF(itens_Remanesc!B163&lt;&gt;"",itens_Remanesc!B163,IF($Z163,0,"")))</f>
        <v/>
      </c>
      <c r="G163" s="178" t="str">
        <f t="shared" si="61"/>
        <v/>
      </c>
      <c r="H163" s="180" t="str">
        <f>IF(A163="","",ROUND(SUMIFS(aditivos!$L$2:$L$200,aditivos!$A$2:$A$200,A163,aditivos!$C$2:$C$200,"C1"),2))</f>
        <v/>
      </c>
      <c r="I163" s="176" t="str">
        <f t="shared" si="62"/>
        <v/>
      </c>
      <c r="J163" s="176" t="str">
        <f>IF(A163="","",IF(itens_Remanesc!E163="","",itens_Remanesc!E163))</f>
        <v/>
      </c>
      <c r="K163" s="182" t="str">
        <f t="shared" si="63"/>
        <v/>
      </c>
      <c r="L163" s="174" t="str">
        <f>IF(A163="","",ROUND(SUMIFS(aditivos!$L$2:$L$200,aditivos!$A$2:$A$200,A163,aditivos!$C$2:$C$200,"C2"),2))</f>
        <v/>
      </c>
      <c r="M163" s="170" t="str">
        <f t="shared" si="64"/>
        <v/>
      </c>
      <c r="N163" s="170" t="str">
        <f>IF(A163="","",IF(itens_Remanesc!G163="","",itens_Remanesc!G163))</f>
        <v/>
      </c>
      <c r="O163" s="178" t="str">
        <f t="shared" si="65"/>
        <v/>
      </c>
      <c r="P163" s="180" t="str">
        <f>IF(A163="","",ROUND(SUMIFS(aditivos!$L$2:$L$200,aditivos!$A$2:$A$200,A163,aditivos!$C$2:$C$200,"C3"),2))</f>
        <v/>
      </c>
      <c r="Q163" s="176" t="str">
        <f t="shared" si="66"/>
        <v/>
      </c>
      <c r="R163" s="176" t="str">
        <f>IF(A163="","",IF(itens_Remanesc!I163="","",itens_Remanesc!I163))</f>
        <v/>
      </c>
      <c r="S163" s="182" t="str">
        <f t="shared" si="67"/>
        <v/>
      </c>
      <c r="T163" s="174" t="str">
        <f>IF(A163="","",ROUND(SUMIFS(aditivos!$L$2:$L$200,aditivos!$A$2:$A$200,A163,aditivos!$C$2:$C$200,"C4"),2))</f>
        <v/>
      </c>
      <c r="U163" s="170" t="str">
        <f t="shared" si="68"/>
        <v/>
      </c>
      <c r="V163" s="170" t="str">
        <f>IF(A163="","",IF(itens_Remanesc!K163="","",itens_Remanesc!K163))</f>
        <v/>
      </c>
      <c r="W163" s="170" t="str">
        <f t="shared" si="69"/>
        <v/>
      </c>
      <c r="X163" s="156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70"/>
        <v/>
      </c>
      <c r="Z163" t="b">
        <f t="shared" si="71"/>
        <v>0</v>
      </c>
    </row>
    <row r="164" spans="1:26" x14ac:dyDescent="0.35">
      <c r="A164" s="156" t="str">
        <f>IF(itens_Remanesc!A164="","",itens_Remanesc!A164)</f>
        <v/>
      </c>
      <c r="B164" s="218" t="str">
        <f>IF(A164="","",itens_Remanesc!C164)</f>
        <v/>
      </c>
      <c r="C164" s="172" t="str">
        <f>IF(A164="","",IF(itens_Remanesc!B164="",0,itens_Remanesc!B164))</f>
        <v/>
      </c>
      <c r="D164" s="174" t="str">
        <f>IF(A164="","",ROUND(SUMIFS(aditivos!$L$2:$L$200,aditivos!$A$2:$A$200,A164,aditivos!$C$2:$C$200,"C0"),2))</f>
        <v/>
      </c>
      <c r="E164" s="170" t="str">
        <f t="shared" si="60"/>
        <v/>
      </c>
      <c r="F164" s="170" t="str">
        <f>IF(A164="","",IF(itens_Remanesc!B164&lt;&gt;"",itens_Remanesc!B164,IF($Z164,0,"")))</f>
        <v/>
      </c>
      <c r="G164" s="178" t="str">
        <f t="shared" si="61"/>
        <v/>
      </c>
      <c r="H164" s="180" t="str">
        <f>IF(A164="","",ROUND(SUMIFS(aditivos!$L$2:$L$200,aditivos!$A$2:$A$200,A164,aditivos!$C$2:$C$200,"C1"),2))</f>
        <v/>
      </c>
      <c r="I164" s="176" t="str">
        <f t="shared" si="62"/>
        <v/>
      </c>
      <c r="J164" s="176" t="str">
        <f>IF(A164="","",IF(itens_Remanesc!E164="","",itens_Remanesc!E164))</f>
        <v/>
      </c>
      <c r="K164" s="182" t="str">
        <f t="shared" si="63"/>
        <v/>
      </c>
      <c r="L164" s="174" t="str">
        <f>IF(A164="","",ROUND(SUMIFS(aditivos!$L$2:$L$200,aditivos!$A$2:$A$200,A164,aditivos!$C$2:$C$200,"C2"),2))</f>
        <v/>
      </c>
      <c r="M164" s="170" t="str">
        <f t="shared" si="64"/>
        <v/>
      </c>
      <c r="N164" s="170" t="str">
        <f>IF(A164="","",IF(itens_Remanesc!G164="","",itens_Remanesc!G164))</f>
        <v/>
      </c>
      <c r="O164" s="178" t="str">
        <f t="shared" si="65"/>
        <v/>
      </c>
      <c r="P164" s="180" t="str">
        <f>IF(A164="","",ROUND(SUMIFS(aditivos!$L$2:$L$200,aditivos!$A$2:$A$200,A164,aditivos!$C$2:$C$200,"C3"),2))</f>
        <v/>
      </c>
      <c r="Q164" s="176" t="str">
        <f t="shared" si="66"/>
        <v/>
      </c>
      <c r="R164" s="176" t="str">
        <f>IF(A164="","",IF(itens_Remanesc!I164="","",itens_Remanesc!I164))</f>
        <v/>
      </c>
      <c r="S164" s="182" t="str">
        <f t="shared" si="67"/>
        <v/>
      </c>
      <c r="T164" s="174" t="str">
        <f>IF(A164="","",ROUND(SUMIFS(aditivos!$L$2:$L$200,aditivos!$A$2:$A$200,A164,aditivos!$C$2:$C$200,"C4"),2))</f>
        <v/>
      </c>
      <c r="U164" s="170" t="str">
        <f t="shared" si="68"/>
        <v/>
      </c>
      <c r="V164" s="170" t="str">
        <f>IF(A164="","",IF(itens_Remanesc!K164="","",itens_Remanesc!K164))</f>
        <v/>
      </c>
      <c r="W164" s="170" t="str">
        <f t="shared" si="69"/>
        <v/>
      </c>
      <c r="X164" s="156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70"/>
        <v/>
      </c>
      <c r="Z164" t="b">
        <f t="shared" si="71"/>
        <v>0</v>
      </c>
    </row>
    <row r="165" spans="1:26" x14ac:dyDescent="0.35">
      <c r="A165" s="156" t="str">
        <f>IF(itens_Remanesc!A165="","",itens_Remanesc!A165)</f>
        <v/>
      </c>
      <c r="B165" s="218" t="str">
        <f>IF(A165="","",itens_Remanesc!C165)</f>
        <v/>
      </c>
      <c r="C165" s="172" t="str">
        <f>IF(A165="","",IF(itens_Remanesc!B165="",0,itens_Remanesc!B165))</f>
        <v/>
      </c>
      <c r="D165" s="174" t="str">
        <f>IF(A165="","",ROUND(SUMIFS(aditivos!$L$2:$L$200,aditivos!$A$2:$A$200,A165,aditivos!$C$2:$C$200,"C0"),2))</f>
        <v/>
      </c>
      <c r="E165" s="170" t="str">
        <f t="shared" si="60"/>
        <v/>
      </c>
      <c r="F165" s="170" t="str">
        <f>IF(A165="","",IF(itens_Remanesc!B165&lt;&gt;"",itens_Remanesc!B165,IF($Z165,0,"")))</f>
        <v/>
      </c>
      <c r="G165" s="178" t="str">
        <f t="shared" si="61"/>
        <v/>
      </c>
      <c r="H165" s="180" t="str">
        <f>IF(A165="","",ROUND(SUMIFS(aditivos!$L$2:$L$200,aditivos!$A$2:$A$200,A165,aditivos!$C$2:$C$200,"C1"),2))</f>
        <v/>
      </c>
      <c r="I165" s="176" t="str">
        <f t="shared" si="62"/>
        <v/>
      </c>
      <c r="J165" s="176" t="str">
        <f>IF(A165="","",IF(itens_Remanesc!E165="","",itens_Remanesc!E165))</f>
        <v/>
      </c>
      <c r="K165" s="182" t="str">
        <f t="shared" si="63"/>
        <v/>
      </c>
      <c r="L165" s="174" t="str">
        <f>IF(A165="","",ROUND(SUMIFS(aditivos!$L$2:$L$200,aditivos!$A$2:$A$200,A165,aditivos!$C$2:$C$200,"C2"),2))</f>
        <v/>
      </c>
      <c r="M165" s="170" t="str">
        <f t="shared" si="64"/>
        <v/>
      </c>
      <c r="N165" s="170" t="str">
        <f>IF(A165="","",IF(itens_Remanesc!G165="","",itens_Remanesc!G165))</f>
        <v/>
      </c>
      <c r="O165" s="178" t="str">
        <f t="shared" si="65"/>
        <v/>
      </c>
      <c r="P165" s="180" t="str">
        <f>IF(A165="","",ROUND(SUMIFS(aditivos!$L$2:$L$200,aditivos!$A$2:$A$200,A165,aditivos!$C$2:$C$200,"C3"),2))</f>
        <v/>
      </c>
      <c r="Q165" s="176" t="str">
        <f t="shared" si="66"/>
        <v/>
      </c>
      <c r="R165" s="176" t="str">
        <f>IF(A165="","",IF(itens_Remanesc!I165="","",itens_Remanesc!I165))</f>
        <v/>
      </c>
      <c r="S165" s="182" t="str">
        <f t="shared" si="67"/>
        <v/>
      </c>
      <c r="T165" s="174" t="str">
        <f>IF(A165="","",ROUND(SUMIFS(aditivos!$L$2:$L$200,aditivos!$A$2:$A$200,A165,aditivos!$C$2:$C$200,"C4"),2))</f>
        <v/>
      </c>
      <c r="U165" s="170" t="str">
        <f t="shared" si="68"/>
        <v/>
      </c>
      <c r="V165" s="170" t="str">
        <f>IF(A165="","",IF(itens_Remanesc!K165="","",itens_Remanesc!K165))</f>
        <v/>
      </c>
      <c r="W165" s="170" t="str">
        <f t="shared" si="69"/>
        <v/>
      </c>
      <c r="X165" s="156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70"/>
        <v/>
      </c>
      <c r="Z165" t="b">
        <f t="shared" si="71"/>
        <v>0</v>
      </c>
    </row>
    <row r="166" spans="1:26" x14ac:dyDescent="0.35">
      <c r="A166" s="156" t="str">
        <f>IF(itens_Remanesc!A166="","",itens_Remanesc!A166)</f>
        <v/>
      </c>
      <c r="B166" s="218" t="str">
        <f>IF(A166="","",itens_Remanesc!C166)</f>
        <v/>
      </c>
      <c r="C166" s="172" t="str">
        <f>IF(A166="","",IF(itens_Remanesc!B166="",0,itens_Remanesc!B166))</f>
        <v/>
      </c>
      <c r="D166" s="174" t="str">
        <f>IF(A166="","",ROUND(SUMIFS(aditivos!$L$2:$L$200,aditivos!$A$2:$A$200,A166,aditivos!$C$2:$C$200,"C0"),2))</f>
        <v/>
      </c>
      <c r="E166" s="170" t="str">
        <f t="shared" si="60"/>
        <v/>
      </c>
      <c r="F166" s="170" t="str">
        <f>IF(A166="","",IF(itens_Remanesc!B166&lt;&gt;"",itens_Remanesc!B166,IF($Z166,0,"")))</f>
        <v/>
      </c>
      <c r="G166" s="178" t="str">
        <f t="shared" si="61"/>
        <v/>
      </c>
      <c r="H166" s="180" t="str">
        <f>IF(A166="","",ROUND(SUMIFS(aditivos!$L$2:$L$200,aditivos!$A$2:$A$200,A166,aditivos!$C$2:$C$200,"C1"),2))</f>
        <v/>
      </c>
      <c r="I166" s="176" t="str">
        <f t="shared" si="62"/>
        <v/>
      </c>
      <c r="J166" s="176" t="str">
        <f>IF(A166="","",IF(itens_Remanesc!E166="","",itens_Remanesc!E166))</f>
        <v/>
      </c>
      <c r="K166" s="182" t="str">
        <f t="shared" si="63"/>
        <v/>
      </c>
      <c r="L166" s="174" t="str">
        <f>IF(A166="","",ROUND(SUMIFS(aditivos!$L$2:$L$200,aditivos!$A$2:$A$200,A166,aditivos!$C$2:$C$200,"C2"),2))</f>
        <v/>
      </c>
      <c r="M166" s="170" t="str">
        <f t="shared" si="64"/>
        <v/>
      </c>
      <c r="N166" s="170" t="str">
        <f>IF(A166="","",IF(itens_Remanesc!G166="","",itens_Remanesc!G166))</f>
        <v/>
      </c>
      <c r="O166" s="178" t="str">
        <f t="shared" si="65"/>
        <v/>
      </c>
      <c r="P166" s="180" t="str">
        <f>IF(A166="","",ROUND(SUMIFS(aditivos!$L$2:$L$200,aditivos!$A$2:$A$200,A166,aditivos!$C$2:$C$200,"C3"),2))</f>
        <v/>
      </c>
      <c r="Q166" s="176" t="str">
        <f t="shared" si="66"/>
        <v/>
      </c>
      <c r="R166" s="176" t="str">
        <f>IF(A166="","",IF(itens_Remanesc!I166="","",itens_Remanesc!I166))</f>
        <v/>
      </c>
      <c r="S166" s="182" t="str">
        <f t="shared" si="67"/>
        <v/>
      </c>
      <c r="T166" s="174" t="str">
        <f>IF(A166="","",ROUND(SUMIFS(aditivos!$L$2:$L$200,aditivos!$A$2:$A$200,A166,aditivos!$C$2:$C$200,"C4"),2))</f>
        <v/>
      </c>
      <c r="U166" s="170" t="str">
        <f t="shared" si="68"/>
        <v/>
      </c>
      <c r="V166" s="170" t="str">
        <f>IF(A166="","",IF(itens_Remanesc!K166="","",itens_Remanesc!K166))</f>
        <v/>
      </c>
      <c r="W166" s="170" t="str">
        <f t="shared" si="69"/>
        <v/>
      </c>
      <c r="X166" s="156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70"/>
        <v/>
      </c>
      <c r="Z166" t="b">
        <f t="shared" si="71"/>
        <v>0</v>
      </c>
    </row>
    <row r="167" spans="1:26" x14ac:dyDescent="0.35">
      <c r="A167" s="156" t="str">
        <f>IF(itens_Remanesc!A167="","",itens_Remanesc!A167)</f>
        <v/>
      </c>
      <c r="B167" s="218" t="str">
        <f>IF(A167="","",itens_Remanesc!C167)</f>
        <v/>
      </c>
      <c r="C167" s="172" t="str">
        <f>IF(A167="","",IF(itens_Remanesc!B167="",0,itens_Remanesc!B167))</f>
        <v/>
      </c>
      <c r="D167" s="174" t="str">
        <f>IF(A167="","",ROUND(SUMIFS(aditivos!$L$2:$L$200,aditivos!$A$2:$A$200,A167,aditivos!$C$2:$C$200,"C0"),2))</f>
        <v/>
      </c>
      <c r="E167" s="170" t="str">
        <f t="shared" si="60"/>
        <v/>
      </c>
      <c r="F167" s="170" t="str">
        <f>IF(A167="","",IF(itens_Remanesc!B167&lt;&gt;"",itens_Remanesc!B167,IF($Z167,0,"")))</f>
        <v/>
      </c>
      <c r="G167" s="178" t="str">
        <f t="shared" si="61"/>
        <v/>
      </c>
      <c r="H167" s="180" t="str">
        <f>IF(A167="","",ROUND(SUMIFS(aditivos!$L$2:$L$200,aditivos!$A$2:$A$200,A167,aditivos!$C$2:$C$200,"C1"),2))</f>
        <v/>
      </c>
      <c r="I167" s="176" t="str">
        <f t="shared" si="62"/>
        <v/>
      </c>
      <c r="J167" s="176" t="str">
        <f>IF(A167="","",IF(itens_Remanesc!E167="","",itens_Remanesc!E167))</f>
        <v/>
      </c>
      <c r="K167" s="182" t="str">
        <f t="shared" si="63"/>
        <v/>
      </c>
      <c r="L167" s="174" t="str">
        <f>IF(A167="","",ROUND(SUMIFS(aditivos!$L$2:$L$200,aditivos!$A$2:$A$200,A167,aditivos!$C$2:$C$200,"C2"),2))</f>
        <v/>
      </c>
      <c r="M167" s="170" t="str">
        <f t="shared" si="64"/>
        <v/>
      </c>
      <c r="N167" s="170" t="str">
        <f>IF(A167="","",IF(itens_Remanesc!G167="","",itens_Remanesc!G167))</f>
        <v/>
      </c>
      <c r="O167" s="178" t="str">
        <f t="shared" si="65"/>
        <v/>
      </c>
      <c r="P167" s="180" t="str">
        <f>IF(A167="","",ROUND(SUMIFS(aditivos!$L$2:$L$200,aditivos!$A$2:$A$200,A167,aditivos!$C$2:$C$200,"C3"),2))</f>
        <v/>
      </c>
      <c r="Q167" s="176" t="str">
        <f t="shared" si="66"/>
        <v/>
      </c>
      <c r="R167" s="176" t="str">
        <f>IF(A167="","",IF(itens_Remanesc!I167="","",itens_Remanesc!I167))</f>
        <v/>
      </c>
      <c r="S167" s="182" t="str">
        <f t="shared" si="67"/>
        <v/>
      </c>
      <c r="T167" s="174" t="str">
        <f>IF(A167="","",ROUND(SUMIFS(aditivos!$L$2:$L$200,aditivos!$A$2:$A$200,A167,aditivos!$C$2:$C$200,"C4"),2))</f>
        <v/>
      </c>
      <c r="U167" s="170" t="str">
        <f t="shared" si="68"/>
        <v/>
      </c>
      <c r="V167" s="170" t="str">
        <f>IF(A167="","",IF(itens_Remanesc!K167="","",itens_Remanesc!K167))</f>
        <v/>
      </c>
      <c r="W167" s="170" t="str">
        <f t="shared" si="69"/>
        <v/>
      </c>
      <c r="X167" s="156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70"/>
        <v/>
      </c>
      <c r="Z167" t="b">
        <f t="shared" si="71"/>
        <v>0</v>
      </c>
    </row>
    <row r="168" spans="1:26" x14ac:dyDescent="0.35">
      <c r="A168" s="156" t="str">
        <f>IF(itens_Remanesc!A168="","",itens_Remanesc!A168)</f>
        <v/>
      </c>
      <c r="B168" s="218" t="str">
        <f>IF(A168="","",itens_Remanesc!C168)</f>
        <v/>
      </c>
      <c r="C168" s="172" t="str">
        <f>IF(A168="","",IF(itens_Remanesc!B168="",0,itens_Remanesc!B168))</f>
        <v/>
      </c>
      <c r="D168" s="174" t="str">
        <f>IF(A168="","",ROUND(SUMIFS(aditivos!$L$2:$L$200,aditivos!$A$2:$A$200,A168,aditivos!$C$2:$C$200,"C0"),2))</f>
        <v/>
      </c>
      <c r="E168" s="170" t="str">
        <f t="shared" si="60"/>
        <v/>
      </c>
      <c r="F168" s="170" t="str">
        <f>IF(A168="","",IF(itens_Remanesc!B168&lt;&gt;"",itens_Remanesc!B168,IF($Z168,0,"")))</f>
        <v/>
      </c>
      <c r="G168" s="178" t="str">
        <f t="shared" si="61"/>
        <v/>
      </c>
      <c r="H168" s="180" t="str">
        <f>IF(A168="","",ROUND(SUMIFS(aditivos!$L$2:$L$200,aditivos!$A$2:$A$200,A168,aditivos!$C$2:$C$200,"C1"),2))</f>
        <v/>
      </c>
      <c r="I168" s="176" t="str">
        <f t="shared" si="62"/>
        <v/>
      </c>
      <c r="J168" s="176" t="str">
        <f>IF(A168="","",IF(itens_Remanesc!E168="","",itens_Remanesc!E168))</f>
        <v/>
      </c>
      <c r="K168" s="182" t="str">
        <f t="shared" si="63"/>
        <v/>
      </c>
      <c r="L168" s="174" t="str">
        <f>IF(A168="","",ROUND(SUMIFS(aditivos!$L$2:$L$200,aditivos!$A$2:$A$200,A168,aditivos!$C$2:$C$200,"C2"),2))</f>
        <v/>
      </c>
      <c r="M168" s="170" t="str">
        <f t="shared" si="64"/>
        <v/>
      </c>
      <c r="N168" s="170" t="str">
        <f>IF(A168="","",IF(itens_Remanesc!G168="","",itens_Remanesc!G168))</f>
        <v/>
      </c>
      <c r="O168" s="178" t="str">
        <f t="shared" si="65"/>
        <v/>
      </c>
      <c r="P168" s="180" t="str">
        <f>IF(A168="","",ROUND(SUMIFS(aditivos!$L$2:$L$200,aditivos!$A$2:$A$200,A168,aditivos!$C$2:$C$200,"C3"),2))</f>
        <v/>
      </c>
      <c r="Q168" s="176" t="str">
        <f t="shared" si="66"/>
        <v/>
      </c>
      <c r="R168" s="176" t="str">
        <f>IF(A168="","",IF(itens_Remanesc!I168="","",itens_Remanesc!I168))</f>
        <v/>
      </c>
      <c r="S168" s="182" t="str">
        <f t="shared" si="67"/>
        <v/>
      </c>
      <c r="T168" s="174" t="str">
        <f>IF(A168="","",ROUND(SUMIFS(aditivos!$L$2:$L$200,aditivos!$A$2:$A$200,A168,aditivos!$C$2:$C$200,"C4"),2))</f>
        <v/>
      </c>
      <c r="U168" s="170" t="str">
        <f t="shared" si="68"/>
        <v/>
      </c>
      <c r="V168" s="170" t="str">
        <f>IF(A168="","",IF(itens_Remanesc!K168="","",itens_Remanesc!K168))</f>
        <v/>
      </c>
      <c r="W168" s="170" t="str">
        <f t="shared" si="69"/>
        <v/>
      </c>
      <c r="X168" s="156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70"/>
        <v/>
      </c>
      <c r="Z168" t="b">
        <f t="shared" si="71"/>
        <v>0</v>
      </c>
    </row>
    <row r="169" spans="1:26" x14ac:dyDescent="0.35">
      <c r="A169" s="156" t="str">
        <f>IF(itens_Remanesc!A169="","",itens_Remanesc!A169)</f>
        <v/>
      </c>
      <c r="B169" s="218" t="str">
        <f>IF(A169="","",itens_Remanesc!C169)</f>
        <v/>
      </c>
      <c r="C169" s="172" t="str">
        <f>IF(A169="","",IF(itens_Remanesc!B169="",0,itens_Remanesc!B169))</f>
        <v/>
      </c>
      <c r="D169" s="174" t="str">
        <f>IF(A169="","",ROUND(SUMIFS(aditivos!$L$2:$L$200,aditivos!$A$2:$A$200,A169,aditivos!$C$2:$C$200,"C0"),2))</f>
        <v/>
      </c>
      <c r="E169" s="170" t="str">
        <f t="shared" si="60"/>
        <v/>
      </c>
      <c r="F169" s="170" t="str">
        <f>IF(A169="","",IF(itens_Remanesc!B169&lt;&gt;"",itens_Remanesc!B169,IF($Z169,0,"")))</f>
        <v/>
      </c>
      <c r="G169" s="178" t="str">
        <f t="shared" si="61"/>
        <v/>
      </c>
      <c r="H169" s="180" t="str">
        <f>IF(A169="","",ROUND(SUMIFS(aditivos!$L$2:$L$200,aditivos!$A$2:$A$200,A169,aditivos!$C$2:$C$200,"C1"),2))</f>
        <v/>
      </c>
      <c r="I169" s="176" t="str">
        <f t="shared" si="62"/>
        <v/>
      </c>
      <c r="J169" s="176" t="str">
        <f>IF(A169="","",IF(itens_Remanesc!E169="","",itens_Remanesc!E169))</f>
        <v/>
      </c>
      <c r="K169" s="182" t="str">
        <f t="shared" si="63"/>
        <v/>
      </c>
      <c r="L169" s="174" t="str">
        <f>IF(A169="","",ROUND(SUMIFS(aditivos!$L$2:$L$200,aditivos!$A$2:$A$200,A169,aditivos!$C$2:$C$200,"C2"),2))</f>
        <v/>
      </c>
      <c r="M169" s="170" t="str">
        <f t="shared" si="64"/>
        <v/>
      </c>
      <c r="N169" s="170" t="str">
        <f>IF(A169="","",IF(itens_Remanesc!G169="","",itens_Remanesc!G169))</f>
        <v/>
      </c>
      <c r="O169" s="178" t="str">
        <f t="shared" si="65"/>
        <v/>
      </c>
      <c r="P169" s="180" t="str">
        <f>IF(A169="","",ROUND(SUMIFS(aditivos!$L$2:$L$200,aditivos!$A$2:$A$200,A169,aditivos!$C$2:$C$200,"C3"),2))</f>
        <v/>
      </c>
      <c r="Q169" s="176" t="str">
        <f t="shared" si="66"/>
        <v/>
      </c>
      <c r="R169" s="176" t="str">
        <f>IF(A169="","",IF(itens_Remanesc!I169="","",itens_Remanesc!I169))</f>
        <v/>
      </c>
      <c r="S169" s="182" t="str">
        <f t="shared" si="67"/>
        <v/>
      </c>
      <c r="T169" s="174" t="str">
        <f>IF(A169="","",ROUND(SUMIFS(aditivos!$L$2:$L$200,aditivos!$A$2:$A$200,A169,aditivos!$C$2:$C$200,"C4"),2))</f>
        <v/>
      </c>
      <c r="U169" s="170" t="str">
        <f t="shared" si="68"/>
        <v/>
      </c>
      <c r="V169" s="170" t="str">
        <f>IF(A169="","",IF(itens_Remanesc!K169="","",itens_Remanesc!K169))</f>
        <v/>
      </c>
      <c r="W169" s="170" t="str">
        <f t="shared" si="69"/>
        <v/>
      </c>
      <c r="X169" s="156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70"/>
        <v/>
      </c>
      <c r="Z169" t="b">
        <f t="shared" si="71"/>
        <v>0</v>
      </c>
    </row>
    <row r="170" spans="1:26" x14ac:dyDescent="0.35">
      <c r="A170" s="156" t="str">
        <f>IF(itens_Remanesc!A170="","",itens_Remanesc!A170)</f>
        <v/>
      </c>
      <c r="B170" s="218" t="str">
        <f>IF(A170="","",itens_Remanesc!C170)</f>
        <v/>
      </c>
      <c r="C170" s="172" t="str">
        <f>IF(A170="","",IF(itens_Remanesc!B170="",0,itens_Remanesc!B170))</f>
        <v/>
      </c>
      <c r="D170" s="174" t="str">
        <f>IF(A170="","",ROUND(SUMIFS(aditivos!$L$2:$L$200,aditivos!$A$2:$A$200,A170,aditivos!$C$2:$C$200,"C0"),2))</f>
        <v/>
      </c>
      <c r="E170" s="170" t="str">
        <f t="shared" si="60"/>
        <v/>
      </c>
      <c r="F170" s="170" t="str">
        <f>IF(A170="","",IF(itens_Remanesc!B170&lt;&gt;"",itens_Remanesc!B170,IF($Z170,0,"")))</f>
        <v/>
      </c>
      <c r="G170" s="178" t="str">
        <f t="shared" si="61"/>
        <v/>
      </c>
      <c r="H170" s="180" t="str">
        <f>IF(A170="","",ROUND(SUMIFS(aditivos!$L$2:$L$200,aditivos!$A$2:$A$200,A170,aditivos!$C$2:$C$200,"C1"),2))</f>
        <v/>
      </c>
      <c r="I170" s="176" t="str">
        <f t="shared" si="62"/>
        <v/>
      </c>
      <c r="J170" s="176" t="str">
        <f>IF(A170="","",IF(itens_Remanesc!E170="","",itens_Remanesc!E170))</f>
        <v/>
      </c>
      <c r="K170" s="182" t="str">
        <f t="shared" si="63"/>
        <v/>
      </c>
      <c r="L170" s="174" t="str">
        <f>IF(A170="","",ROUND(SUMIFS(aditivos!$L$2:$L$200,aditivos!$A$2:$A$200,A170,aditivos!$C$2:$C$200,"C2"),2))</f>
        <v/>
      </c>
      <c r="M170" s="170" t="str">
        <f t="shared" si="64"/>
        <v/>
      </c>
      <c r="N170" s="170" t="str">
        <f>IF(A170="","",IF(itens_Remanesc!G170="","",itens_Remanesc!G170))</f>
        <v/>
      </c>
      <c r="O170" s="178" t="str">
        <f t="shared" si="65"/>
        <v/>
      </c>
      <c r="P170" s="180" t="str">
        <f>IF(A170="","",ROUND(SUMIFS(aditivos!$L$2:$L$200,aditivos!$A$2:$A$200,A170,aditivos!$C$2:$C$200,"C3"),2))</f>
        <v/>
      </c>
      <c r="Q170" s="176" t="str">
        <f t="shared" si="66"/>
        <v/>
      </c>
      <c r="R170" s="176" t="str">
        <f>IF(A170="","",IF(itens_Remanesc!I170="","",itens_Remanesc!I170))</f>
        <v/>
      </c>
      <c r="S170" s="182" t="str">
        <f t="shared" si="67"/>
        <v/>
      </c>
      <c r="T170" s="174" t="str">
        <f>IF(A170="","",ROUND(SUMIFS(aditivos!$L$2:$L$200,aditivos!$A$2:$A$200,A170,aditivos!$C$2:$C$200,"C4"),2))</f>
        <v/>
      </c>
      <c r="U170" s="170" t="str">
        <f t="shared" si="68"/>
        <v/>
      </c>
      <c r="V170" s="170" t="str">
        <f>IF(A170="","",IF(itens_Remanesc!K170="","",itens_Remanesc!K170))</f>
        <v/>
      </c>
      <c r="W170" s="170" t="str">
        <f t="shared" si="69"/>
        <v/>
      </c>
      <c r="X170" s="156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70"/>
        <v/>
      </c>
      <c r="Z170" t="b">
        <f t="shared" si="71"/>
        <v>0</v>
      </c>
    </row>
    <row r="171" spans="1:26" x14ac:dyDescent="0.35">
      <c r="A171" s="156" t="str">
        <f>IF(itens_Remanesc!A171="","",itens_Remanesc!A171)</f>
        <v/>
      </c>
      <c r="B171" s="218" t="str">
        <f>IF(A171="","",itens_Remanesc!C171)</f>
        <v/>
      </c>
      <c r="C171" s="172" t="str">
        <f>IF(A171="","",IF(itens_Remanesc!B171="",0,itens_Remanesc!B171))</f>
        <v/>
      </c>
      <c r="D171" s="174" t="str">
        <f>IF(A171="","",ROUND(SUMIFS(aditivos!$L$2:$L$200,aditivos!$A$2:$A$200,A171,aditivos!$C$2:$C$200,"C0"),2))</f>
        <v/>
      </c>
      <c r="E171" s="170" t="str">
        <f t="shared" si="60"/>
        <v/>
      </c>
      <c r="F171" s="170" t="str">
        <f>IF(A171="","",IF(itens_Remanesc!B171&lt;&gt;"",itens_Remanesc!B171,IF($Z171,0,"")))</f>
        <v/>
      </c>
      <c r="G171" s="178" t="str">
        <f t="shared" si="61"/>
        <v/>
      </c>
      <c r="H171" s="180" t="str">
        <f>IF(A171="","",ROUND(SUMIFS(aditivos!$L$2:$L$200,aditivos!$A$2:$A$200,A171,aditivos!$C$2:$C$200,"C1"),2))</f>
        <v/>
      </c>
      <c r="I171" s="176" t="str">
        <f t="shared" si="62"/>
        <v/>
      </c>
      <c r="J171" s="176" t="str">
        <f>IF(A171="","",IF(itens_Remanesc!E171="","",itens_Remanesc!E171))</f>
        <v/>
      </c>
      <c r="K171" s="182" t="str">
        <f t="shared" si="63"/>
        <v/>
      </c>
      <c r="L171" s="174" t="str">
        <f>IF(A171="","",ROUND(SUMIFS(aditivos!$L$2:$L$200,aditivos!$A$2:$A$200,A171,aditivos!$C$2:$C$200,"C2"),2))</f>
        <v/>
      </c>
      <c r="M171" s="170" t="str">
        <f t="shared" si="64"/>
        <v/>
      </c>
      <c r="N171" s="170" t="str">
        <f>IF(A171="","",IF(itens_Remanesc!G171="","",itens_Remanesc!G171))</f>
        <v/>
      </c>
      <c r="O171" s="178" t="str">
        <f t="shared" si="65"/>
        <v/>
      </c>
      <c r="P171" s="180" t="str">
        <f>IF(A171="","",ROUND(SUMIFS(aditivos!$L$2:$L$200,aditivos!$A$2:$A$200,A171,aditivos!$C$2:$C$200,"C3"),2))</f>
        <v/>
      </c>
      <c r="Q171" s="176" t="str">
        <f t="shared" si="66"/>
        <v/>
      </c>
      <c r="R171" s="176" t="str">
        <f>IF(A171="","",IF(itens_Remanesc!I171="","",itens_Remanesc!I171))</f>
        <v/>
      </c>
      <c r="S171" s="182" t="str">
        <f t="shared" si="67"/>
        <v/>
      </c>
      <c r="T171" s="174" t="str">
        <f>IF(A171="","",ROUND(SUMIFS(aditivos!$L$2:$L$200,aditivos!$A$2:$A$200,A171,aditivos!$C$2:$C$200,"C4"),2))</f>
        <v/>
      </c>
      <c r="U171" s="170" t="str">
        <f t="shared" si="68"/>
        <v/>
      </c>
      <c r="V171" s="170" t="str">
        <f>IF(A171="","",IF(itens_Remanesc!K171="","",itens_Remanesc!K171))</f>
        <v/>
      </c>
      <c r="W171" s="170" t="str">
        <f t="shared" si="69"/>
        <v/>
      </c>
      <c r="X171" s="156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70"/>
        <v/>
      </c>
      <c r="Z171" t="b">
        <f t="shared" si="71"/>
        <v>0</v>
      </c>
    </row>
    <row r="172" spans="1:26" x14ac:dyDescent="0.35">
      <c r="A172" s="156" t="str">
        <f>IF(itens_Remanesc!A172="","",itens_Remanesc!A172)</f>
        <v/>
      </c>
      <c r="B172" s="218" t="str">
        <f>IF(A172="","",itens_Remanesc!C172)</f>
        <v/>
      </c>
      <c r="C172" s="172" t="str">
        <f>IF(A172="","",IF(itens_Remanesc!B172="",0,itens_Remanesc!B172))</f>
        <v/>
      </c>
      <c r="D172" s="174" t="str">
        <f>IF(A172="","",ROUND(SUMIFS(aditivos!$L$2:$L$200,aditivos!$A$2:$A$200,A172,aditivos!$C$2:$C$200,"C0"),2))</f>
        <v/>
      </c>
      <c r="E172" s="170" t="str">
        <f t="shared" si="60"/>
        <v/>
      </c>
      <c r="F172" s="170" t="str">
        <f>IF(A172="","",IF(itens_Remanesc!B172&lt;&gt;"",itens_Remanesc!B172,IF($Z172,0,"")))</f>
        <v/>
      </c>
      <c r="G172" s="178" t="str">
        <f t="shared" si="61"/>
        <v/>
      </c>
      <c r="H172" s="180" t="str">
        <f>IF(A172="","",ROUND(SUMIFS(aditivos!$L$2:$L$200,aditivos!$A$2:$A$200,A172,aditivos!$C$2:$C$200,"C1"),2))</f>
        <v/>
      </c>
      <c r="I172" s="176" t="str">
        <f t="shared" si="62"/>
        <v/>
      </c>
      <c r="J172" s="176" t="str">
        <f>IF(A172="","",IF(itens_Remanesc!E172="","",itens_Remanesc!E172))</f>
        <v/>
      </c>
      <c r="K172" s="182" t="str">
        <f t="shared" si="63"/>
        <v/>
      </c>
      <c r="L172" s="174" t="str">
        <f>IF(A172="","",ROUND(SUMIFS(aditivos!$L$2:$L$200,aditivos!$A$2:$A$200,A172,aditivos!$C$2:$C$200,"C2"),2))</f>
        <v/>
      </c>
      <c r="M172" s="170" t="str">
        <f t="shared" si="64"/>
        <v/>
      </c>
      <c r="N172" s="170" t="str">
        <f>IF(A172="","",IF(itens_Remanesc!G172="","",itens_Remanesc!G172))</f>
        <v/>
      </c>
      <c r="O172" s="178" t="str">
        <f t="shared" si="65"/>
        <v/>
      </c>
      <c r="P172" s="180" t="str">
        <f>IF(A172="","",ROUND(SUMIFS(aditivos!$L$2:$L$200,aditivos!$A$2:$A$200,A172,aditivos!$C$2:$C$200,"C3"),2))</f>
        <v/>
      </c>
      <c r="Q172" s="176" t="str">
        <f t="shared" si="66"/>
        <v/>
      </c>
      <c r="R172" s="176" t="str">
        <f>IF(A172="","",IF(itens_Remanesc!I172="","",itens_Remanesc!I172))</f>
        <v/>
      </c>
      <c r="S172" s="182" t="str">
        <f t="shared" si="67"/>
        <v/>
      </c>
      <c r="T172" s="174" t="str">
        <f>IF(A172="","",ROUND(SUMIFS(aditivos!$L$2:$L$200,aditivos!$A$2:$A$200,A172,aditivos!$C$2:$C$200,"C4"),2))</f>
        <v/>
      </c>
      <c r="U172" s="170" t="str">
        <f t="shared" si="68"/>
        <v/>
      </c>
      <c r="V172" s="170" t="str">
        <f>IF(A172="","",IF(itens_Remanesc!K172="","",itens_Remanesc!K172))</f>
        <v/>
      </c>
      <c r="W172" s="170" t="str">
        <f t="shared" si="69"/>
        <v/>
      </c>
      <c r="X172" s="156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70"/>
        <v/>
      </c>
      <c r="Z172" t="b">
        <f t="shared" si="71"/>
        <v>0</v>
      </c>
    </row>
    <row r="173" spans="1:26" x14ac:dyDescent="0.35">
      <c r="A173" s="156" t="str">
        <f>IF(itens_Remanesc!A173="","",itens_Remanesc!A173)</f>
        <v/>
      </c>
      <c r="B173" s="218" t="str">
        <f>IF(A173="","",itens_Remanesc!C173)</f>
        <v/>
      </c>
      <c r="C173" s="172" t="str">
        <f>IF(A173="","",IF(itens_Remanesc!B173="",0,itens_Remanesc!B173))</f>
        <v/>
      </c>
      <c r="D173" s="174" t="str">
        <f>IF(A173="","",ROUND(SUMIFS(aditivos!$L$2:$L$200,aditivos!$A$2:$A$200,A173,aditivos!$C$2:$C$200,"C0"),2))</f>
        <v/>
      </c>
      <c r="E173" s="170" t="str">
        <f t="shared" si="60"/>
        <v/>
      </c>
      <c r="F173" s="170" t="str">
        <f>IF(A173="","",IF(itens_Remanesc!B173&lt;&gt;"",itens_Remanesc!B173,IF($Z173,0,"")))</f>
        <v/>
      </c>
      <c r="G173" s="178" t="str">
        <f t="shared" si="61"/>
        <v/>
      </c>
      <c r="H173" s="180" t="str">
        <f>IF(A173="","",ROUND(SUMIFS(aditivos!$L$2:$L$200,aditivos!$A$2:$A$200,A173,aditivos!$C$2:$C$200,"C1"),2))</f>
        <v/>
      </c>
      <c r="I173" s="176" t="str">
        <f t="shared" si="62"/>
        <v/>
      </c>
      <c r="J173" s="176" t="str">
        <f>IF(A173="","",IF(itens_Remanesc!E173="","",itens_Remanesc!E173))</f>
        <v/>
      </c>
      <c r="K173" s="182" t="str">
        <f t="shared" si="63"/>
        <v/>
      </c>
      <c r="L173" s="174" t="str">
        <f>IF(A173="","",ROUND(SUMIFS(aditivos!$L$2:$L$200,aditivos!$A$2:$A$200,A173,aditivos!$C$2:$C$200,"C2"),2))</f>
        <v/>
      </c>
      <c r="M173" s="170" t="str">
        <f t="shared" si="64"/>
        <v/>
      </c>
      <c r="N173" s="170" t="str">
        <f>IF(A173="","",IF(itens_Remanesc!G173="","",itens_Remanesc!G173))</f>
        <v/>
      </c>
      <c r="O173" s="178" t="str">
        <f t="shared" si="65"/>
        <v/>
      </c>
      <c r="P173" s="180" t="str">
        <f>IF(A173="","",ROUND(SUMIFS(aditivos!$L$2:$L$200,aditivos!$A$2:$A$200,A173,aditivos!$C$2:$C$200,"C3"),2))</f>
        <v/>
      </c>
      <c r="Q173" s="176" t="str">
        <f t="shared" si="66"/>
        <v/>
      </c>
      <c r="R173" s="176" t="str">
        <f>IF(A173="","",IF(itens_Remanesc!I173="","",itens_Remanesc!I173))</f>
        <v/>
      </c>
      <c r="S173" s="182" t="str">
        <f t="shared" si="67"/>
        <v/>
      </c>
      <c r="T173" s="174" t="str">
        <f>IF(A173="","",ROUND(SUMIFS(aditivos!$L$2:$L$200,aditivos!$A$2:$A$200,A173,aditivos!$C$2:$C$200,"C4"),2))</f>
        <v/>
      </c>
      <c r="U173" s="170" t="str">
        <f t="shared" si="68"/>
        <v/>
      </c>
      <c r="V173" s="170" t="str">
        <f>IF(A173="","",IF(itens_Remanesc!K173="","",itens_Remanesc!K173))</f>
        <v/>
      </c>
      <c r="W173" s="170" t="str">
        <f t="shared" si="69"/>
        <v/>
      </c>
      <c r="X173" s="156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70"/>
        <v/>
      </c>
      <c r="Z173" t="b">
        <f t="shared" si="71"/>
        <v>0</v>
      </c>
    </row>
    <row r="174" spans="1:26" x14ac:dyDescent="0.35">
      <c r="A174" s="156" t="str">
        <f>IF(itens_Remanesc!A174="","",itens_Remanesc!A174)</f>
        <v/>
      </c>
      <c r="B174" s="218" t="str">
        <f>IF(A174="","",itens_Remanesc!C174)</f>
        <v/>
      </c>
      <c r="C174" s="172" t="str">
        <f>IF(A174="","",IF(itens_Remanesc!B174="",0,itens_Remanesc!B174))</f>
        <v/>
      </c>
      <c r="D174" s="174" t="str">
        <f>IF(A174="","",ROUND(SUMIFS(aditivos!$L$2:$L$200,aditivos!$A$2:$A$200,A174,aditivos!$C$2:$C$200,"C0"),2))</f>
        <v/>
      </c>
      <c r="E174" s="170" t="str">
        <f t="shared" si="60"/>
        <v/>
      </c>
      <c r="F174" s="170" t="str">
        <f>IF(A174="","",IF(itens_Remanesc!B174&lt;&gt;"",itens_Remanesc!B174,IF($Z174,0,"")))</f>
        <v/>
      </c>
      <c r="G174" s="178" t="str">
        <f t="shared" si="61"/>
        <v/>
      </c>
      <c r="H174" s="180" t="str">
        <f>IF(A174="","",ROUND(SUMIFS(aditivos!$L$2:$L$200,aditivos!$A$2:$A$200,A174,aditivos!$C$2:$C$200,"C1"),2))</f>
        <v/>
      </c>
      <c r="I174" s="176" t="str">
        <f t="shared" si="62"/>
        <v/>
      </c>
      <c r="J174" s="176" t="str">
        <f>IF(A174="","",IF(itens_Remanesc!E174="","",itens_Remanesc!E174))</f>
        <v/>
      </c>
      <c r="K174" s="182" t="str">
        <f t="shared" si="63"/>
        <v/>
      </c>
      <c r="L174" s="174" t="str">
        <f>IF(A174="","",ROUND(SUMIFS(aditivos!$L$2:$L$200,aditivos!$A$2:$A$200,A174,aditivos!$C$2:$C$200,"C2"),2))</f>
        <v/>
      </c>
      <c r="M174" s="170" t="str">
        <f t="shared" si="64"/>
        <v/>
      </c>
      <c r="N174" s="170" t="str">
        <f>IF(A174="","",IF(itens_Remanesc!G174="","",itens_Remanesc!G174))</f>
        <v/>
      </c>
      <c r="O174" s="178" t="str">
        <f t="shared" si="65"/>
        <v/>
      </c>
      <c r="P174" s="180" t="str">
        <f>IF(A174="","",ROUND(SUMIFS(aditivos!$L$2:$L$200,aditivos!$A$2:$A$200,A174,aditivos!$C$2:$C$200,"C3"),2))</f>
        <v/>
      </c>
      <c r="Q174" s="176" t="str">
        <f t="shared" si="66"/>
        <v/>
      </c>
      <c r="R174" s="176" t="str">
        <f>IF(A174="","",IF(itens_Remanesc!I174="","",itens_Remanesc!I174))</f>
        <v/>
      </c>
      <c r="S174" s="182" t="str">
        <f t="shared" si="67"/>
        <v/>
      </c>
      <c r="T174" s="174" t="str">
        <f>IF(A174="","",ROUND(SUMIFS(aditivos!$L$2:$L$200,aditivos!$A$2:$A$200,A174,aditivos!$C$2:$C$200,"C4"),2))</f>
        <v/>
      </c>
      <c r="U174" s="170" t="str">
        <f t="shared" si="68"/>
        <v/>
      </c>
      <c r="V174" s="170" t="str">
        <f>IF(A174="","",IF(itens_Remanesc!K174="","",itens_Remanesc!K174))</f>
        <v/>
      </c>
      <c r="W174" s="170" t="str">
        <f t="shared" si="69"/>
        <v/>
      </c>
      <c r="X174" s="156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70"/>
        <v/>
      </c>
      <c r="Z174" t="b">
        <f t="shared" si="71"/>
        <v>0</v>
      </c>
    </row>
    <row r="175" spans="1:26" x14ac:dyDescent="0.35">
      <c r="A175" s="156" t="str">
        <f>IF(itens_Remanesc!A175="","",itens_Remanesc!A175)</f>
        <v/>
      </c>
      <c r="B175" s="218" t="str">
        <f>IF(A175="","",itens_Remanesc!C175)</f>
        <v/>
      </c>
      <c r="C175" s="172" t="str">
        <f>IF(A175="","",IF(itens_Remanesc!B175="",0,itens_Remanesc!B175))</f>
        <v/>
      </c>
      <c r="D175" s="174" t="str">
        <f>IF(A175="","",ROUND(SUMIFS(aditivos!$L$2:$L$200,aditivos!$A$2:$A$200,A175,aditivos!$C$2:$C$200,"C0"),2))</f>
        <v/>
      </c>
      <c r="E175" s="170" t="str">
        <f t="shared" si="60"/>
        <v/>
      </c>
      <c r="F175" s="170" t="str">
        <f>IF(A175="","",IF(itens_Remanesc!B175&lt;&gt;"",itens_Remanesc!B175,IF($Z175,0,"")))</f>
        <v/>
      </c>
      <c r="G175" s="178" t="str">
        <f t="shared" si="61"/>
        <v/>
      </c>
      <c r="H175" s="180" t="str">
        <f>IF(A175="","",ROUND(SUMIFS(aditivos!$L$2:$L$200,aditivos!$A$2:$A$200,A175,aditivos!$C$2:$C$200,"C1"),2))</f>
        <v/>
      </c>
      <c r="I175" s="176" t="str">
        <f t="shared" si="62"/>
        <v/>
      </c>
      <c r="J175" s="176" t="str">
        <f>IF(A175="","",IF(itens_Remanesc!E175="","",itens_Remanesc!E175))</f>
        <v/>
      </c>
      <c r="K175" s="182" t="str">
        <f t="shared" si="63"/>
        <v/>
      </c>
      <c r="L175" s="174" t="str">
        <f>IF(A175="","",ROUND(SUMIFS(aditivos!$L$2:$L$200,aditivos!$A$2:$A$200,A175,aditivos!$C$2:$C$200,"C2"),2))</f>
        <v/>
      </c>
      <c r="M175" s="170" t="str">
        <f t="shared" si="64"/>
        <v/>
      </c>
      <c r="N175" s="170" t="str">
        <f>IF(A175="","",IF(itens_Remanesc!G175="","",itens_Remanesc!G175))</f>
        <v/>
      </c>
      <c r="O175" s="178" t="str">
        <f t="shared" si="65"/>
        <v/>
      </c>
      <c r="P175" s="180" t="str">
        <f>IF(A175="","",ROUND(SUMIFS(aditivos!$L$2:$L$200,aditivos!$A$2:$A$200,A175,aditivos!$C$2:$C$200,"C3"),2))</f>
        <v/>
      </c>
      <c r="Q175" s="176" t="str">
        <f t="shared" si="66"/>
        <v/>
      </c>
      <c r="R175" s="176" t="str">
        <f>IF(A175="","",IF(itens_Remanesc!I175="","",itens_Remanesc!I175))</f>
        <v/>
      </c>
      <c r="S175" s="182" t="str">
        <f t="shared" si="67"/>
        <v/>
      </c>
      <c r="T175" s="174" t="str">
        <f>IF(A175="","",ROUND(SUMIFS(aditivos!$L$2:$L$200,aditivos!$A$2:$A$200,A175,aditivos!$C$2:$C$200,"C4"),2))</f>
        <v/>
      </c>
      <c r="U175" s="170" t="str">
        <f t="shared" si="68"/>
        <v/>
      </c>
      <c r="V175" s="170" t="str">
        <f>IF(A175="","",IF(itens_Remanesc!K175="","",itens_Remanesc!K175))</f>
        <v/>
      </c>
      <c r="W175" s="170" t="str">
        <f t="shared" si="69"/>
        <v/>
      </c>
      <c r="X175" s="156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70"/>
        <v/>
      </c>
      <c r="Z175" t="b">
        <f t="shared" si="71"/>
        <v>0</v>
      </c>
    </row>
    <row r="176" spans="1:26" x14ac:dyDescent="0.35">
      <c r="A176" s="156" t="str">
        <f>IF(itens_Remanesc!A176="","",itens_Remanesc!A176)</f>
        <v/>
      </c>
      <c r="B176" s="218" t="str">
        <f>IF(A176="","",itens_Remanesc!C176)</f>
        <v/>
      </c>
      <c r="C176" s="172" t="str">
        <f>IF(A176="","",IF(itens_Remanesc!B176="",0,itens_Remanesc!B176))</f>
        <v/>
      </c>
      <c r="D176" s="174" t="str">
        <f>IF(A176="","",ROUND(SUMIFS(aditivos!$L$2:$L$200,aditivos!$A$2:$A$200,A176,aditivos!$C$2:$C$200,"C0"),2))</f>
        <v/>
      </c>
      <c r="E176" s="170" t="str">
        <f t="shared" si="60"/>
        <v/>
      </c>
      <c r="F176" s="170" t="str">
        <f>IF(A176="","",IF(itens_Remanesc!B176&lt;&gt;"",itens_Remanesc!B176,IF($Z176,0,"")))</f>
        <v/>
      </c>
      <c r="G176" s="178" t="str">
        <f t="shared" si="61"/>
        <v/>
      </c>
      <c r="H176" s="180" t="str">
        <f>IF(A176="","",ROUND(SUMIFS(aditivos!$L$2:$L$200,aditivos!$A$2:$A$200,A176,aditivos!$C$2:$C$200,"C1"),2))</f>
        <v/>
      </c>
      <c r="I176" s="176" t="str">
        <f t="shared" si="62"/>
        <v/>
      </c>
      <c r="J176" s="176" t="str">
        <f>IF(A176="","",IF(itens_Remanesc!E176="","",itens_Remanesc!E176))</f>
        <v/>
      </c>
      <c r="K176" s="182" t="str">
        <f t="shared" si="63"/>
        <v/>
      </c>
      <c r="L176" s="174" t="str">
        <f>IF(A176="","",ROUND(SUMIFS(aditivos!$L$2:$L$200,aditivos!$A$2:$A$200,A176,aditivos!$C$2:$C$200,"C2"),2))</f>
        <v/>
      </c>
      <c r="M176" s="170" t="str">
        <f t="shared" si="64"/>
        <v/>
      </c>
      <c r="N176" s="170" t="str">
        <f>IF(A176="","",IF(itens_Remanesc!G176="","",itens_Remanesc!G176))</f>
        <v/>
      </c>
      <c r="O176" s="178" t="str">
        <f t="shared" si="65"/>
        <v/>
      </c>
      <c r="P176" s="180" t="str">
        <f>IF(A176="","",ROUND(SUMIFS(aditivos!$L$2:$L$200,aditivos!$A$2:$A$200,A176,aditivos!$C$2:$C$200,"C3"),2))</f>
        <v/>
      </c>
      <c r="Q176" s="176" t="str">
        <f t="shared" si="66"/>
        <v/>
      </c>
      <c r="R176" s="176" t="str">
        <f>IF(A176="","",IF(itens_Remanesc!I176="","",itens_Remanesc!I176))</f>
        <v/>
      </c>
      <c r="S176" s="182" t="str">
        <f t="shared" si="67"/>
        <v/>
      </c>
      <c r="T176" s="174" t="str">
        <f>IF(A176="","",ROUND(SUMIFS(aditivos!$L$2:$L$200,aditivos!$A$2:$A$200,A176,aditivos!$C$2:$C$200,"C4"),2))</f>
        <v/>
      </c>
      <c r="U176" s="170" t="str">
        <f t="shared" si="68"/>
        <v/>
      </c>
      <c r="V176" s="170" t="str">
        <f>IF(A176="","",IF(itens_Remanesc!K176="","",itens_Remanesc!K176))</f>
        <v/>
      </c>
      <c r="W176" s="170" t="str">
        <f t="shared" si="69"/>
        <v/>
      </c>
      <c r="X176" s="156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70"/>
        <v/>
      </c>
      <c r="Z176" t="b">
        <f t="shared" si="71"/>
        <v>0</v>
      </c>
    </row>
    <row r="177" spans="1:26" x14ac:dyDescent="0.35">
      <c r="A177" s="156" t="str">
        <f>IF(itens_Remanesc!A177="","",itens_Remanesc!A177)</f>
        <v/>
      </c>
      <c r="B177" s="218" t="str">
        <f>IF(A177="","",itens_Remanesc!C177)</f>
        <v/>
      </c>
      <c r="C177" s="172" t="str">
        <f>IF(A177="","",IF(itens_Remanesc!B177="",0,itens_Remanesc!B177))</f>
        <v/>
      </c>
      <c r="D177" s="174" t="str">
        <f>IF(A177="","",ROUND(SUMIFS(aditivos!$L$2:$L$200,aditivos!$A$2:$A$200,A177,aditivos!$C$2:$C$200,"C0"),2))</f>
        <v/>
      </c>
      <c r="E177" s="170" t="str">
        <f t="shared" si="60"/>
        <v/>
      </c>
      <c r="F177" s="170" t="str">
        <f>IF(A177="","",IF(itens_Remanesc!B177&lt;&gt;"",itens_Remanesc!B177,IF($Z177,0,"")))</f>
        <v/>
      </c>
      <c r="G177" s="178" t="str">
        <f t="shared" si="61"/>
        <v/>
      </c>
      <c r="H177" s="180" t="str">
        <f>IF(A177="","",ROUND(SUMIFS(aditivos!$L$2:$L$200,aditivos!$A$2:$A$200,A177,aditivos!$C$2:$C$200,"C1"),2))</f>
        <v/>
      </c>
      <c r="I177" s="176" t="str">
        <f t="shared" si="62"/>
        <v/>
      </c>
      <c r="J177" s="176" t="str">
        <f>IF(A177="","",IF(itens_Remanesc!E177="","",itens_Remanesc!E177))</f>
        <v/>
      </c>
      <c r="K177" s="182" t="str">
        <f t="shared" si="63"/>
        <v/>
      </c>
      <c r="L177" s="174" t="str">
        <f>IF(A177="","",ROUND(SUMIFS(aditivos!$L$2:$L$200,aditivos!$A$2:$A$200,A177,aditivos!$C$2:$C$200,"C2"),2))</f>
        <v/>
      </c>
      <c r="M177" s="170" t="str">
        <f t="shared" si="64"/>
        <v/>
      </c>
      <c r="N177" s="170" t="str">
        <f>IF(A177="","",IF(itens_Remanesc!G177="","",itens_Remanesc!G177))</f>
        <v/>
      </c>
      <c r="O177" s="178" t="str">
        <f t="shared" si="65"/>
        <v/>
      </c>
      <c r="P177" s="180" t="str">
        <f>IF(A177="","",ROUND(SUMIFS(aditivos!$L$2:$L$200,aditivos!$A$2:$A$200,A177,aditivos!$C$2:$C$200,"C3"),2))</f>
        <v/>
      </c>
      <c r="Q177" s="176" t="str">
        <f t="shared" si="66"/>
        <v/>
      </c>
      <c r="R177" s="176" t="str">
        <f>IF(A177="","",IF(itens_Remanesc!I177="","",itens_Remanesc!I177))</f>
        <v/>
      </c>
      <c r="S177" s="182" t="str">
        <f t="shared" si="67"/>
        <v/>
      </c>
      <c r="T177" s="174" t="str">
        <f>IF(A177="","",ROUND(SUMIFS(aditivos!$L$2:$L$200,aditivos!$A$2:$A$200,A177,aditivos!$C$2:$C$200,"C4"),2))</f>
        <v/>
      </c>
      <c r="U177" s="170" t="str">
        <f t="shared" si="68"/>
        <v/>
      </c>
      <c r="V177" s="170" t="str">
        <f>IF(A177="","",IF(itens_Remanesc!K177="","",itens_Remanesc!K177))</f>
        <v/>
      </c>
      <c r="W177" s="170" t="str">
        <f t="shared" si="69"/>
        <v/>
      </c>
      <c r="X177" s="156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70"/>
        <v/>
      </c>
      <c r="Z177" t="b">
        <f t="shared" si="71"/>
        <v>0</v>
      </c>
    </row>
    <row r="178" spans="1:26" x14ac:dyDescent="0.35">
      <c r="A178" s="156" t="str">
        <f>IF(itens_Remanesc!A178="","",itens_Remanesc!A178)</f>
        <v/>
      </c>
      <c r="B178" s="218" t="str">
        <f>IF(A178="","",itens_Remanesc!C178)</f>
        <v/>
      </c>
      <c r="C178" s="172" t="str">
        <f>IF(A178="","",IF(itens_Remanesc!B178="",0,itens_Remanesc!B178))</f>
        <v/>
      </c>
      <c r="D178" s="174" t="str">
        <f>IF(A178="","",ROUND(SUMIFS(aditivos!$L$2:$L$200,aditivos!$A$2:$A$200,A178,aditivos!$C$2:$C$200,"C0"),2))</f>
        <v/>
      </c>
      <c r="E178" s="170" t="str">
        <f t="shared" si="60"/>
        <v/>
      </c>
      <c r="F178" s="170" t="str">
        <f>IF(A178="","",IF(itens_Remanesc!B178&lt;&gt;"",itens_Remanesc!B178,IF($Z178,0,"")))</f>
        <v/>
      </c>
      <c r="G178" s="178" t="str">
        <f t="shared" si="61"/>
        <v/>
      </c>
      <c r="H178" s="180" t="str">
        <f>IF(A178="","",ROUND(SUMIFS(aditivos!$L$2:$L$200,aditivos!$A$2:$A$200,A178,aditivos!$C$2:$C$200,"C1"),2))</f>
        <v/>
      </c>
      <c r="I178" s="176" t="str">
        <f t="shared" si="62"/>
        <v/>
      </c>
      <c r="J178" s="176" t="str">
        <f>IF(A178="","",IF(itens_Remanesc!E178="","",itens_Remanesc!E178))</f>
        <v/>
      </c>
      <c r="K178" s="182" t="str">
        <f t="shared" si="63"/>
        <v/>
      </c>
      <c r="L178" s="174" t="str">
        <f>IF(A178="","",ROUND(SUMIFS(aditivos!$L$2:$L$200,aditivos!$A$2:$A$200,A178,aditivos!$C$2:$C$200,"C2"),2))</f>
        <v/>
      </c>
      <c r="M178" s="170" t="str">
        <f t="shared" si="64"/>
        <v/>
      </c>
      <c r="N178" s="170" t="str">
        <f>IF(A178="","",IF(itens_Remanesc!G178="","",itens_Remanesc!G178))</f>
        <v/>
      </c>
      <c r="O178" s="178" t="str">
        <f t="shared" si="65"/>
        <v/>
      </c>
      <c r="P178" s="180" t="str">
        <f>IF(A178="","",ROUND(SUMIFS(aditivos!$L$2:$L$200,aditivos!$A$2:$A$200,A178,aditivos!$C$2:$C$200,"C3"),2))</f>
        <v/>
      </c>
      <c r="Q178" s="176" t="str">
        <f t="shared" si="66"/>
        <v/>
      </c>
      <c r="R178" s="176" t="str">
        <f>IF(A178="","",IF(itens_Remanesc!I178="","",itens_Remanesc!I178))</f>
        <v/>
      </c>
      <c r="S178" s="182" t="str">
        <f t="shared" si="67"/>
        <v/>
      </c>
      <c r="T178" s="174" t="str">
        <f>IF(A178="","",ROUND(SUMIFS(aditivos!$L$2:$L$200,aditivos!$A$2:$A$200,A178,aditivos!$C$2:$C$200,"C4"),2))</f>
        <v/>
      </c>
      <c r="U178" s="170" t="str">
        <f t="shared" si="68"/>
        <v/>
      </c>
      <c r="V178" s="170" t="str">
        <f>IF(A178="","",IF(itens_Remanesc!K178="","",itens_Remanesc!K178))</f>
        <v/>
      </c>
      <c r="W178" s="170" t="str">
        <f t="shared" si="69"/>
        <v/>
      </c>
      <c r="X178" s="156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70"/>
        <v/>
      </c>
      <c r="Z178" t="b">
        <f t="shared" si="71"/>
        <v>0</v>
      </c>
    </row>
    <row r="179" spans="1:26" x14ac:dyDescent="0.35">
      <c r="A179" s="156" t="str">
        <f>IF(itens_Remanesc!A179="","",itens_Remanesc!A179)</f>
        <v/>
      </c>
      <c r="B179" s="218" t="str">
        <f>IF(A179="","",itens_Remanesc!C179)</f>
        <v/>
      </c>
      <c r="C179" s="172" t="str">
        <f>IF(A179="","",IF(itens_Remanesc!B179="",0,itens_Remanesc!B179))</f>
        <v/>
      </c>
      <c r="D179" s="174" t="str">
        <f>IF(A179="","",ROUND(SUMIFS(aditivos!$L$2:$L$200,aditivos!$A$2:$A$200,A179,aditivos!$C$2:$C$200,"C0"),2))</f>
        <v/>
      </c>
      <c r="E179" s="170" t="str">
        <f t="shared" si="60"/>
        <v/>
      </c>
      <c r="F179" s="170" t="str">
        <f>IF(A179="","",IF(itens_Remanesc!B179&lt;&gt;"",itens_Remanesc!B179,IF($Z179,0,"")))</f>
        <v/>
      </c>
      <c r="G179" s="178" t="str">
        <f t="shared" si="61"/>
        <v/>
      </c>
      <c r="H179" s="180" t="str">
        <f>IF(A179="","",ROUND(SUMIFS(aditivos!$L$2:$L$200,aditivos!$A$2:$A$200,A179,aditivos!$C$2:$C$200,"C1"),2))</f>
        <v/>
      </c>
      <c r="I179" s="176" t="str">
        <f t="shared" si="62"/>
        <v/>
      </c>
      <c r="J179" s="176" t="str">
        <f>IF(A179="","",IF(itens_Remanesc!E179="","",itens_Remanesc!E179))</f>
        <v/>
      </c>
      <c r="K179" s="182" t="str">
        <f t="shared" si="63"/>
        <v/>
      </c>
      <c r="L179" s="174" t="str">
        <f>IF(A179="","",ROUND(SUMIFS(aditivos!$L$2:$L$200,aditivos!$A$2:$A$200,A179,aditivos!$C$2:$C$200,"C2"),2))</f>
        <v/>
      </c>
      <c r="M179" s="170" t="str">
        <f t="shared" si="64"/>
        <v/>
      </c>
      <c r="N179" s="170" t="str">
        <f>IF(A179="","",IF(itens_Remanesc!G179="","",itens_Remanesc!G179))</f>
        <v/>
      </c>
      <c r="O179" s="178" t="str">
        <f t="shared" si="65"/>
        <v/>
      </c>
      <c r="P179" s="180" t="str">
        <f>IF(A179="","",ROUND(SUMIFS(aditivos!$L$2:$L$200,aditivos!$A$2:$A$200,A179,aditivos!$C$2:$C$200,"C3"),2))</f>
        <v/>
      </c>
      <c r="Q179" s="176" t="str">
        <f t="shared" si="66"/>
        <v/>
      </c>
      <c r="R179" s="176" t="str">
        <f>IF(A179="","",IF(itens_Remanesc!I179="","",itens_Remanesc!I179))</f>
        <v/>
      </c>
      <c r="S179" s="182" t="str">
        <f t="shared" si="67"/>
        <v/>
      </c>
      <c r="T179" s="174" t="str">
        <f>IF(A179="","",ROUND(SUMIFS(aditivos!$L$2:$L$200,aditivos!$A$2:$A$200,A179,aditivos!$C$2:$C$200,"C4"),2))</f>
        <v/>
      </c>
      <c r="U179" s="170" t="str">
        <f t="shared" si="68"/>
        <v/>
      </c>
      <c r="V179" s="170" t="str">
        <f>IF(A179="","",IF(itens_Remanesc!K179="","",itens_Remanesc!K179))</f>
        <v/>
      </c>
      <c r="W179" s="170" t="str">
        <f t="shared" si="69"/>
        <v/>
      </c>
      <c r="X179" s="156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70"/>
        <v/>
      </c>
      <c r="Z179" t="b">
        <f t="shared" si="71"/>
        <v>0</v>
      </c>
    </row>
    <row r="180" spans="1:26" x14ac:dyDescent="0.35">
      <c r="A180" s="156" t="str">
        <f>IF(itens_Remanesc!A180="","",itens_Remanesc!A180)</f>
        <v/>
      </c>
      <c r="B180" s="218" t="str">
        <f>IF(A180="","",itens_Remanesc!C180)</f>
        <v/>
      </c>
      <c r="C180" s="172" t="str">
        <f>IF(A180="","",IF(itens_Remanesc!B180="",0,itens_Remanesc!B180))</f>
        <v/>
      </c>
      <c r="D180" s="174" t="str">
        <f>IF(A180="","",ROUND(SUMIFS(aditivos!$L$2:$L$200,aditivos!$A$2:$A$200,A180,aditivos!$C$2:$C$200,"C0"),2))</f>
        <v/>
      </c>
      <c r="E180" s="170" t="str">
        <f t="shared" si="60"/>
        <v/>
      </c>
      <c r="F180" s="170" t="str">
        <f>IF(A180="","",IF(itens_Remanesc!B180&lt;&gt;"",itens_Remanesc!B180,IF($Z180,0,"")))</f>
        <v/>
      </c>
      <c r="G180" s="178" t="str">
        <f t="shared" si="61"/>
        <v/>
      </c>
      <c r="H180" s="180" t="str">
        <f>IF(A180="","",ROUND(SUMIFS(aditivos!$L$2:$L$200,aditivos!$A$2:$A$200,A180,aditivos!$C$2:$C$200,"C1"),2))</f>
        <v/>
      </c>
      <c r="I180" s="176" t="str">
        <f t="shared" si="62"/>
        <v/>
      </c>
      <c r="J180" s="176" t="str">
        <f>IF(A180="","",IF(itens_Remanesc!E180="","",itens_Remanesc!E180))</f>
        <v/>
      </c>
      <c r="K180" s="182" t="str">
        <f t="shared" si="63"/>
        <v/>
      </c>
      <c r="L180" s="174" t="str">
        <f>IF(A180="","",ROUND(SUMIFS(aditivos!$L$2:$L$200,aditivos!$A$2:$A$200,A180,aditivos!$C$2:$C$200,"C2"),2))</f>
        <v/>
      </c>
      <c r="M180" s="170" t="str">
        <f t="shared" si="64"/>
        <v/>
      </c>
      <c r="N180" s="170" t="str">
        <f>IF(A180="","",IF(itens_Remanesc!G180="","",itens_Remanesc!G180))</f>
        <v/>
      </c>
      <c r="O180" s="178" t="str">
        <f t="shared" si="65"/>
        <v/>
      </c>
      <c r="P180" s="180" t="str">
        <f>IF(A180="","",ROUND(SUMIFS(aditivos!$L$2:$L$200,aditivos!$A$2:$A$200,A180,aditivos!$C$2:$C$200,"C3"),2))</f>
        <v/>
      </c>
      <c r="Q180" s="176" t="str">
        <f t="shared" si="66"/>
        <v/>
      </c>
      <c r="R180" s="176" t="str">
        <f>IF(A180="","",IF(itens_Remanesc!I180="","",itens_Remanesc!I180))</f>
        <v/>
      </c>
      <c r="S180" s="182" t="str">
        <f t="shared" si="67"/>
        <v/>
      </c>
      <c r="T180" s="174" t="str">
        <f>IF(A180="","",ROUND(SUMIFS(aditivos!$L$2:$L$200,aditivos!$A$2:$A$200,A180,aditivos!$C$2:$C$200,"C4"),2))</f>
        <v/>
      </c>
      <c r="U180" s="170" t="str">
        <f t="shared" si="68"/>
        <v/>
      </c>
      <c r="V180" s="170" t="str">
        <f>IF(A180="","",IF(itens_Remanesc!K180="","",itens_Remanesc!K180))</f>
        <v/>
      </c>
      <c r="W180" s="170" t="str">
        <f t="shared" si="69"/>
        <v/>
      </c>
      <c r="X180" s="156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70"/>
        <v/>
      </c>
      <c r="Z180" t="b">
        <f t="shared" si="71"/>
        <v>0</v>
      </c>
    </row>
    <row r="181" spans="1:26" x14ac:dyDescent="0.35">
      <c r="A181" s="156" t="str">
        <f>IF(itens_Remanesc!A181="","",itens_Remanesc!A181)</f>
        <v/>
      </c>
      <c r="B181" s="218" t="str">
        <f>IF(A181="","",itens_Remanesc!C181)</f>
        <v/>
      </c>
      <c r="C181" s="172" t="str">
        <f>IF(A181="","",IF(itens_Remanesc!B181="",0,itens_Remanesc!B181))</f>
        <v/>
      </c>
      <c r="D181" s="174" t="str">
        <f>IF(A181="","",ROUND(SUMIFS(aditivos!$L$2:$L$200,aditivos!$A$2:$A$200,A181,aditivos!$C$2:$C$200,"C0"),2))</f>
        <v/>
      </c>
      <c r="E181" s="170" t="str">
        <f t="shared" si="60"/>
        <v/>
      </c>
      <c r="F181" s="170" t="str">
        <f>IF(A181="","",IF(itens_Remanesc!B181&lt;&gt;"",itens_Remanesc!B181,IF($Z181,0,"")))</f>
        <v/>
      </c>
      <c r="G181" s="178" t="str">
        <f t="shared" si="61"/>
        <v/>
      </c>
      <c r="H181" s="180" t="str">
        <f>IF(A181="","",ROUND(SUMIFS(aditivos!$L$2:$L$200,aditivos!$A$2:$A$200,A181,aditivos!$C$2:$C$200,"C1"),2))</f>
        <v/>
      </c>
      <c r="I181" s="176" t="str">
        <f t="shared" si="62"/>
        <v/>
      </c>
      <c r="J181" s="176" t="str">
        <f>IF(A181="","",IF(itens_Remanesc!E181="","",itens_Remanesc!E181))</f>
        <v/>
      </c>
      <c r="K181" s="182" t="str">
        <f t="shared" si="63"/>
        <v/>
      </c>
      <c r="L181" s="174" t="str">
        <f>IF(A181="","",ROUND(SUMIFS(aditivos!$L$2:$L$200,aditivos!$A$2:$A$200,A181,aditivos!$C$2:$C$200,"C2"),2))</f>
        <v/>
      </c>
      <c r="M181" s="170" t="str">
        <f t="shared" si="64"/>
        <v/>
      </c>
      <c r="N181" s="170" t="str">
        <f>IF(A181="","",IF(itens_Remanesc!G181="","",itens_Remanesc!G181))</f>
        <v/>
      </c>
      <c r="O181" s="178" t="str">
        <f t="shared" si="65"/>
        <v/>
      </c>
      <c r="P181" s="180" t="str">
        <f>IF(A181="","",ROUND(SUMIFS(aditivos!$L$2:$L$200,aditivos!$A$2:$A$200,A181,aditivos!$C$2:$C$200,"C3"),2))</f>
        <v/>
      </c>
      <c r="Q181" s="176" t="str">
        <f t="shared" si="66"/>
        <v/>
      </c>
      <c r="R181" s="176" t="str">
        <f>IF(A181="","",IF(itens_Remanesc!I181="","",itens_Remanesc!I181))</f>
        <v/>
      </c>
      <c r="S181" s="182" t="str">
        <f t="shared" si="67"/>
        <v/>
      </c>
      <c r="T181" s="174" t="str">
        <f>IF(A181="","",ROUND(SUMIFS(aditivos!$L$2:$L$200,aditivos!$A$2:$A$200,A181,aditivos!$C$2:$C$200,"C4"),2))</f>
        <v/>
      </c>
      <c r="U181" s="170" t="str">
        <f t="shared" si="68"/>
        <v/>
      </c>
      <c r="V181" s="170" t="str">
        <f>IF(A181="","",IF(itens_Remanesc!K181="","",itens_Remanesc!K181))</f>
        <v/>
      </c>
      <c r="W181" s="170" t="str">
        <f t="shared" si="69"/>
        <v/>
      </c>
      <c r="X181" s="156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70"/>
        <v/>
      </c>
      <c r="Z181" t="b">
        <f t="shared" si="71"/>
        <v>0</v>
      </c>
    </row>
    <row r="182" spans="1:26" x14ac:dyDescent="0.35">
      <c r="A182" s="156" t="str">
        <f>IF(itens_Remanesc!A182="","",itens_Remanesc!A182)</f>
        <v/>
      </c>
      <c r="B182" s="218" t="str">
        <f>IF(A182="","",itens_Remanesc!C182)</f>
        <v/>
      </c>
      <c r="C182" s="172" t="str">
        <f>IF(A182="","",IF(itens_Remanesc!B182="",0,itens_Remanesc!B182))</f>
        <v/>
      </c>
      <c r="D182" s="174" t="str">
        <f>IF(A182="","",ROUND(SUMIFS(aditivos!$L$2:$L$200,aditivos!$A$2:$A$200,A182,aditivos!$C$2:$C$200,"C0"),2))</f>
        <v/>
      </c>
      <c r="E182" s="170" t="str">
        <f t="shared" si="60"/>
        <v/>
      </c>
      <c r="F182" s="170" t="str">
        <f>IF(A182="","",IF(itens_Remanesc!B182&lt;&gt;"",itens_Remanesc!B182,IF($Z182,0,"")))</f>
        <v/>
      </c>
      <c r="G182" s="178" t="str">
        <f t="shared" si="61"/>
        <v/>
      </c>
      <c r="H182" s="180" t="str">
        <f>IF(A182="","",ROUND(SUMIFS(aditivos!$L$2:$L$200,aditivos!$A$2:$A$200,A182,aditivos!$C$2:$C$200,"C1"),2))</f>
        <v/>
      </c>
      <c r="I182" s="176" t="str">
        <f t="shared" si="62"/>
        <v/>
      </c>
      <c r="J182" s="176" t="str">
        <f>IF(A182="","",IF(itens_Remanesc!E182="","",itens_Remanesc!E182))</f>
        <v/>
      </c>
      <c r="K182" s="182" t="str">
        <f t="shared" si="63"/>
        <v/>
      </c>
      <c r="L182" s="174" t="str">
        <f>IF(A182="","",ROUND(SUMIFS(aditivos!$L$2:$L$200,aditivos!$A$2:$A$200,A182,aditivos!$C$2:$C$200,"C2"),2))</f>
        <v/>
      </c>
      <c r="M182" s="170" t="str">
        <f t="shared" si="64"/>
        <v/>
      </c>
      <c r="N182" s="170" t="str">
        <f>IF(A182="","",IF(itens_Remanesc!G182="","",itens_Remanesc!G182))</f>
        <v/>
      </c>
      <c r="O182" s="178" t="str">
        <f t="shared" si="65"/>
        <v/>
      </c>
      <c r="P182" s="180" t="str">
        <f>IF(A182="","",ROUND(SUMIFS(aditivos!$L$2:$L$200,aditivos!$A$2:$A$200,A182,aditivos!$C$2:$C$200,"C3"),2))</f>
        <v/>
      </c>
      <c r="Q182" s="176" t="str">
        <f t="shared" si="66"/>
        <v/>
      </c>
      <c r="R182" s="176" t="str">
        <f>IF(A182="","",IF(itens_Remanesc!I182="","",itens_Remanesc!I182))</f>
        <v/>
      </c>
      <c r="S182" s="182" t="str">
        <f t="shared" si="67"/>
        <v/>
      </c>
      <c r="T182" s="174" t="str">
        <f>IF(A182="","",ROUND(SUMIFS(aditivos!$L$2:$L$200,aditivos!$A$2:$A$200,A182,aditivos!$C$2:$C$200,"C4"),2))</f>
        <v/>
      </c>
      <c r="U182" s="170" t="str">
        <f t="shared" si="68"/>
        <v/>
      </c>
      <c r="V182" s="170" t="str">
        <f>IF(A182="","",IF(itens_Remanesc!K182="","",itens_Remanesc!K182))</f>
        <v/>
      </c>
      <c r="W182" s="170" t="str">
        <f t="shared" si="69"/>
        <v/>
      </c>
      <c r="X182" s="156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70"/>
        <v/>
      </c>
      <c r="Z182" t="b">
        <f t="shared" si="71"/>
        <v>0</v>
      </c>
    </row>
    <row r="183" spans="1:26" x14ac:dyDescent="0.35">
      <c r="A183" s="156" t="str">
        <f>IF(itens_Remanesc!A183="","",itens_Remanesc!A183)</f>
        <v/>
      </c>
      <c r="B183" s="218" t="str">
        <f>IF(A183="","",itens_Remanesc!C183)</f>
        <v/>
      </c>
      <c r="C183" s="172" t="str">
        <f>IF(A183="","",IF(itens_Remanesc!B183="",0,itens_Remanesc!B183))</f>
        <v/>
      </c>
      <c r="D183" s="174" t="str">
        <f>IF(A183="","",ROUND(SUMIFS(aditivos!$L$2:$L$200,aditivos!$A$2:$A$200,A183,aditivos!$C$2:$C$200,"C0"),2))</f>
        <v/>
      </c>
      <c r="E183" s="170" t="str">
        <f t="shared" si="60"/>
        <v/>
      </c>
      <c r="F183" s="170" t="str">
        <f>IF(A183="","",IF(itens_Remanesc!B183&lt;&gt;"",itens_Remanesc!B183,IF($Z183,0,"")))</f>
        <v/>
      </c>
      <c r="G183" s="178" t="str">
        <f t="shared" si="61"/>
        <v/>
      </c>
      <c r="H183" s="180" t="str">
        <f>IF(A183="","",ROUND(SUMIFS(aditivos!$L$2:$L$200,aditivos!$A$2:$A$200,A183,aditivos!$C$2:$C$200,"C1"),2))</f>
        <v/>
      </c>
      <c r="I183" s="176" t="str">
        <f t="shared" si="62"/>
        <v/>
      </c>
      <c r="J183" s="176" t="str">
        <f>IF(A183="","",IF(itens_Remanesc!E183="","",itens_Remanesc!E183))</f>
        <v/>
      </c>
      <c r="K183" s="182" t="str">
        <f t="shared" si="63"/>
        <v/>
      </c>
      <c r="L183" s="174" t="str">
        <f>IF(A183="","",ROUND(SUMIFS(aditivos!$L$2:$L$200,aditivos!$A$2:$A$200,A183,aditivos!$C$2:$C$200,"C2"),2))</f>
        <v/>
      </c>
      <c r="M183" s="170" t="str">
        <f t="shared" si="64"/>
        <v/>
      </c>
      <c r="N183" s="170" t="str">
        <f>IF(A183="","",IF(itens_Remanesc!G183="","",itens_Remanesc!G183))</f>
        <v/>
      </c>
      <c r="O183" s="178" t="str">
        <f t="shared" si="65"/>
        <v/>
      </c>
      <c r="P183" s="180" t="str">
        <f>IF(A183="","",ROUND(SUMIFS(aditivos!$L$2:$L$200,aditivos!$A$2:$A$200,A183,aditivos!$C$2:$C$200,"C3"),2))</f>
        <v/>
      </c>
      <c r="Q183" s="176" t="str">
        <f t="shared" si="66"/>
        <v/>
      </c>
      <c r="R183" s="176" t="str">
        <f>IF(A183="","",IF(itens_Remanesc!I183="","",itens_Remanesc!I183))</f>
        <v/>
      </c>
      <c r="S183" s="182" t="str">
        <f t="shared" si="67"/>
        <v/>
      </c>
      <c r="T183" s="174" t="str">
        <f>IF(A183="","",ROUND(SUMIFS(aditivos!$L$2:$L$200,aditivos!$A$2:$A$200,A183,aditivos!$C$2:$C$200,"C4"),2))</f>
        <v/>
      </c>
      <c r="U183" s="170" t="str">
        <f t="shared" si="68"/>
        <v/>
      </c>
      <c r="V183" s="170" t="str">
        <f>IF(A183="","",IF(itens_Remanesc!K183="","",itens_Remanesc!K183))</f>
        <v/>
      </c>
      <c r="W183" s="170" t="str">
        <f t="shared" si="69"/>
        <v/>
      </c>
      <c r="X183" s="156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70"/>
        <v/>
      </c>
      <c r="Z183" t="b">
        <f t="shared" si="71"/>
        <v>0</v>
      </c>
    </row>
    <row r="184" spans="1:26" x14ac:dyDescent="0.35">
      <c r="A184" s="156" t="str">
        <f>IF(itens_Remanesc!A184="","",itens_Remanesc!A184)</f>
        <v/>
      </c>
      <c r="B184" s="218" t="str">
        <f>IF(A184="","",itens_Remanesc!C184)</f>
        <v/>
      </c>
      <c r="C184" s="172" t="str">
        <f>IF(A184="","",IF(itens_Remanesc!B184="",0,itens_Remanesc!B184))</f>
        <v/>
      </c>
      <c r="D184" s="174" t="str">
        <f>IF(A184="","",ROUND(SUMIFS(aditivos!$L$2:$L$200,aditivos!$A$2:$A$200,A184,aditivos!$C$2:$C$200,"C0"),2))</f>
        <v/>
      </c>
      <c r="E184" s="170" t="str">
        <f t="shared" si="60"/>
        <v/>
      </c>
      <c r="F184" s="170" t="str">
        <f>IF(A184="","",IF(itens_Remanesc!B184&lt;&gt;"",itens_Remanesc!B184,IF($Z184,0,"")))</f>
        <v/>
      </c>
      <c r="G184" s="178" t="str">
        <f t="shared" si="61"/>
        <v/>
      </c>
      <c r="H184" s="180" t="str">
        <f>IF(A184="","",ROUND(SUMIFS(aditivos!$L$2:$L$200,aditivos!$A$2:$A$200,A184,aditivos!$C$2:$C$200,"C1"),2))</f>
        <v/>
      </c>
      <c r="I184" s="176" t="str">
        <f t="shared" si="62"/>
        <v/>
      </c>
      <c r="J184" s="176" t="str">
        <f>IF(A184="","",IF(itens_Remanesc!E184="","",itens_Remanesc!E184))</f>
        <v/>
      </c>
      <c r="K184" s="182" t="str">
        <f t="shared" si="63"/>
        <v/>
      </c>
      <c r="L184" s="174" t="str">
        <f>IF(A184="","",ROUND(SUMIFS(aditivos!$L$2:$L$200,aditivos!$A$2:$A$200,A184,aditivos!$C$2:$C$200,"C2"),2))</f>
        <v/>
      </c>
      <c r="M184" s="170" t="str">
        <f t="shared" si="64"/>
        <v/>
      </c>
      <c r="N184" s="170" t="str">
        <f>IF(A184="","",IF(itens_Remanesc!G184="","",itens_Remanesc!G184))</f>
        <v/>
      </c>
      <c r="O184" s="178" t="str">
        <f t="shared" si="65"/>
        <v/>
      </c>
      <c r="P184" s="180" t="str">
        <f>IF(A184="","",ROUND(SUMIFS(aditivos!$L$2:$L$200,aditivos!$A$2:$A$200,A184,aditivos!$C$2:$C$200,"C3"),2))</f>
        <v/>
      </c>
      <c r="Q184" s="176" t="str">
        <f t="shared" si="66"/>
        <v/>
      </c>
      <c r="R184" s="176" t="str">
        <f>IF(A184="","",IF(itens_Remanesc!I184="","",itens_Remanesc!I184))</f>
        <v/>
      </c>
      <c r="S184" s="182" t="str">
        <f t="shared" si="67"/>
        <v/>
      </c>
      <c r="T184" s="174" t="str">
        <f>IF(A184="","",ROUND(SUMIFS(aditivos!$L$2:$L$200,aditivos!$A$2:$A$200,A184,aditivos!$C$2:$C$200,"C4"),2))</f>
        <v/>
      </c>
      <c r="U184" s="170" t="str">
        <f t="shared" si="68"/>
        <v/>
      </c>
      <c r="V184" s="170" t="str">
        <f>IF(A184="","",IF(itens_Remanesc!K184="","",itens_Remanesc!K184))</f>
        <v/>
      </c>
      <c r="W184" s="170" t="str">
        <f t="shared" si="69"/>
        <v/>
      </c>
      <c r="X184" s="156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70"/>
        <v/>
      </c>
      <c r="Z184" t="b">
        <f t="shared" si="71"/>
        <v>0</v>
      </c>
    </row>
    <row r="185" spans="1:26" x14ac:dyDescent="0.35">
      <c r="A185" s="156" t="str">
        <f>IF(itens_Remanesc!A185="","",itens_Remanesc!A185)</f>
        <v/>
      </c>
      <c r="B185" s="218" t="str">
        <f>IF(A185="","",itens_Remanesc!C185)</f>
        <v/>
      </c>
      <c r="C185" s="172" t="str">
        <f>IF(A185="","",IF(itens_Remanesc!B185="",0,itens_Remanesc!B185))</f>
        <v/>
      </c>
      <c r="D185" s="174" t="str">
        <f>IF(A185="","",ROUND(SUMIFS(aditivos!$L$2:$L$200,aditivos!$A$2:$A$200,A185,aditivos!$C$2:$C$200,"C0"),2))</f>
        <v/>
      </c>
      <c r="E185" s="170" t="str">
        <f t="shared" si="60"/>
        <v/>
      </c>
      <c r="F185" s="170" t="str">
        <f>IF(A185="","",IF(itens_Remanesc!B185&lt;&gt;"",itens_Remanesc!B185,IF($Z185,0,"")))</f>
        <v/>
      </c>
      <c r="G185" s="178" t="str">
        <f t="shared" si="61"/>
        <v/>
      </c>
      <c r="H185" s="180" t="str">
        <f>IF(A185="","",ROUND(SUMIFS(aditivos!$L$2:$L$200,aditivos!$A$2:$A$200,A185,aditivos!$C$2:$C$200,"C1"),2))</f>
        <v/>
      </c>
      <c r="I185" s="176" t="str">
        <f t="shared" si="62"/>
        <v/>
      </c>
      <c r="J185" s="176" t="str">
        <f>IF(A185="","",IF(itens_Remanesc!E185="","",itens_Remanesc!E185))</f>
        <v/>
      </c>
      <c r="K185" s="182" t="str">
        <f t="shared" si="63"/>
        <v/>
      </c>
      <c r="L185" s="174" t="str">
        <f>IF(A185="","",ROUND(SUMIFS(aditivos!$L$2:$L$200,aditivos!$A$2:$A$200,A185,aditivos!$C$2:$C$200,"C2"),2))</f>
        <v/>
      </c>
      <c r="M185" s="170" t="str">
        <f t="shared" si="64"/>
        <v/>
      </c>
      <c r="N185" s="170" t="str">
        <f>IF(A185="","",IF(itens_Remanesc!G185="","",itens_Remanesc!G185))</f>
        <v/>
      </c>
      <c r="O185" s="178" t="str">
        <f t="shared" si="65"/>
        <v/>
      </c>
      <c r="P185" s="180" t="str">
        <f>IF(A185="","",ROUND(SUMIFS(aditivos!$L$2:$L$200,aditivos!$A$2:$A$200,A185,aditivos!$C$2:$C$200,"C3"),2))</f>
        <v/>
      </c>
      <c r="Q185" s="176" t="str">
        <f t="shared" si="66"/>
        <v/>
      </c>
      <c r="R185" s="176" t="str">
        <f>IF(A185="","",IF(itens_Remanesc!I185="","",itens_Remanesc!I185))</f>
        <v/>
      </c>
      <c r="S185" s="182" t="str">
        <f t="shared" si="67"/>
        <v/>
      </c>
      <c r="T185" s="174" t="str">
        <f>IF(A185="","",ROUND(SUMIFS(aditivos!$L$2:$L$200,aditivos!$A$2:$A$200,A185,aditivos!$C$2:$C$200,"C4"),2))</f>
        <v/>
      </c>
      <c r="U185" s="170" t="str">
        <f t="shared" si="68"/>
        <v/>
      </c>
      <c r="V185" s="170" t="str">
        <f>IF(A185="","",IF(itens_Remanesc!K185="","",itens_Remanesc!K185))</f>
        <v/>
      </c>
      <c r="W185" s="170" t="str">
        <f t="shared" si="69"/>
        <v/>
      </c>
      <c r="X185" s="156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70"/>
        <v/>
      </c>
      <c r="Z185" t="b">
        <f t="shared" si="71"/>
        <v>0</v>
      </c>
    </row>
    <row r="186" spans="1:26" x14ac:dyDescent="0.35">
      <c r="A186" s="156" t="str">
        <f>IF(itens_Remanesc!A186="","",itens_Remanesc!A186)</f>
        <v/>
      </c>
      <c r="B186" s="218" t="str">
        <f>IF(A186="","",itens_Remanesc!C186)</f>
        <v/>
      </c>
      <c r="C186" s="172" t="str">
        <f>IF(A186="","",IF(itens_Remanesc!B186="",0,itens_Remanesc!B186))</f>
        <v/>
      </c>
      <c r="D186" s="174" t="str">
        <f>IF(A186="","",ROUND(SUMIFS(aditivos!$L$2:$L$200,aditivos!$A$2:$A$200,A186,aditivos!$C$2:$C$200,"C0"),2))</f>
        <v/>
      </c>
      <c r="E186" s="170" t="str">
        <f t="shared" si="60"/>
        <v/>
      </c>
      <c r="F186" s="170" t="str">
        <f>IF(A186="","",IF(itens_Remanesc!B186&lt;&gt;"",itens_Remanesc!B186,IF($Z186,0,"")))</f>
        <v/>
      </c>
      <c r="G186" s="178" t="str">
        <f t="shared" si="61"/>
        <v/>
      </c>
      <c r="H186" s="180" t="str">
        <f>IF(A186="","",ROUND(SUMIFS(aditivos!$L$2:$L$200,aditivos!$A$2:$A$200,A186,aditivos!$C$2:$C$200,"C1"),2))</f>
        <v/>
      </c>
      <c r="I186" s="176" t="str">
        <f t="shared" si="62"/>
        <v/>
      </c>
      <c r="J186" s="176" t="str">
        <f>IF(A186="","",IF(itens_Remanesc!E186="","",itens_Remanesc!E186))</f>
        <v/>
      </c>
      <c r="K186" s="182" t="str">
        <f t="shared" si="63"/>
        <v/>
      </c>
      <c r="L186" s="174" t="str">
        <f>IF(A186="","",ROUND(SUMIFS(aditivos!$L$2:$L$200,aditivos!$A$2:$A$200,A186,aditivos!$C$2:$C$200,"C2"),2))</f>
        <v/>
      </c>
      <c r="M186" s="170" t="str">
        <f t="shared" si="64"/>
        <v/>
      </c>
      <c r="N186" s="170" t="str">
        <f>IF(A186="","",IF(itens_Remanesc!G186="","",itens_Remanesc!G186))</f>
        <v/>
      </c>
      <c r="O186" s="178" t="str">
        <f t="shared" si="65"/>
        <v/>
      </c>
      <c r="P186" s="180" t="str">
        <f>IF(A186="","",ROUND(SUMIFS(aditivos!$L$2:$L$200,aditivos!$A$2:$A$200,A186,aditivos!$C$2:$C$200,"C3"),2))</f>
        <v/>
      </c>
      <c r="Q186" s="176" t="str">
        <f t="shared" si="66"/>
        <v/>
      </c>
      <c r="R186" s="176" t="str">
        <f>IF(A186="","",IF(itens_Remanesc!I186="","",itens_Remanesc!I186))</f>
        <v/>
      </c>
      <c r="S186" s="182" t="str">
        <f t="shared" si="67"/>
        <v/>
      </c>
      <c r="T186" s="174" t="str">
        <f>IF(A186="","",ROUND(SUMIFS(aditivos!$L$2:$L$200,aditivos!$A$2:$A$200,A186,aditivos!$C$2:$C$200,"C4"),2))</f>
        <v/>
      </c>
      <c r="U186" s="170" t="str">
        <f t="shared" si="68"/>
        <v/>
      </c>
      <c r="V186" s="170" t="str">
        <f>IF(A186="","",IF(itens_Remanesc!K186="","",itens_Remanesc!K186))</f>
        <v/>
      </c>
      <c r="W186" s="170" t="str">
        <f t="shared" si="69"/>
        <v/>
      </c>
      <c r="X186" s="156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70"/>
        <v/>
      </c>
      <c r="Z186" t="b">
        <f t="shared" si="71"/>
        <v>0</v>
      </c>
    </row>
    <row r="187" spans="1:26" x14ac:dyDescent="0.35">
      <c r="A187" s="156" t="str">
        <f>IF(itens_Remanesc!A187="","",itens_Remanesc!A187)</f>
        <v/>
      </c>
      <c r="B187" s="218" t="str">
        <f>IF(A187="","",itens_Remanesc!C187)</f>
        <v/>
      </c>
      <c r="C187" s="172" t="str">
        <f>IF(A187="","",IF(itens_Remanesc!B187="",0,itens_Remanesc!B187))</f>
        <v/>
      </c>
      <c r="D187" s="174" t="str">
        <f>IF(A187="","",ROUND(SUMIFS(aditivos!$L$2:$L$200,aditivos!$A$2:$A$200,A187,aditivos!$C$2:$C$200,"C0"),2))</f>
        <v/>
      </c>
      <c r="E187" s="170" t="str">
        <f t="shared" si="60"/>
        <v/>
      </c>
      <c r="F187" s="170" t="str">
        <f>IF(A187="","",IF(itens_Remanesc!B187&lt;&gt;"",itens_Remanesc!B187,IF($Z187,0,"")))</f>
        <v/>
      </c>
      <c r="G187" s="178" t="str">
        <f t="shared" si="61"/>
        <v/>
      </c>
      <c r="H187" s="180" t="str">
        <f>IF(A187="","",ROUND(SUMIFS(aditivos!$L$2:$L$200,aditivos!$A$2:$A$200,A187,aditivos!$C$2:$C$200,"C1"),2))</f>
        <v/>
      </c>
      <c r="I187" s="176" t="str">
        <f t="shared" si="62"/>
        <v/>
      </c>
      <c r="J187" s="176" t="str">
        <f>IF(A187="","",IF(itens_Remanesc!E187="","",itens_Remanesc!E187))</f>
        <v/>
      </c>
      <c r="K187" s="182" t="str">
        <f t="shared" si="63"/>
        <v/>
      </c>
      <c r="L187" s="174" t="str">
        <f>IF(A187="","",ROUND(SUMIFS(aditivos!$L$2:$L$200,aditivos!$A$2:$A$200,A187,aditivos!$C$2:$C$200,"C2"),2))</f>
        <v/>
      </c>
      <c r="M187" s="170" t="str">
        <f t="shared" si="64"/>
        <v/>
      </c>
      <c r="N187" s="170" t="str">
        <f>IF(A187="","",IF(itens_Remanesc!G187="","",itens_Remanesc!G187))</f>
        <v/>
      </c>
      <c r="O187" s="178" t="str">
        <f t="shared" si="65"/>
        <v/>
      </c>
      <c r="P187" s="180" t="str">
        <f>IF(A187="","",ROUND(SUMIFS(aditivos!$L$2:$L$200,aditivos!$A$2:$A$200,A187,aditivos!$C$2:$C$200,"C3"),2))</f>
        <v/>
      </c>
      <c r="Q187" s="176" t="str">
        <f t="shared" si="66"/>
        <v/>
      </c>
      <c r="R187" s="176" t="str">
        <f>IF(A187="","",IF(itens_Remanesc!I187="","",itens_Remanesc!I187))</f>
        <v/>
      </c>
      <c r="S187" s="182" t="str">
        <f t="shared" si="67"/>
        <v/>
      </c>
      <c r="T187" s="174" t="str">
        <f>IF(A187="","",ROUND(SUMIFS(aditivos!$L$2:$L$200,aditivos!$A$2:$A$200,A187,aditivos!$C$2:$C$200,"C4"),2))</f>
        <v/>
      </c>
      <c r="U187" s="170" t="str">
        <f t="shared" si="68"/>
        <v/>
      </c>
      <c r="V187" s="170" t="str">
        <f>IF(A187="","",IF(itens_Remanesc!K187="","",itens_Remanesc!K187))</f>
        <v/>
      </c>
      <c r="W187" s="170" t="str">
        <f t="shared" si="69"/>
        <v/>
      </c>
      <c r="X187" s="156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70"/>
        <v/>
      </c>
      <c r="Z187" t="b">
        <f t="shared" si="71"/>
        <v>0</v>
      </c>
    </row>
    <row r="188" spans="1:26" x14ac:dyDescent="0.35">
      <c r="A188" s="156" t="str">
        <f>IF(itens_Remanesc!A188="","",itens_Remanesc!A188)</f>
        <v/>
      </c>
      <c r="B188" s="218" t="str">
        <f>IF(A188="","",itens_Remanesc!C188)</f>
        <v/>
      </c>
      <c r="C188" s="172" t="str">
        <f>IF(A188="","",IF(itens_Remanesc!B188="",0,itens_Remanesc!B188))</f>
        <v/>
      </c>
      <c r="D188" s="174" t="str">
        <f>IF(A188="","",ROUND(SUMIFS(aditivos!$L$2:$L$200,aditivos!$A$2:$A$200,A188,aditivos!$C$2:$C$200,"C0"),2))</f>
        <v/>
      </c>
      <c r="E188" s="170" t="str">
        <f t="shared" si="60"/>
        <v/>
      </c>
      <c r="F188" s="170" t="str">
        <f>IF(A188="","",IF(itens_Remanesc!B188&lt;&gt;"",itens_Remanesc!B188,IF($Z188,0,"")))</f>
        <v/>
      </c>
      <c r="G188" s="178" t="str">
        <f t="shared" si="61"/>
        <v/>
      </c>
      <c r="H188" s="180" t="str">
        <f>IF(A188="","",ROUND(SUMIFS(aditivos!$L$2:$L$200,aditivos!$A$2:$A$200,A188,aditivos!$C$2:$C$200,"C1"),2))</f>
        <v/>
      </c>
      <c r="I188" s="176" t="str">
        <f t="shared" si="62"/>
        <v/>
      </c>
      <c r="J188" s="176" t="str">
        <f>IF(A188="","",IF(itens_Remanesc!E188="","",itens_Remanesc!E188))</f>
        <v/>
      </c>
      <c r="K188" s="182" t="str">
        <f t="shared" si="63"/>
        <v/>
      </c>
      <c r="L188" s="174" t="str">
        <f>IF(A188="","",ROUND(SUMIFS(aditivos!$L$2:$L$200,aditivos!$A$2:$A$200,A188,aditivos!$C$2:$C$200,"C2"),2))</f>
        <v/>
      </c>
      <c r="M188" s="170" t="str">
        <f t="shared" si="64"/>
        <v/>
      </c>
      <c r="N188" s="170" t="str">
        <f>IF(A188="","",IF(itens_Remanesc!G188="","",itens_Remanesc!G188))</f>
        <v/>
      </c>
      <c r="O188" s="178" t="str">
        <f t="shared" si="65"/>
        <v/>
      </c>
      <c r="P188" s="180" t="str">
        <f>IF(A188="","",ROUND(SUMIFS(aditivos!$L$2:$L$200,aditivos!$A$2:$A$200,A188,aditivos!$C$2:$C$200,"C3"),2))</f>
        <v/>
      </c>
      <c r="Q188" s="176" t="str">
        <f t="shared" si="66"/>
        <v/>
      </c>
      <c r="R188" s="176" t="str">
        <f>IF(A188="","",IF(itens_Remanesc!I188="","",itens_Remanesc!I188))</f>
        <v/>
      </c>
      <c r="S188" s="182" t="str">
        <f t="shared" si="67"/>
        <v/>
      </c>
      <c r="T188" s="174" t="str">
        <f>IF(A188="","",ROUND(SUMIFS(aditivos!$L$2:$L$200,aditivos!$A$2:$A$200,A188,aditivos!$C$2:$C$200,"C4"),2))</f>
        <v/>
      </c>
      <c r="U188" s="170" t="str">
        <f t="shared" si="68"/>
        <v/>
      </c>
      <c r="V188" s="170" t="str">
        <f>IF(A188="","",IF(itens_Remanesc!K188="","",itens_Remanesc!K188))</f>
        <v/>
      </c>
      <c r="W188" s="170" t="str">
        <f t="shared" si="69"/>
        <v/>
      </c>
      <c r="X188" s="156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70"/>
        <v/>
      </c>
      <c r="Z188" t="b">
        <f t="shared" si="71"/>
        <v>0</v>
      </c>
    </row>
    <row r="189" spans="1:26" x14ac:dyDescent="0.35">
      <c r="A189" s="156" t="str">
        <f>IF(itens_Remanesc!A189="","",itens_Remanesc!A189)</f>
        <v/>
      </c>
      <c r="B189" s="218" t="str">
        <f>IF(A189="","",itens_Remanesc!C189)</f>
        <v/>
      </c>
      <c r="C189" s="172" t="str">
        <f>IF(A189="","",IF(itens_Remanesc!B189="",0,itens_Remanesc!B189))</f>
        <v/>
      </c>
      <c r="D189" s="174" t="str">
        <f>IF(A189="","",ROUND(SUMIFS(aditivos!$L$2:$L$200,aditivos!$A$2:$A$200,A189,aditivos!$C$2:$C$200,"C0"),2))</f>
        <v/>
      </c>
      <c r="E189" s="170" t="str">
        <f t="shared" si="60"/>
        <v/>
      </c>
      <c r="F189" s="170" t="str">
        <f>IF(A189="","",IF(itens_Remanesc!B189&lt;&gt;"",itens_Remanesc!B189,IF($Z189,0,"")))</f>
        <v/>
      </c>
      <c r="G189" s="178" t="str">
        <f t="shared" si="61"/>
        <v/>
      </c>
      <c r="H189" s="180" t="str">
        <f>IF(A189="","",ROUND(SUMIFS(aditivos!$L$2:$L$200,aditivos!$A$2:$A$200,A189,aditivos!$C$2:$C$200,"C1"),2))</f>
        <v/>
      </c>
      <c r="I189" s="176" t="str">
        <f t="shared" si="62"/>
        <v/>
      </c>
      <c r="J189" s="176" t="str">
        <f>IF(A189="","",IF(itens_Remanesc!E189="","",itens_Remanesc!E189))</f>
        <v/>
      </c>
      <c r="K189" s="182" t="str">
        <f t="shared" si="63"/>
        <v/>
      </c>
      <c r="L189" s="174" t="str">
        <f>IF(A189="","",ROUND(SUMIFS(aditivos!$L$2:$L$200,aditivos!$A$2:$A$200,A189,aditivos!$C$2:$C$200,"C2"),2))</f>
        <v/>
      </c>
      <c r="M189" s="170" t="str">
        <f t="shared" si="64"/>
        <v/>
      </c>
      <c r="N189" s="170" t="str">
        <f>IF(A189="","",IF(itens_Remanesc!G189="","",itens_Remanesc!G189))</f>
        <v/>
      </c>
      <c r="O189" s="178" t="str">
        <f t="shared" si="65"/>
        <v/>
      </c>
      <c r="P189" s="180" t="str">
        <f>IF(A189="","",ROUND(SUMIFS(aditivos!$L$2:$L$200,aditivos!$A$2:$A$200,A189,aditivos!$C$2:$C$200,"C3"),2))</f>
        <v/>
      </c>
      <c r="Q189" s="176" t="str">
        <f t="shared" si="66"/>
        <v/>
      </c>
      <c r="R189" s="176" t="str">
        <f>IF(A189="","",IF(itens_Remanesc!I189="","",itens_Remanesc!I189))</f>
        <v/>
      </c>
      <c r="S189" s="182" t="str">
        <f t="shared" si="67"/>
        <v/>
      </c>
      <c r="T189" s="174" t="str">
        <f>IF(A189="","",ROUND(SUMIFS(aditivos!$L$2:$L$200,aditivos!$A$2:$A$200,A189,aditivos!$C$2:$C$200,"C4"),2))</f>
        <v/>
      </c>
      <c r="U189" s="170" t="str">
        <f t="shared" si="68"/>
        <v/>
      </c>
      <c r="V189" s="170" t="str">
        <f>IF(A189="","",IF(itens_Remanesc!K189="","",itens_Remanesc!K189))</f>
        <v/>
      </c>
      <c r="W189" s="170" t="str">
        <f t="shared" si="69"/>
        <v/>
      </c>
      <c r="X189" s="156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70"/>
        <v/>
      </c>
      <c r="Z189" t="b">
        <f t="shared" si="71"/>
        <v>0</v>
      </c>
    </row>
    <row r="190" spans="1:26" x14ac:dyDescent="0.35">
      <c r="A190" s="156" t="str">
        <f>IF(itens_Remanesc!A190="","",itens_Remanesc!A190)</f>
        <v/>
      </c>
      <c r="B190" s="218" t="str">
        <f>IF(A190="","",itens_Remanesc!C190)</f>
        <v/>
      </c>
      <c r="C190" s="172" t="str">
        <f>IF(A190="","",IF(itens_Remanesc!B190="",0,itens_Remanesc!B190))</f>
        <v/>
      </c>
      <c r="D190" s="174" t="str">
        <f>IF(A190="","",ROUND(SUMIFS(aditivos!$L$2:$L$200,aditivos!$A$2:$A$200,A190,aditivos!$C$2:$C$200,"C0"),2))</f>
        <v/>
      </c>
      <c r="E190" s="170" t="str">
        <f t="shared" si="60"/>
        <v/>
      </c>
      <c r="F190" s="170" t="str">
        <f>IF(A190="","",IF(itens_Remanesc!B190&lt;&gt;"",itens_Remanesc!B190,IF($Z190,0,"")))</f>
        <v/>
      </c>
      <c r="G190" s="178" t="str">
        <f t="shared" si="61"/>
        <v/>
      </c>
      <c r="H190" s="180" t="str">
        <f>IF(A190="","",ROUND(SUMIFS(aditivos!$L$2:$L$200,aditivos!$A$2:$A$200,A190,aditivos!$C$2:$C$200,"C1"),2))</f>
        <v/>
      </c>
      <c r="I190" s="176" t="str">
        <f t="shared" si="62"/>
        <v/>
      </c>
      <c r="J190" s="176" t="str">
        <f>IF(A190="","",IF(itens_Remanesc!E190="","",itens_Remanesc!E190))</f>
        <v/>
      </c>
      <c r="K190" s="182" t="str">
        <f t="shared" si="63"/>
        <v/>
      </c>
      <c r="L190" s="174" t="str">
        <f>IF(A190="","",ROUND(SUMIFS(aditivos!$L$2:$L$200,aditivos!$A$2:$A$200,A190,aditivos!$C$2:$C$200,"C2"),2))</f>
        <v/>
      </c>
      <c r="M190" s="170" t="str">
        <f t="shared" si="64"/>
        <v/>
      </c>
      <c r="N190" s="170" t="str">
        <f>IF(A190="","",IF(itens_Remanesc!G190="","",itens_Remanesc!G190))</f>
        <v/>
      </c>
      <c r="O190" s="178" t="str">
        <f t="shared" si="65"/>
        <v/>
      </c>
      <c r="P190" s="180" t="str">
        <f>IF(A190="","",ROUND(SUMIFS(aditivos!$L$2:$L$200,aditivos!$A$2:$A$200,A190,aditivos!$C$2:$C$200,"C3"),2))</f>
        <v/>
      </c>
      <c r="Q190" s="176" t="str">
        <f t="shared" si="66"/>
        <v/>
      </c>
      <c r="R190" s="176" t="str">
        <f>IF(A190="","",IF(itens_Remanesc!I190="","",itens_Remanesc!I190))</f>
        <v/>
      </c>
      <c r="S190" s="182" t="str">
        <f t="shared" si="67"/>
        <v/>
      </c>
      <c r="T190" s="174" t="str">
        <f>IF(A190="","",ROUND(SUMIFS(aditivos!$L$2:$L$200,aditivos!$A$2:$A$200,A190,aditivos!$C$2:$C$200,"C4"),2))</f>
        <v/>
      </c>
      <c r="U190" s="170" t="str">
        <f t="shared" si="68"/>
        <v/>
      </c>
      <c r="V190" s="170" t="str">
        <f>IF(A190="","",IF(itens_Remanesc!K190="","",itens_Remanesc!K190))</f>
        <v/>
      </c>
      <c r="W190" s="170" t="str">
        <f t="shared" si="69"/>
        <v/>
      </c>
      <c r="X190" s="156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70"/>
        <v/>
      </c>
      <c r="Z190" t="b">
        <f t="shared" si="71"/>
        <v>0</v>
      </c>
    </row>
    <row r="191" spans="1:26" x14ac:dyDescent="0.35">
      <c r="A191" s="156" t="str">
        <f>IF(itens_Remanesc!A191="","",itens_Remanesc!A191)</f>
        <v/>
      </c>
      <c r="B191" s="218" t="str">
        <f>IF(A191="","",itens_Remanesc!C191)</f>
        <v/>
      </c>
      <c r="C191" s="172" t="str">
        <f>IF(A191="","",IF(itens_Remanesc!B191="",0,itens_Remanesc!B191))</f>
        <v/>
      </c>
      <c r="D191" s="174" t="str">
        <f>IF(A191="","",ROUND(SUMIFS(aditivos!$L$2:$L$200,aditivos!$A$2:$A$200,A191,aditivos!$C$2:$C$200,"C0"),2))</f>
        <v/>
      </c>
      <c r="E191" s="170" t="str">
        <f t="shared" si="60"/>
        <v/>
      </c>
      <c r="F191" s="170" t="str">
        <f>IF(A191="","",IF(itens_Remanesc!B191&lt;&gt;"",itens_Remanesc!B191,IF($Z191,0,"")))</f>
        <v/>
      </c>
      <c r="G191" s="178" t="str">
        <f t="shared" si="61"/>
        <v/>
      </c>
      <c r="H191" s="180" t="str">
        <f>IF(A191="","",ROUND(SUMIFS(aditivos!$L$2:$L$200,aditivos!$A$2:$A$200,A191,aditivos!$C$2:$C$200,"C1"),2))</f>
        <v/>
      </c>
      <c r="I191" s="176" t="str">
        <f t="shared" si="62"/>
        <v/>
      </c>
      <c r="J191" s="176" t="str">
        <f>IF(A191="","",IF(itens_Remanesc!E191="","",itens_Remanesc!E191))</f>
        <v/>
      </c>
      <c r="K191" s="182" t="str">
        <f t="shared" si="63"/>
        <v/>
      </c>
      <c r="L191" s="174" t="str">
        <f>IF(A191="","",ROUND(SUMIFS(aditivos!$L$2:$L$200,aditivos!$A$2:$A$200,A191,aditivos!$C$2:$C$200,"C2"),2))</f>
        <v/>
      </c>
      <c r="M191" s="170" t="str">
        <f t="shared" si="64"/>
        <v/>
      </c>
      <c r="N191" s="170" t="str">
        <f>IF(A191="","",IF(itens_Remanesc!G191="","",itens_Remanesc!G191))</f>
        <v/>
      </c>
      <c r="O191" s="178" t="str">
        <f t="shared" si="65"/>
        <v/>
      </c>
      <c r="P191" s="180" t="str">
        <f>IF(A191="","",ROUND(SUMIFS(aditivos!$L$2:$L$200,aditivos!$A$2:$A$200,A191,aditivos!$C$2:$C$200,"C3"),2))</f>
        <v/>
      </c>
      <c r="Q191" s="176" t="str">
        <f t="shared" si="66"/>
        <v/>
      </c>
      <c r="R191" s="176" t="str">
        <f>IF(A191="","",IF(itens_Remanesc!I191="","",itens_Remanesc!I191))</f>
        <v/>
      </c>
      <c r="S191" s="182" t="str">
        <f t="shared" si="67"/>
        <v/>
      </c>
      <c r="T191" s="174" t="str">
        <f>IF(A191="","",ROUND(SUMIFS(aditivos!$L$2:$L$200,aditivos!$A$2:$A$200,A191,aditivos!$C$2:$C$200,"C4"),2))</f>
        <v/>
      </c>
      <c r="U191" s="170" t="str">
        <f t="shared" si="68"/>
        <v/>
      </c>
      <c r="V191" s="170" t="str">
        <f>IF(A191="","",IF(itens_Remanesc!K191="","",itens_Remanesc!K191))</f>
        <v/>
      </c>
      <c r="W191" s="170" t="str">
        <f t="shared" si="69"/>
        <v/>
      </c>
      <c r="X191" s="156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70"/>
        <v/>
      </c>
      <c r="Z191" t="b">
        <f t="shared" si="71"/>
        <v>0</v>
      </c>
    </row>
    <row r="192" spans="1:26" x14ac:dyDescent="0.35">
      <c r="A192" s="156" t="str">
        <f>IF(itens_Remanesc!A192="","",itens_Remanesc!A192)</f>
        <v/>
      </c>
      <c r="B192" s="218" t="str">
        <f>IF(A192="","",itens_Remanesc!C192)</f>
        <v/>
      </c>
      <c r="C192" s="172" t="str">
        <f>IF(A192="","",IF(itens_Remanesc!B192="",0,itens_Remanesc!B192))</f>
        <v/>
      </c>
      <c r="D192" s="174" t="str">
        <f>IF(A192="","",ROUND(SUMIFS(aditivos!$L$2:$L$200,aditivos!$A$2:$A$200,A192,aditivos!$C$2:$C$200,"C0"),2))</f>
        <v/>
      </c>
      <c r="E192" s="170" t="str">
        <f t="shared" si="60"/>
        <v/>
      </c>
      <c r="F192" s="170" t="str">
        <f>IF(A192="","",IF(itens_Remanesc!B192&lt;&gt;"",itens_Remanesc!B192,IF($Z192,0,"")))</f>
        <v/>
      </c>
      <c r="G192" s="178" t="str">
        <f t="shared" si="61"/>
        <v/>
      </c>
      <c r="H192" s="180" t="str">
        <f>IF(A192="","",ROUND(SUMIFS(aditivos!$L$2:$L$200,aditivos!$A$2:$A$200,A192,aditivos!$C$2:$C$200,"C1"),2))</f>
        <v/>
      </c>
      <c r="I192" s="176" t="str">
        <f t="shared" si="62"/>
        <v/>
      </c>
      <c r="J192" s="176" t="str">
        <f>IF(A192="","",IF(itens_Remanesc!E192="","",itens_Remanesc!E192))</f>
        <v/>
      </c>
      <c r="K192" s="182" t="str">
        <f t="shared" si="63"/>
        <v/>
      </c>
      <c r="L192" s="174" t="str">
        <f>IF(A192="","",ROUND(SUMIFS(aditivos!$L$2:$L$200,aditivos!$A$2:$A$200,A192,aditivos!$C$2:$C$200,"C2"),2))</f>
        <v/>
      </c>
      <c r="M192" s="170" t="str">
        <f t="shared" si="64"/>
        <v/>
      </c>
      <c r="N192" s="170" t="str">
        <f>IF(A192="","",IF(itens_Remanesc!G192="","",itens_Remanesc!G192))</f>
        <v/>
      </c>
      <c r="O192" s="178" t="str">
        <f t="shared" si="65"/>
        <v/>
      </c>
      <c r="P192" s="180" t="str">
        <f>IF(A192="","",ROUND(SUMIFS(aditivos!$L$2:$L$200,aditivos!$A$2:$A$200,A192,aditivos!$C$2:$C$200,"C3"),2))</f>
        <v/>
      </c>
      <c r="Q192" s="176" t="str">
        <f t="shared" si="66"/>
        <v/>
      </c>
      <c r="R192" s="176" t="str">
        <f>IF(A192="","",IF(itens_Remanesc!I192="","",itens_Remanesc!I192))</f>
        <v/>
      </c>
      <c r="S192" s="182" t="str">
        <f t="shared" si="67"/>
        <v/>
      </c>
      <c r="T192" s="174" t="str">
        <f>IF(A192="","",ROUND(SUMIFS(aditivos!$L$2:$L$200,aditivos!$A$2:$A$200,A192,aditivos!$C$2:$C$200,"C4"),2))</f>
        <v/>
      </c>
      <c r="U192" s="170" t="str">
        <f t="shared" si="68"/>
        <v/>
      </c>
      <c r="V192" s="170" t="str">
        <f>IF(A192="","",IF(itens_Remanesc!K192="","",itens_Remanesc!K192))</f>
        <v/>
      </c>
      <c r="W192" s="170" t="str">
        <f t="shared" si="69"/>
        <v/>
      </c>
      <c r="X192" s="156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70"/>
        <v/>
      </c>
      <c r="Z192" t="b">
        <f t="shared" si="71"/>
        <v>0</v>
      </c>
    </row>
    <row r="193" spans="1:26" x14ac:dyDescent="0.35">
      <c r="A193" s="156" t="str">
        <f>IF(itens_Remanesc!A193="","",itens_Remanesc!A193)</f>
        <v/>
      </c>
      <c r="B193" s="218" t="str">
        <f>IF(A193="","",itens_Remanesc!C193)</f>
        <v/>
      </c>
      <c r="C193" s="172" t="str">
        <f>IF(A193="","",IF(itens_Remanesc!B193="",0,itens_Remanesc!B193))</f>
        <v/>
      </c>
      <c r="D193" s="174" t="str">
        <f>IF(A193="","",ROUND(SUMIFS(aditivos!$L$2:$L$200,aditivos!$A$2:$A$200,A193,aditivos!$C$2:$C$200,"C0"),2))</f>
        <v/>
      </c>
      <c r="E193" s="170" t="str">
        <f t="shared" si="60"/>
        <v/>
      </c>
      <c r="F193" s="170" t="str">
        <f>IF(A193="","",IF(itens_Remanesc!B193&lt;&gt;"",itens_Remanesc!B193,IF($Z193,0,"")))</f>
        <v/>
      </c>
      <c r="G193" s="178" t="str">
        <f t="shared" si="61"/>
        <v/>
      </c>
      <c r="H193" s="180" t="str">
        <f>IF(A193="","",ROUND(SUMIFS(aditivos!$L$2:$L$200,aditivos!$A$2:$A$200,A193,aditivos!$C$2:$C$200,"C1"),2))</f>
        <v/>
      </c>
      <c r="I193" s="176" t="str">
        <f t="shared" si="62"/>
        <v/>
      </c>
      <c r="J193" s="176" t="str">
        <f>IF(A193="","",IF(itens_Remanesc!E193="","",itens_Remanesc!E193))</f>
        <v/>
      </c>
      <c r="K193" s="182" t="str">
        <f t="shared" si="63"/>
        <v/>
      </c>
      <c r="L193" s="174" t="str">
        <f>IF(A193="","",ROUND(SUMIFS(aditivos!$L$2:$L$200,aditivos!$A$2:$A$200,A193,aditivos!$C$2:$C$200,"C2"),2))</f>
        <v/>
      </c>
      <c r="M193" s="170" t="str">
        <f t="shared" si="64"/>
        <v/>
      </c>
      <c r="N193" s="170" t="str">
        <f>IF(A193="","",IF(itens_Remanesc!G193="","",itens_Remanesc!G193))</f>
        <v/>
      </c>
      <c r="O193" s="178" t="str">
        <f t="shared" si="65"/>
        <v/>
      </c>
      <c r="P193" s="180" t="str">
        <f>IF(A193="","",ROUND(SUMIFS(aditivos!$L$2:$L$200,aditivos!$A$2:$A$200,A193,aditivos!$C$2:$C$200,"C3"),2))</f>
        <v/>
      </c>
      <c r="Q193" s="176" t="str">
        <f t="shared" si="66"/>
        <v/>
      </c>
      <c r="R193" s="176" t="str">
        <f>IF(A193="","",IF(itens_Remanesc!I193="","",itens_Remanesc!I193))</f>
        <v/>
      </c>
      <c r="S193" s="182" t="str">
        <f t="shared" si="67"/>
        <v/>
      </c>
      <c r="T193" s="174" t="str">
        <f>IF(A193="","",ROUND(SUMIFS(aditivos!$L$2:$L$200,aditivos!$A$2:$A$200,A193,aditivos!$C$2:$C$200,"C4"),2))</f>
        <v/>
      </c>
      <c r="U193" s="170" t="str">
        <f t="shared" si="68"/>
        <v/>
      </c>
      <c r="V193" s="170" t="str">
        <f>IF(A193="","",IF(itens_Remanesc!K193="","",itens_Remanesc!K193))</f>
        <v/>
      </c>
      <c r="W193" s="170" t="str">
        <f t="shared" si="69"/>
        <v/>
      </c>
      <c r="X193" s="156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70"/>
        <v/>
      </c>
      <c r="Z193" t="b">
        <f t="shared" si="71"/>
        <v>0</v>
      </c>
    </row>
    <row r="194" spans="1:26" x14ac:dyDescent="0.35">
      <c r="A194" s="156" t="str">
        <f>IF(itens_Remanesc!A194="","",itens_Remanesc!A194)</f>
        <v/>
      </c>
      <c r="B194" s="218" t="str">
        <f>IF(A194="","",itens_Remanesc!C194)</f>
        <v/>
      </c>
      <c r="C194" s="172" t="str">
        <f>IF(A194="","",IF(itens_Remanesc!B194="",0,itens_Remanesc!B194))</f>
        <v/>
      </c>
      <c r="D194" s="174" t="str">
        <f>IF(A194="","",ROUND(SUMIFS(aditivos!$L$2:$L$200,aditivos!$A$2:$A$200,A194,aditivos!$C$2:$C$200,"C0"),2))</f>
        <v/>
      </c>
      <c r="E194" s="170" t="str">
        <f t="shared" ref="E194:E200" si="72">IF(A194="","",ROUND(C194+D194,2))</f>
        <v/>
      </c>
      <c r="F194" s="170" t="str">
        <f>IF(A194="","",IF(itens_Remanesc!B194&lt;&gt;"",itens_Remanesc!B194,IF($Z194,0,"")))</f>
        <v/>
      </c>
      <c r="G194" s="178" t="str">
        <f t="shared" ref="G194:G200" si="73">IF(A194="","",IF($Y194="","",IF($Y194&gt;0,"",ROUND(E194,2))))</f>
        <v/>
      </c>
      <c r="H194" s="180" t="str">
        <f>IF(A194="","",ROUND(SUMIFS(aditivos!$L$2:$L$200,aditivos!$A$2:$A$200,A194,aditivos!$C$2:$C$200,"C1"),2))</f>
        <v/>
      </c>
      <c r="I194" s="176" t="str">
        <f t="shared" ref="I194:I200" si="74">IF(A194="","",ROUND(E194+H194,2))</f>
        <v/>
      </c>
      <c r="J194" s="176" t="str">
        <f>IF(A194="","",IF(itens_Remanesc!E194="","",itens_Remanesc!E194))</f>
        <v/>
      </c>
      <c r="K194" s="182" t="str">
        <f t="shared" ref="K194:K200" si="75">IF(A194="","",IF($Y194="","",IF($Y194&gt;1,"",IF(ISNUMBER(J194),ROUND(J194+H194,2),IF($Y194=1,ROUND(H194,2),"")))))</f>
        <v/>
      </c>
      <c r="L194" s="174" t="str">
        <f>IF(A194="","",ROUND(SUMIFS(aditivos!$L$2:$L$200,aditivos!$A$2:$A$200,A194,aditivos!$C$2:$C$200,"C2"),2))</f>
        <v/>
      </c>
      <c r="M194" s="170" t="str">
        <f t="shared" ref="M194:M200" si="76">IF(A194="","",ROUND(I194+L194,2))</f>
        <v/>
      </c>
      <c r="N194" s="170" t="str">
        <f>IF(A194="","",IF(itens_Remanesc!G194="","",itens_Remanesc!G194))</f>
        <v/>
      </c>
      <c r="O194" s="178" t="str">
        <f t="shared" ref="O194:O200" si="77">IF(A194="","",IF($Y194="","",IF($Y194&gt;2,"",IF(ISNUMBER(N194),ROUND(N194+L194,2),IF($Y194=2,ROUND(L194,2),"")))))</f>
        <v/>
      </c>
      <c r="P194" s="180" t="str">
        <f>IF(A194="","",ROUND(SUMIFS(aditivos!$L$2:$L$200,aditivos!$A$2:$A$200,A194,aditivos!$C$2:$C$200,"C3"),2))</f>
        <v/>
      </c>
      <c r="Q194" s="176" t="str">
        <f t="shared" ref="Q194:Q200" si="78">IF(A194="","",ROUND(M194+P194,2))</f>
        <v/>
      </c>
      <c r="R194" s="176" t="str">
        <f>IF(A194="","",IF(itens_Remanesc!I194="","",itens_Remanesc!I194))</f>
        <v/>
      </c>
      <c r="S194" s="182" t="str">
        <f t="shared" ref="S194:S200" si="79">IF(A194="","",IF($Y194="","",IF($Y194&gt;3,"",IF(ISNUMBER(R194),ROUND(R194+P194,2),IF($Y194=3,ROUND(P194,2),"")))))</f>
        <v/>
      </c>
      <c r="T194" s="174" t="str">
        <f>IF(A194="","",ROUND(SUMIFS(aditivos!$L$2:$L$200,aditivos!$A$2:$A$200,A194,aditivos!$C$2:$C$200,"C4"),2))</f>
        <v/>
      </c>
      <c r="U194" s="170" t="str">
        <f t="shared" ref="U194:U200" si="80">IF(A194="","",ROUND(Q194+T194,2))</f>
        <v/>
      </c>
      <c r="V194" s="170" t="str">
        <f>IF(A194="","",IF(itens_Remanesc!K194="","",itens_Remanesc!K194))</f>
        <v/>
      </c>
      <c r="W194" s="170" t="str">
        <f t="shared" ref="W194:W200" si="81">IF(A194="","",IF($Y194="","",IF($Y194&gt;4,"",IF(ISNUMBER(V194),ROUND(V194+T194,2),IF($Y194=4,ROUND(T194,2),"")))))</f>
        <v/>
      </c>
      <c r="X194" s="156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82">IF($A194="","",IF($E194&gt;0,0,IF($I194&gt;0,1,IF($M194&gt;0,2,IF($Q194&gt;0,3,IF($U194&gt;0,4,""))))))</f>
        <v/>
      </c>
      <c r="Z194" t="b">
        <f t="shared" ref="Z194:Z200" si="83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</row>
    <row r="195" spans="1:26" x14ac:dyDescent="0.35">
      <c r="A195" s="156" t="str">
        <f>IF(itens_Remanesc!A195="","",itens_Remanesc!A195)</f>
        <v/>
      </c>
      <c r="B195" s="218" t="str">
        <f>IF(A195="","",itens_Remanesc!C195)</f>
        <v/>
      </c>
      <c r="C195" s="172" t="str">
        <f>IF(A195="","",IF(itens_Remanesc!B195="",0,itens_Remanesc!B195))</f>
        <v/>
      </c>
      <c r="D195" s="174" t="str">
        <f>IF(A195="","",ROUND(SUMIFS(aditivos!$L$2:$L$200,aditivos!$A$2:$A$200,A195,aditivos!$C$2:$C$200,"C0"),2))</f>
        <v/>
      </c>
      <c r="E195" s="170" t="str">
        <f t="shared" si="72"/>
        <v/>
      </c>
      <c r="F195" s="170" t="str">
        <f>IF(A195="","",IF(itens_Remanesc!B195&lt;&gt;"",itens_Remanesc!B195,IF($Z195,0,"")))</f>
        <v/>
      </c>
      <c r="G195" s="178" t="str">
        <f t="shared" si="73"/>
        <v/>
      </c>
      <c r="H195" s="180" t="str">
        <f>IF(A195="","",ROUND(SUMIFS(aditivos!$L$2:$L$200,aditivos!$A$2:$A$200,A195,aditivos!$C$2:$C$200,"C1"),2))</f>
        <v/>
      </c>
      <c r="I195" s="176" t="str">
        <f t="shared" si="74"/>
        <v/>
      </c>
      <c r="J195" s="176" t="str">
        <f>IF(A195="","",IF(itens_Remanesc!E195="","",itens_Remanesc!E195))</f>
        <v/>
      </c>
      <c r="K195" s="182" t="str">
        <f t="shared" si="75"/>
        <v/>
      </c>
      <c r="L195" s="174" t="str">
        <f>IF(A195="","",ROUND(SUMIFS(aditivos!$L$2:$L$200,aditivos!$A$2:$A$200,A195,aditivos!$C$2:$C$200,"C2"),2))</f>
        <v/>
      </c>
      <c r="M195" s="170" t="str">
        <f t="shared" si="76"/>
        <v/>
      </c>
      <c r="N195" s="170" t="str">
        <f>IF(A195="","",IF(itens_Remanesc!G195="","",itens_Remanesc!G195))</f>
        <v/>
      </c>
      <c r="O195" s="178" t="str">
        <f t="shared" si="77"/>
        <v/>
      </c>
      <c r="P195" s="180" t="str">
        <f>IF(A195="","",ROUND(SUMIFS(aditivos!$L$2:$L$200,aditivos!$A$2:$A$200,A195,aditivos!$C$2:$C$200,"C3"),2))</f>
        <v/>
      </c>
      <c r="Q195" s="176" t="str">
        <f t="shared" si="78"/>
        <v/>
      </c>
      <c r="R195" s="176" t="str">
        <f>IF(A195="","",IF(itens_Remanesc!I195="","",itens_Remanesc!I195))</f>
        <v/>
      </c>
      <c r="S195" s="182" t="str">
        <f t="shared" si="79"/>
        <v/>
      </c>
      <c r="T195" s="174" t="str">
        <f>IF(A195="","",ROUND(SUMIFS(aditivos!$L$2:$L$200,aditivos!$A$2:$A$200,A195,aditivos!$C$2:$C$200,"C4"),2))</f>
        <v/>
      </c>
      <c r="U195" s="170" t="str">
        <f t="shared" si="80"/>
        <v/>
      </c>
      <c r="V195" s="170" t="str">
        <f>IF(A195="","",IF(itens_Remanesc!K195="","",itens_Remanesc!K195))</f>
        <v/>
      </c>
      <c r="W195" s="170" t="str">
        <f t="shared" si="81"/>
        <v/>
      </c>
      <c r="X195" s="156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82"/>
        <v/>
      </c>
      <c r="Z195" t="b">
        <f t="shared" si="83"/>
        <v>0</v>
      </c>
    </row>
    <row r="196" spans="1:26" x14ac:dyDescent="0.35">
      <c r="A196" s="156" t="str">
        <f>IF(itens_Remanesc!A196="","",itens_Remanesc!A196)</f>
        <v/>
      </c>
      <c r="B196" s="218" t="str">
        <f>IF(A196="","",itens_Remanesc!C196)</f>
        <v/>
      </c>
      <c r="C196" s="172" t="str">
        <f>IF(A196="","",IF(itens_Remanesc!B196="",0,itens_Remanesc!B196))</f>
        <v/>
      </c>
      <c r="D196" s="174" t="str">
        <f>IF(A196="","",ROUND(SUMIFS(aditivos!$L$2:$L$200,aditivos!$A$2:$A$200,A196,aditivos!$C$2:$C$200,"C0"),2))</f>
        <v/>
      </c>
      <c r="E196" s="170" t="str">
        <f t="shared" si="72"/>
        <v/>
      </c>
      <c r="F196" s="170" t="str">
        <f>IF(A196="","",IF(itens_Remanesc!B196&lt;&gt;"",itens_Remanesc!B196,IF($Z196,0,"")))</f>
        <v/>
      </c>
      <c r="G196" s="178" t="str">
        <f t="shared" si="73"/>
        <v/>
      </c>
      <c r="H196" s="180" t="str">
        <f>IF(A196="","",ROUND(SUMIFS(aditivos!$L$2:$L$200,aditivos!$A$2:$A$200,A196,aditivos!$C$2:$C$200,"C1"),2))</f>
        <v/>
      </c>
      <c r="I196" s="176" t="str">
        <f t="shared" si="74"/>
        <v/>
      </c>
      <c r="J196" s="176" t="str">
        <f>IF(A196="","",IF(itens_Remanesc!E196="","",itens_Remanesc!E196))</f>
        <v/>
      </c>
      <c r="K196" s="182" t="str">
        <f t="shared" si="75"/>
        <v/>
      </c>
      <c r="L196" s="174" t="str">
        <f>IF(A196="","",ROUND(SUMIFS(aditivos!$L$2:$L$200,aditivos!$A$2:$A$200,A196,aditivos!$C$2:$C$200,"C2"),2))</f>
        <v/>
      </c>
      <c r="M196" s="170" t="str">
        <f t="shared" si="76"/>
        <v/>
      </c>
      <c r="N196" s="170" t="str">
        <f>IF(A196="","",IF(itens_Remanesc!G196="","",itens_Remanesc!G196))</f>
        <v/>
      </c>
      <c r="O196" s="178" t="str">
        <f t="shared" si="77"/>
        <v/>
      </c>
      <c r="P196" s="180" t="str">
        <f>IF(A196="","",ROUND(SUMIFS(aditivos!$L$2:$L$200,aditivos!$A$2:$A$200,A196,aditivos!$C$2:$C$200,"C3"),2))</f>
        <v/>
      </c>
      <c r="Q196" s="176" t="str">
        <f t="shared" si="78"/>
        <v/>
      </c>
      <c r="R196" s="176" t="str">
        <f>IF(A196="","",IF(itens_Remanesc!I196="","",itens_Remanesc!I196))</f>
        <v/>
      </c>
      <c r="S196" s="182" t="str">
        <f t="shared" si="79"/>
        <v/>
      </c>
      <c r="T196" s="174" t="str">
        <f>IF(A196="","",ROUND(SUMIFS(aditivos!$L$2:$L$200,aditivos!$A$2:$A$200,A196,aditivos!$C$2:$C$200,"C4"),2))</f>
        <v/>
      </c>
      <c r="U196" s="170" t="str">
        <f t="shared" si="80"/>
        <v/>
      </c>
      <c r="V196" s="170" t="str">
        <f>IF(A196="","",IF(itens_Remanesc!K196="","",itens_Remanesc!K196))</f>
        <v/>
      </c>
      <c r="W196" s="170" t="str">
        <f t="shared" si="81"/>
        <v/>
      </c>
      <c r="X196" s="156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82"/>
        <v/>
      </c>
      <c r="Z196" t="b">
        <f t="shared" si="83"/>
        <v>0</v>
      </c>
    </row>
    <row r="197" spans="1:26" x14ac:dyDescent="0.35">
      <c r="A197" s="156" t="str">
        <f>IF(itens_Remanesc!A197="","",itens_Remanesc!A197)</f>
        <v/>
      </c>
      <c r="B197" s="218" t="str">
        <f>IF(A197="","",itens_Remanesc!C197)</f>
        <v/>
      </c>
      <c r="C197" s="172" t="str">
        <f>IF(A197="","",IF(itens_Remanesc!B197="",0,itens_Remanesc!B197))</f>
        <v/>
      </c>
      <c r="D197" s="174" t="str">
        <f>IF(A197="","",ROUND(SUMIFS(aditivos!$L$2:$L$200,aditivos!$A$2:$A$200,A197,aditivos!$C$2:$C$200,"C0"),2))</f>
        <v/>
      </c>
      <c r="E197" s="170" t="str">
        <f t="shared" si="72"/>
        <v/>
      </c>
      <c r="F197" s="170" t="str">
        <f>IF(A197="","",IF(itens_Remanesc!B197&lt;&gt;"",itens_Remanesc!B197,IF($Z197,0,"")))</f>
        <v/>
      </c>
      <c r="G197" s="178" t="str">
        <f t="shared" si="73"/>
        <v/>
      </c>
      <c r="H197" s="180" t="str">
        <f>IF(A197="","",ROUND(SUMIFS(aditivos!$L$2:$L$200,aditivos!$A$2:$A$200,A197,aditivos!$C$2:$C$200,"C1"),2))</f>
        <v/>
      </c>
      <c r="I197" s="176" t="str">
        <f t="shared" si="74"/>
        <v/>
      </c>
      <c r="J197" s="176" t="str">
        <f>IF(A197="","",IF(itens_Remanesc!E197="","",itens_Remanesc!E197))</f>
        <v/>
      </c>
      <c r="K197" s="182" t="str">
        <f t="shared" si="75"/>
        <v/>
      </c>
      <c r="L197" s="174" t="str">
        <f>IF(A197="","",ROUND(SUMIFS(aditivos!$L$2:$L$200,aditivos!$A$2:$A$200,A197,aditivos!$C$2:$C$200,"C2"),2))</f>
        <v/>
      </c>
      <c r="M197" s="170" t="str">
        <f t="shared" si="76"/>
        <v/>
      </c>
      <c r="N197" s="170" t="str">
        <f>IF(A197="","",IF(itens_Remanesc!G197="","",itens_Remanesc!G197))</f>
        <v/>
      </c>
      <c r="O197" s="178" t="str">
        <f t="shared" si="77"/>
        <v/>
      </c>
      <c r="P197" s="180" t="str">
        <f>IF(A197="","",ROUND(SUMIFS(aditivos!$L$2:$L$200,aditivos!$A$2:$A$200,A197,aditivos!$C$2:$C$200,"C3"),2))</f>
        <v/>
      </c>
      <c r="Q197" s="176" t="str">
        <f t="shared" si="78"/>
        <v/>
      </c>
      <c r="R197" s="176" t="str">
        <f>IF(A197="","",IF(itens_Remanesc!I197="","",itens_Remanesc!I197))</f>
        <v/>
      </c>
      <c r="S197" s="182" t="str">
        <f t="shared" si="79"/>
        <v/>
      </c>
      <c r="T197" s="174" t="str">
        <f>IF(A197="","",ROUND(SUMIFS(aditivos!$L$2:$L$200,aditivos!$A$2:$A$200,A197,aditivos!$C$2:$C$200,"C4"),2))</f>
        <v/>
      </c>
      <c r="U197" s="170" t="str">
        <f t="shared" si="80"/>
        <v/>
      </c>
      <c r="V197" s="170" t="str">
        <f>IF(A197="","",IF(itens_Remanesc!K197="","",itens_Remanesc!K197))</f>
        <v/>
      </c>
      <c r="W197" s="170" t="str">
        <f t="shared" si="81"/>
        <v/>
      </c>
      <c r="X197" s="156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82"/>
        <v/>
      </c>
      <c r="Z197" t="b">
        <f t="shared" si="83"/>
        <v>0</v>
      </c>
    </row>
    <row r="198" spans="1:26" x14ac:dyDescent="0.35">
      <c r="A198" s="156" t="str">
        <f>IF(itens_Remanesc!A198="","",itens_Remanesc!A198)</f>
        <v/>
      </c>
      <c r="B198" s="218" t="str">
        <f>IF(A198="","",itens_Remanesc!C198)</f>
        <v/>
      </c>
      <c r="C198" s="172" t="str">
        <f>IF(A198="","",IF(itens_Remanesc!B198="",0,itens_Remanesc!B198))</f>
        <v/>
      </c>
      <c r="D198" s="174" t="str">
        <f>IF(A198="","",ROUND(SUMIFS(aditivos!$L$2:$L$200,aditivos!$A$2:$A$200,A198,aditivos!$C$2:$C$200,"C0"),2))</f>
        <v/>
      </c>
      <c r="E198" s="170" t="str">
        <f t="shared" si="72"/>
        <v/>
      </c>
      <c r="F198" s="170" t="str">
        <f>IF(A198="","",IF(itens_Remanesc!B198&lt;&gt;"",itens_Remanesc!B198,IF($Z198,0,"")))</f>
        <v/>
      </c>
      <c r="G198" s="178" t="str">
        <f t="shared" si="73"/>
        <v/>
      </c>
      <c r="H198" s="180" t="str">
        <f>IF(A198="","",ROUND(SUMIFS(aditivos!$L$2:$L$200,aditivos!$A$2:$A$200,A198,aditivos!$C$2:$C$200,"C1"),2))</f>
        <v/>
      </c>
      <c r="I198" s="176" t="str">
        <f t="shared" si="74"/>
        <v/>
      </c>
      <c r="J198" s="176" t="str">
        <f>IF(A198="","",IF(itens_Remanesc!E198="","",itens_Remanesc!E198))</f>
        <v/>
      </c>
      <c r="K198" s="182" t="str">
        <f t="shared" si="75"/>
        <v/>
      </c>
      <c r="L198" s="174" t="str">
        <f>IF(A198="","",ROUND(SUMIFS(aditivos!$L$2:$L$200,aditivos!$A$2:$A$200,A198,aditivos!$C$2:$C$200,"C2"),2))</f>
        <v/>
      </c>
      <c r="M198" s="170" t="str">
        <f t="shared" si="76"/>
        <v/>
      </c>
      <c r="N198" s="170" t="str">
        <f>IF(A198="","",IF(itens_Remanesc!G198="","",itens_Remanesc!G198))</f>
        <v/>
      </c>
      <c r="O198" s="178" t="str">
        <f t="shared" si="77"/>
        <v/>
      </c>
      <c r="P198" s="180" t="str">
        <f>IF(A198="","",ROUND(SUMIFS(aditivos!$L$2:$L$200,aditivos!$A$2:$A$200,A198,aditivos!$C$2:$C$200,"C3"),2))</f>
        <v/>
      </c>
      <c r="Q198" s="176" t="str">
        <f t="shared" si="78"/>
        <v/>
      </c>
      <c r="R198" s="176" t="str">
        <f>IF(A198="","",IF(itens_Remanesc!I198="","",itens_Remanesc!I198))</f>
        <v/>
      </c>
      <c r="S198" s="182" t="str">
        <f t="shared" si="79"/>
        <v/>
      </c>
      <c r="T198" s="174" t="str">
        <f>IF(A198="","",ROUND(SUMIFS(aditivos!$L$2:$L$200,aditivos!$A$2:$A$200,A198,aditivos!$C$2:$C$200,"C4"),2))</f>
        <v/>
      </c>
      <c r="U198" s="170" t="str">
        <f t="shared" si="80"/>
        <v/>
      </c>
      <c r="V198" s="170" t="str">
        <f>IF(A198="","",IF(itens_Remanesc!K198="","",itens_Remanesc!K198))</f>
        <v/>
      </c>
      <c r="W198" s="170" t="str">
        <f t="shared" si="81"/>
        <v/>
      </c>
      <c r="X198" s="156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82"/>
        <v/>
      </c>
      <c r="Z198" t="b">
        <f t="shared" si="83"/>
        <v>0</v>
      </c>
    </row>
    <row r="199" spans="1:26" x14ac:dyDescent="0.35">
      <c r="A199" s="156" t="str">
        <f>IF(itens_Remanesc!A199="","",itens_Remanesc!A199)</f>
        <v/>
      </c>
      <c r="B199" s="218" t="str">
        <f>IF(A199="","",itens_Remanesc!C199)</f>
        <v/>
      </c>
      <c r="C199" s="172" t="str">
        <f>IF(A199="","",IF(itens_Remanesc!B199="",0,itens_Remanesc!B199))</f>
        <v/>
      </c>
      <c r="D199" s="174" t="str">
        <f>IF(A199="","",ROUND(SUMIFS(aditivos!$L$2:$L$200,aditivos!$A$2:$A$200,A199,aditivos!$C$2:$C$200,"C0"),2))</f>
        <v/>
      </c>
      <c r="E199" s="170" t="str">
        <f t="shared" si="72"/>
        <v/>
      </c>
      <c r="F199" s="170" t="str">
        <f>IF(A199="","",IF(itens_Remanesc!B199&lt;&gt;"",itens_Remanesc!B199,IF($Z199,0,"")))</f>
        <v/>
      </c>
      <c r="G199" s="178" t="str">
        <f t="shared" si="73"/>
        <v/>
      </c>
      <c r="H199" s="180" t="str">
        <f>IF(A199="","",ROUND(SUMIFS(aditivos!$L$2:$L$200,aditivos!$A$2:$A$200,A199,aditivos!$C$2:$C$200,"C1"),2))</f>
        <v/>
      </c>
      <c r="I199" s="176" t="str">
        <f t="shared" si="74"/>
        <v/>
      </c>
      <c r="J199" s="176" t="str">
        <f>IF(A199="","",IF(itens_Remanesc!E199="","",itens_Remanesc!E199))</f>
        <v/>
      </c>
      <c r="K199" s="182" t="str">
        <f t="shared" si="75"/>
        <v/>
      </c>
      <c r="L199" s="174" t="str">
        <f>IF(A199="","",ROUND(SUMIFS(aditivos!$L$2:$L$200,aditivos!$A$2:$A$200,A199,aditivos!$C$2:$C$200,"C2"),2))</f>
        <v/>
      </c>
      <c r="M199" s="170" t="str">
        <f t="shared" si="76"/>
        <v/>
      </c>
      <c r="N199" s="170" t="str">
        <f>IF(A199="","",IF(itens_Remanesc!G199="","",itens_Remanesc!G199))</f>
        <v/>
      </c>
      <c r="O199" s="178" t="str">
        <f t="shared" si="77"/>
        <v/>
      </c>
      <c r="P199" s="180" t="str">
        <f>IF(A199="","",ROUND(SUMIFS(aditivos!$L$2:$L$200,aditivos!$A$2:$A$200,A199,aditivos!$C$2:$C$200,"C3"),2))</f>
        <v/>
      </c>
      <c r="Q199" s="176" t="str">
        <f t="shared" si="78"/>
        <v/>
      </c>
      <c r="R199" s="176" t="str">
        <f>IF(A199="","",IF(itens_Remanesc!I199="","",itens_Remanesc!I199))</f>
        <v/>
      </c>
      <c r="S199" s="182" t="str">
        <f t="shared" si="79"/>
        <v/>
      </c>
      <c r="T199" s="174" t="str">
        <f>IF(A199="","",ROUND(SUMIFS(aditivos!$L$2:$L$200,aditivos!$A$2:$A$200,A199,aditivos!$C$2:$C$200,"C4"),2))</f>
        <v/>
      </c>
      <c r="U199" s="170" t="str">
        <f t="shared" si="80"/>
        <v/>
      </c>
      <c r="V199" s="170" t="str">
        <f>IF(A199="","",IF(itens_Remanesc!K199="","",itens_Remanesc!K199))</f>
        <v/>
      </c>
      <c r="W199" s="170" t="str">
        <f t="shared" si="81"/>
        <v/>
      </c>
      <c r="X199" s="156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82"/>
        <v/>
      </c>
      <c r="Z199" t="b">
        <f t="shared" si="83"/>
        <v>0</v>
      </c>
    </row>
    <row r="200" spans="1:26" x14ac:dyDescent="0.35">
      <c r="A200" s="156" t="str">
        <f>IF(itens_Remanesc!A200="","",itens_Remanesc!A200)</f>
        <v/>
      </c>
      <c r="B200" s="218" t="str">
        <f>IF(A200="","",itens_Remanesc!C200)</f>
        <v/>
      </c>
      <c r="C200" s="172" t="str">
        <f>IF(A200="","",IF(itens_Remanesc!B200="",0,itens_Remanesc!B200))</f>
        <v/>
      </c>
      <c r="D200" s="174" t="str">
        <f>IF(A200="","",ROUND(SUMIFS(aditivos!$L$2:$L$200,aditivos!$A$2:$A$200,A200,aditivos!$C$2:$C$200,"C0"),2))</f>
        <v/>
      </c>
      <c r="E200" s="170" t="str">
        <f t="shared" si="72"/>
        <v/>
      </c>
      <c r="F200" s="170" t="str">
        <f>IF(A200="","",IF(itens_Remanesc!B200&lt;&gt;"",itens_Remanesc!B200,IF($Z200,0,"")))</f>
        <v/>
      </c>
      <c r="G200" s="178" t="str">
        <f t="shared" si="73"/>
        <v/>
      </c>
      <c r="H200" s="180" t="str">
        <f>IF(A200="","",ROUND(SUMIFS(aditivos!$L$2:$L$200,aditivos!$A$2:$A$200,A200,aditivos!$C$2:$C$200,"C1"),2))</f>
        <v/>
      </c>
      <c r="I200" s="176" t="str">
        <f t="shared" si="74"/>
        <v/>
      </c>
      <c r="J200" s="176" t="str">
        <f>IF(A200="","",IF(itens_Remanesc!E200="","",itens_Remanesc!E200))</f>
        <v/>
      </c>
      <c r="K200" s="182" t="str">
        <f t="shared" si="75"/>
        <v/>
      </c>
      <c r="L200" s="174" t="str">
        <f>IF(A200="","",ROUND(SUMIFS(aditivos!$L$2:$L$200,aditivos!$A$2:$A$200,A200,aditivos!$C$2:$C$200,"C2"),2))</f>
        <v/>
      </c>
      <c r="M200" s="170" t="str">
        <f t="shared" si="76"/>
        <v/>
      </c>
      <c r="N200" s="170" t="str">
        <f>IF(A200="","",IF(itens_Remanesc!G200="","",itens_Remanesc!G200))</f>
        <v/>
      </c>
      <c r="O200" s="178" t="str">
        <f t="shared" si="77"/>
        <v/>
      </c>
      <c r="P200" s="180" t="str">
        <f>IF(A200="","",ROUND(SUMIFS(aditivos!$L$2:$L$200,aditivos!$A$2:$A$200,A200,aditivos!$C$2:$C$200,"C3"),2))</f>
        <v/>
      </c>
      <c r="Q200" s="176" t="str">
        <f t="shared" si="78"/>
        <v/>
      </c>
      <c r="R200" s="176" t="str">
        <f>IF(A200="","",IF(itens_Remanesc!I200="","",itens_Remanesc!I200))</f>
        <v/>
      </c>
      <c r="S200" s="182" t="str">
        <f t="shared" si="79"/>
        <v/>
      </c>
      <c r="T200" s="174" t="str">
        <f>IF(A200="","",ROUND(SUMIFS(aditivos!$L$2:$L$200,aditivos!$A$2:$A$200,A200,aditivos!$C$2:$C$200,"C4"),2))</f>
        <v/>
      </c>
      <c r="U200" s="170" t="str">
        <f t="shared" si="80"/>
        <v/>
      </c>
      <c r="V200" s="170" t="str">
        <f>IF(A200="","",IF(itens_Remanesc!K200="","",itens_Remanesc!K200))</f>
        <v/>
      </c>
      <c r="W200" s="170" t="str">
        <f t="shared" si="81"/>
        <v/>
      </c>
      <c r="X200" s="156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82"/>
        <v/>
      </c>
      <c r="Z200" t="b">
        <f t="shared" si="83"/>
        <v>0</v>
      </c>
    </row>
    <row r="201" spans="1:26" x14ac:dyDescent="0.35">
      <c r="B201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</cols>
  <sheetData>
    <row r="1" spans="1:25" ht="30" customHeight="1" x14ac:dyDescent="0.35">
      <c r="A1" s="290" t="s">
        <v>128</v>
      </c>
      <c r="B1" s="290" t="s">
        <v>24</v>
      </c>
      <c r="C1" s="291"/>
      <c r="D1" s="292"/>
      <c r="E1" s="290" t="s">
        <v>32</v>
      </c>
      <c r="F1" s="291"/>
      <c r="G1" s="292"/>
      <c r="H1" s="290" t="s">
        <v>33</v>
      </c>
      <c r="I1" s="291"/>
      <c r="J1" s="292"/>
      <c r="K1" s="290" t="s">
        <v>34</v>
      </c>
      <c r="L1" s="291"/>
      <c r="M1" s="292"/>
      <c r="N1" s="290" t="s">
        <v>35</v>
      </c>
      <c r="O1" s="291"/>
      <c r="P1" s="292"/>
      <c r="Q1" s="288" t="s">
        <v>422</v>
      </c>
      <c r="R1" s="289"/>
      <c r="S1" s="289"/>
      <c r="T1" s="289"/>
      <c r="U1" s="289"/>
      <c r="V1" s="289"/>
      <c r="W1" s="289"/>
      <c r="X1" s="289"/>
      <c r="Y1" s="289"/>
    </row>
    <row r="2" spans="1:25" ht="43.5" x14ac:dyDescent="0.35">
      <c r="A2" s="293"/>
      <c r="B2" s="57" t="s">
        <v>129</v>
      </c>
      <c r="C2" s="57" t="s">
        <v>130</v>
      </c>
      <c r="D2" s="57" t="s">
        <v>131</v>
      </c>
      <c r="E2" s="58" t="s">
        <v>129</v>
      </c>
      <c r="F2" s="58" t="s">
        <v>130</v>
      </c>
      <c r="G2" s="58" t="s">
        <v>131</v>
      </c>
      <c r="H2" s="57" t="s">
        <v>129</v>
      </c>
      <c r="I2" s="57" t="s">
        <v>130</v>
      </c>
      <c r="J2" s="57" t="s">
        <v>131</v>
      </c>
      <c r="K2" s="58" t="s">
        <v>129</v>
      </c>
      <c r="L2" s="58" t="s">
        <v>130</v>
      </c>
      <c r="M2" s="58" t="s">
        <v>131</v>
      </c>
      <c r="N2" s="57" t="s">
        <v>129</v>
      </c>
      <c r="O2" s="57" t="s">
        <v>130</v>
      </c>
      <c r="P2" s="57" t="s">
        <v>131</v>
      </c>
      <c r="Q2" s="283" t="s">
        <v>423</v>
      </c>
      <c r="R2" s="283" t="s">
        <v>424</v>
      </c>
      <c r="S2" s="283" t="s">
        <v>425</v>
      </c>
      <c r="T2" s="283" t="s">
        <v>426</v>
      </c>
      <c r="U2" s="283" t="s">
        <v>427</v>
      </c>
      <c r="V2" s="283" t="s">
        <v>428</v>
      </c>
      <c r="W2" s="283" t="s">
        <v>429</v>
      </c>
      <c r="X2" s="283" t="s">
        <v>430</v>
      </c>
      <c r="Y2" s="283" t="s">
        <v>431</v>
      </c>
    </row>
    <row r="3" spans="1:25" x14ac:dyDescent="0.35">
      <c r="A3" s="116" t="str">
        <f>IF(FALSE,"TOTAL",IF(itens_Remanesc!A2="","",itens_Remanesc!A2))</f>
        <v/>
      </c>
      <c r="B3" s="117" t="str">
        <f>IF(OR(historico_VU!A2="",historico_VU!C2=""),"",historico_VU!C2)</f>
        <v/>
      </c>
      <c r="C3" s="118" t="str">
        <f>IF(posicao_contratual!A2="","",posicao_contratual!G2)</f>
        <v/>
      </c>
      <c r="D3" s="117" t="str">
        <f>IF(A3="TOTAL",ROUND(SUM($D2:D$3),2),IF(OR(A3="",B3="",C3=""),"",ROUND(B3*C3,2)))</f>
        <v/>
      </c>
      <c r="E3" s="119" t="str">
        <f>IF(OR(historico_VU!A2="",historico_VU!D2=""),"",historico_VU!D2)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IF(OR(historico_VU!A2="",historico_VU!E2=""),"",historico_VU!E2)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IF(OR(historico_VU!A2="",historico_VU!F2=""),"",historico_VU!F2)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IF(OR(historico_VU!A2="",historico_VU!G2=""),"",historico_VU!G2)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  <c r="Q3" s="195" t="str">
        <f t="shared" ref="Q3:Q34" ca="1" si="0">IF($A3="","",IF(ISERROR(INDIRECT("CICLO_EM_EXECUCAO!$D$5")),"",INDIRECT("CICLO_EM_EXECUCAO!$D$5")))</f>
        <v/>
      </c>
      <c r="R3" t="str">
        <f>IF($A3="","",IF(MEMORIA_RESULTADOS!$W$46="","","C"&amp;MEMORIA_RESULTADOS!$W$46))</f>
        <v/>
      </c>
      <c r="S3" s="284" t="str">
        <f t="shared" ref="S3:S34" ca="1" si="1">IF($A3="","",IF(ISERROR(INDIRECT("CICLO_EM_EXECUCAO!B"&amp;(ROW()+10))),"",INDIRECT("CICLO_EM_EXECUCAO!B"&amp;(ROW()+10))))</f>
        <v/>
      </c>
      <c r="T3" s="284" t="str">
        <f t="shared" ref="T3:T34" ca="1" si="2">IF($A3="","",IF(ISERROR(INDIRECT("CICLO_EM_EXECUCAO!D"&amp;(ROW()+10))),"",INDIRECT("CICLO_EM_EXECUCAO!D"&amp;(ROW()+10))))</f>
        <v/>
      </c>
      <c r="U3" s="284" t="str">
        <f t="shared" ref="U3:U34" ca="1" si="3">IF($A3="","",IF(ISERROR(INDIRECT("CICLO_EM_EXECUCAO!C"&amp;(ROW()+10))),"",INDIRECT("CICLO_EM_EXECUCAO!C"&amp;(ROW()+10))))</f>
        <v/>
      </c>
      <c r="V3" s="213" t="str">
        <f t="shared" ref="V3:V34" ca="1" si="4">IF($A3="","",IF(ISERROR(INDIRECT("CICLO_EM_EXECUCAO!E"&amp;(ROW()+10))),"",INDIRECT("CICLO_EM_EXECUCAO!E"&amp;(ROW()+10))))</f>
        <v/>
      </c>
      <c r="W3" s="213" t="str">
        <f t="shared" ref="W3:W34" ca="1" si="5">IF($A3="","",IF(ISERROR(INDIRECT("CICLO_EM_EXECUCAO!F"&amp;(ROW()+10))),"",INDIRECT("CICLO_EM_EXECUCAO!F"&amp;(ROW()+10))))</f>
        <v/>
      </c>
      <c r="X3" s="213" t="str">
        <f t="shared" ref="X3:X34" ca="1" si="6">IF($A3="","",IF(ISERROR(INDIRECT("CICLO_EM_EXECUCAO!G"&amp;(ROW()+10))),"",INDIRECT("CICLO_EM_EXECUCAO!G"&amp;(ROW()+10))))</f>
        <v/>
      </c>
      <c r="Y3" t="str">
        <f t="shared" ref="Y3:Y34" ca="1" si="7">IF($A3="","",IF(ISERROR(INDIRECT("CICLO_EM_EXECUCAO!K"&amp;(ROW()+10))),"CICLO_EM_EXECUCAO AUSENTE",INDIRECT("CICLO_EM_EXECUCAO!K"&amp;(ROW()+10))))</f>
        <v/>
      </c>
    </row>
    <row r="4" spans="1:25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IF(OR(historico_VU!A3="",historico_VU!C3=""),"",historico_VU!C3)</f>
        <v/>
      </c>
      <c r="C4" s="118" t="str">
        <f>IF(posicao_contratual!A3="","",posicao_contratual!G3)</f>
        <v/>
      </c>
      <c r="D4" s="117" t="str">
        <f>IF(A4="TOTAL",ROUND(SUM($D3:D$3),2),IF(OR(A4="",B4="",C4=""),"",ROUND(B4*C4,2)))</f>
        <v/>
      </c>
      <c r="E4" s="119" t="str">
        <f>IF(OR(historico_VU!A3="",historico_VU!D3=""),"",historico_VU!D3)</f>
        <v/>
      </c>
      <c r="F4" s="120" t="str">
        <f>IF(posicao_contratual!A3="","",posicao_contratual!K3)</f>
        <v/>
      </c>
      <c r="G4" s="119" t="str">
        <f>IF(A4="TOTAL",ROUND(SUM($G3:G$3),2),IF(OR(A4="",E4="",F4=""),"",ROUND(E4*F4,2)))</f>
        <v/>
      </c>
      <c r="H4" s="117" t="str">
        <f>IF(OR(historico_VU!A3="",historico_VU!E3=""),"",historico_VU!E3)</f>
        <v/>
      </c>
      <c r="I4" s="118" t="str">
        <f>IF(posicao_contratual!A3="","",posicao_contratual!O3)</f>
        <v/>
      </c>
      <c r="J4" s="121" t="str">
        <f>IF(A4="TOTAL",ROUND(SUM($J3:J$3),2),IF(OR(A4="",H4="",I4=""),"",ROUND(H4*I4,2)))</f>
        <v/>
      </c>
      <c r="K4" s="119" t="str">
        <f>IF(OR(historico_VU!A3="",historico_VU!F3=""),"",historico_VU!F3)</f>
        <v/>
      </c>
      <c r="L4" s="120" t="str">
        <f>IF(posicao_contratual!A3="","",posicao_contratual!S3)</f>
        <v/>
      </c>
      <c r="M4" s="122" t="str">
        <f>IF(A4="TOTAL",ROUND(SUM($M3:M$3),2),IF(OR(A4="",K4="",L4=""),"",ROUND(K4*L4,2)))</f>
        <v/>
      </c>
      <c r="N4" s="117" t="str">
        <f>IF(OR(historico_VU!A3="",historico_VU!G3=""),"",historico_VU!G3)</f>
        <v/>
      </c>
      <c r="O4" s="118" t="str">
        <f>IF(posicao_contratual!A3="","",posicao_contratual!W3)</f>
        <v/>
      </c>
      <c r="P4" s="121" t="str">
        <f>IF(A4="TOTAL",ROUND(SUM($P3:P$3),2),IF(OR(A4="",N4="",O4=""),"",ROUND(N4*O4,2)))</f>
        <v/>
      </c>
      <c r="Q4" s="195" t="str">
        <f t="shared" ca="1" si="0"/>
        <v/>
      </c>
      <c r="R4" t="str">
        <f>IF($A4="","",IF(MEMORIA_RESULTADOS!$W$46="","","C"&amp;MEMORIA_RESULTADOS!$W$46))</f>
        <v/>
      </c>
      <c r="S4" s="284" t="str">
        <f t="shared" ca="1" si="1"/>
        <v/>
      </c>
      <c r="T4" s="284" t="str">
        <f t="shared" ca="1" si="2"/>
        <v/>
      </c>
      <c r="U4" s="284" t="str">
        <f t="shared" ca="1" si="3"/>
        <v/>
      </c>
      <c r="V4" s="213" t="str">
        <f t="shared" ca="1" si="4"/>
        <v/>
      </c>
      <c r="W4" s="213" t="str">
        <f t="shared" ca="1" si="5"/>
        <v/>
      </c>
      <c r="X4" s="213" t="str">
        <f t="shared" ca="1" si="6"/>
        <v/>
      </c>
      <c r="Y4" t="str">
        <f t="shared" ca="1" si="7"/>
        <v/>
      </c>
    </row>
    <row r="5" spans="1:25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IF(OR(historico_VU!A4="",historico_VU!C4=""),"",historico_VU!C4)</f>
        <v/>
      </c>
      <c r="C5" s="118" t="str">
        <f>IF(posicao_contratual!A4="","",posicao_contratual!G4)</f>
        <v/>
      </c>
      <c r="D5" s="117" t="str">
        <f>IF(A5="TOTAL",ROUND(SUM($D$3:D4),2),IF(OR(A5="",B5="",C5=""),"",ROUND(B5*C5,2)))</f>
        <v/>
      </c>
      <c r="E5" s="119" t="str">
        <f>IF(OR(historico_VU!A4="",historico_VU!D4=""),"",historico_VU!D4)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IF(OR(historico_VU!A4="",historico_VU!E4=""),"",historico_VU!E4)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IF(OR(historico_VU!A4="",historico_VU!F4=""),"",historico_VU!F4)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IF(OR(historico_VU!A4="",historico_VU!G4=""),"",historico_VU!G4)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  <c r="Q5" s="195" t="str">
        <f t="shared" ca="1" si="0"/>
        <v/>
      </c>
      <c r="R5" t="str">
        <f>IF($A5="","",IF(MEMORIA_RESULTADOS!$W$46="","","C"&amp;MEMORIA_RESULTADOS!$W$46))</f>
        <v/>
      </c>
      <c r="S5" s="284" t="str">
        <f t="shared" ca="1" si="1"/>
        <v/>
      </c>
      <c r="T5" s="284" t="str">
        <f t="shared" ca="1" si="2"/>
        <v/>
      </c>
      <c r="U5" s="284" t="str">
        <f t="shared" ca="1" si="3"/>
        <v/>
      </c>
      <c r="V5" s="213" t="str">
        <f t="shared" ca="1" si="4"/>
        <v/>
      </c>
      <c r="W5" s="213" t="str">
        <f t="shared" ca="1" si="5"/>
        <v/>
      </c>
      <c r="X5" s="213" t="str">
        <f t="shared" ca="1" si="6"/>
        <v/>
      </c>
      <c r="Y5" t="str">
        <f t="shared" ca="1" si="7"/>
        <v/>
      </c>
    </row>
    <row r="6" spans="1:25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IF(OR(historico_VU!A5="",historico_VU!C5=""),"",historico_VU!C5)</f>
        <v/>
      </c>
      <c r="C6" s="118" t="str">
        <f>IF(posicao_contratual!A5="","",posicao_contratual!G5)</f>
        <v/>
      </c>
      <c r="D6" s="117" t="str">
        <f>IF(A6="TOTAL",ROUND(SUM($D$3:D5),2),IF(OR(A6="",B6="",C6=""),"",ROUND(B6*C6,2)))</f>
        <v/>
      </c>
      <c r="E6" s="119" t="str">
        <f>IF(OR(historico_VU!A5="",historico_VU!D5=""),"",historico_VU!D5)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IF(OR(historico_VU!A5="",historico_VU!E5=""),"",historico_VU!E5)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IF(OR(historico_VU!A5="",historico_VU!F5=""),"",historico_VU!F5)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IF(OR(historico_VU!A5="",historico_VU!G5=""),"",historico_VU!G5)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  <c r="Q6" s="195" t="str">
        <f t="shared" ca="1" si="0"/>
        <v/>
      </c>
      <c r="R6" t="str">
        <f>IF($A6="","",IF(MEMORIA_RESULTADOS!$W$46="","","C"&amp;MEMORIA_RESULTADOS!$W$46))</f>
        <v/>
      </c>
      <c r="S6" s="284" t="str">
        <f t="shared" ca="1" si="1"/>
        <v/>
      </c>
      <c r="T6" s="284" t="str">
        <f t="shared" ca="1" si="2"/>
        <v/>
      </c>
      <c r="U6" s="284" t="str">
        <f t="shared" ca="1" si="3"/>
        <v/>
      </c>
      <c r="V6" s="213" t="str">
        <f t="shared" ca="1" si="4"/>
        <v/>
      </c>
      <c r="W6" s="213" t="str">
        <f t="shared" ca="1" si="5"/>
        <v/>
      </c>
      <c r="X6" s="213" t="str">
        <f t="shared" ca="1" si="6"/>
        <v/>
      </c>
      <c r="Y6" t="str">
        <f t="shared" ca="1" si="7"/>
        <v/>
      </c>
    </row>
    <row r="7" spans="1:25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IF(OR(historico_VU!A6="",historico_VU!C6=""),"",historico_VU!C6)</f>
        <v/>
      </c>
      <c r="C7" s="118" t="str">
        <f>IF(posicao_contratual!A6="","",posicao_contratual!G6)</f>
        <v/>
      </c>
      <c r="D7" s="117" t="str">
        <f>IF(A7="TOTAL",ROUND(SUM($D$3:D6),2),IF(OR(A7="",B7="",C7=""),"",ROUND(B7*C7,2)))</f>
        <v/>
      </c>
      <c r="E7" s="119" t="str">
        <f>IF(OR(historico_VU!A6="",historico_VU!D6=""),"",historico_VU!D6)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IF(OR(historico_VU!A6="",historico_VU!E6=""),"",historico_VU!E6)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IF(OR(historico_VU!A6="",historico_VU!F6=""),"",historico_VU!F6)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IF(OR(historico_VU!A6="",historico_VU!G6=""),"",historico_VU!G6)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  <c r="Q7" s="195" t="str">
        <f t="shared" ca="1" si="0"/>
        <v/>
      </c>
      <c r="R7" t="str">
        <f>IF($A7="","",IF(MEMORIA_RESULTADOS!$W$46="","","C"&amp;MEMORIA_RESULTADOS!$W$46))</f>
        <v/>
      </c>
      <c r="S7" s="284" t="str">
        <f t="shared" ca="1" si="1"/>
        <v/>
      </c>
      <c r="T7" s="284" t="str">
        <f t="shared" ca="1" si="2"/>
        <v/>
      </c>
      <c r="U7" s="284" t="str">
        <f t="shared" ca="1" si="3"/>
        <v/>
      </c>
      <c r="V7" s="213" t="str">
        <f t="shared" ca="1" si="4"/>
        <v/>
      </c>
      <c r="W7" s="213" t="str">
        <f t="shared" ca="1" si="5"/>
        <v/>
      </c>
      <c r="X7" s="213" t="str">
        <f t="shared" ca="1" si="6"/>
        <v/>
      </c>
      <c r="Y7" t="str">
        <f t="shared" ca="1" si="7"/>
        <v/>
      </c>
    </row>
    <row r="8" spans="1:25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IF(OR(historico_VU!A7="",historico_VU!C7=""),"",historico_VU!C7)</f>
        <v/>
      </c>
      <c r="C8" s="118" t="str">
        <f>IF(posicao_contratual!A7="","",posicao_contratual!G7)</f>
        <v/>
      </c>
      <c r="D8" s="117" t="str">
        <f>IF(A8="TOTAL",ROUND(SUM($D$3:D7),2),IF(OR(A8="",B8="",C8=""),"",ROUND(B8*C8,2)))</f>
        <v/>
      </c>
      <c r="E8" s="119" t="str">
        <f>IF(OR(historico_VU!A7="",historico_VU!D7=""),"",historico_VU!D7)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IF(OR(historico_VU!A7="",historico_VU!E7=""),"",historico_VU!E7)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IF(OR(historico_VU!A7="",historico_VU!F7=""),"",historico_VU!F7)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IF(OR(historico_VU!A7="",historico_VU!G7=""),"",historico_VU!G7)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  <c r="Q8" s="195" t="str">
        <f t="shared" ca="1" si="0"/>
        <v/>
      </c>
      <c r="R8" t="str">
        <f>IF($A8="","",IF(MEMORIA_RESULTADOS!$W$46="","","C"&amp;MEMORIA_RESULTADOS!$W$46))</f>
        <v/>
      </c>
      <c r="S8" s="284" t="str">
        <f t="shared" ca="1" si="1"/>
        <v/>
      </c>
      <c r="T8" s="284" t="str">
        <f t="shared" ca="1" si="2"/>
        <v/>
      </c>
      <c r="U8" s="284" t="str">
        <f t="shared" ca="1" si="3"/>
        <v/>
      </c>
      <c r="V8" s="213" t="str">
        <f t="shared" ca="1" si="4"/>
        <v/>
      </c>
      <c r="W8" s="213" t="str">
        <f t="shared" ca="1" si="5"/>
        <v/>
      </c>
      <c r="X8" s="213" t="str">
        <f t="shared" ca="1" si="6"/>
        <v/>
      </c>
      <c r="Y8" t="str">
        <f t="shared" ca="1" si="7"/>
        <v/>
      </c>
    </row>
    <row r="9" spans="1:25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IF(OR(historico_VU!A8="",historico_VU!C8=""),"",historico_VU!C8)</f>
        <v/>
      </c>
      <c r="C9" s="118" t="str">
        <f>IF(posicao_contratual!A8="","",posicao_contratual!G8)</f>
        <v/>
      </c>
      <c r="D9" s="117" t="str">
        <f>IF(A9="TOTAL",ROUND(SUM($D$3:D8),2),IF(OR(A9="",B9="",C9=""),"",ROUND(B9*C9,2)))</f>
        <v/>
      </c>
      <c r="E9" s="119" t="str">
        <f>IF(OR(historico_VU!A8="",historico_VU!D8=""),"",historico_VU!D8)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IF(OR(historico_VU!A8="",historico_VU!E8=""),"",historico_VU!E8)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IF(OR(historico_VU!A8="",historico_VU!F8=""),"",historico_VU!F8)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IF(OR(historico_VU!A8="",historico_VU!G8=""),"",historico_VU!G8)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  <c r="Q9" s="195" t="str">
        <f t="shared" ca="1" si="0"/>
        <v/>
      </c>
      <c r="R9" t="str">
        <f>IF($A9="","",IF(MEMORIA_RESULTADOS!$W$46="","","C"&amp;MEMORIA_RESULTADOS!$W$46))</f>
        <v/>
      </c>
      <c r="S9" s="284" t="str">
        <f t="shared" ca="1" si="1"/>
        <v/>
      </c>
      <c r="T9" s="284" t="str">
        <f t="shared" ca="1" si="2"/>
        <v/>
      </c>
      <c r="U9" s="284" t="str">
        <f t="shared" ca="1" si="3"/>
        <v/>
      </c>
      <c r="V9" s="213" t="str">
        <f t="shared" ca="1" si="4"/>
        <v/>
      </c>
      <c r="W9" s="213" t="str">
        <f t="shared" ca="1" si="5"/>
        <v/>
      </c>
      <c r="X9" s="213" t="str">
        <f t="shared" ca="1" si="6"/>
        <v/>
      </c>
      <c r="Y9" t="str">
        <f t="shared" ca="1" si="7"/>
        <v/>
      </c>
    </row>
    <row r="10" spans="1:25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IF(OR(historico_VU!A9="",historico_VU!C9=""),"",historico_VU!C9)</f>
        <v/>
      </c>
      <c r="C10" s="118" t="str">
        <f>IF(posicao_contratual!A9="","",posicao_contratual!G9)</f>
        <v/>
      </c>
      <c r="D10" s="117" t="str">
        <f>IF(A10="TOTAL",ROUND(SUM($D$3:D9),2),IF(OR(A10="",B10="",C10=""),"",ROUND(B10*C10,2)))</f>
        <v/>
      </c>
      <c r="E10" s="119" t="str">
        <f>IF(OR(historico_VU!A9="",historico_VU!D9=""),"",historico_VU!D9)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IF(OR(historico_VU!A9="",historico_VU!E9=""),"",historico_VU!E9)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IF(OR(historico_VU!A9="",historico_VU!F9=""),"",historico_VU!F9)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IF(OR(historico_VU!A9="",historico_VU!G9=""),"",historico_VU!G9)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  <c r="Q10" s="195" t="str">
        <f t="shared" ca="1" si="0"/>
        <v/>
      </c>
      <c r="R10" t="str">
        <f>IF($A10="","",IF(MEMORIA_RESULTADOS!$W$46="","","C"&amp;MEMORIA_RESULTADOS!$W$46))</f>
        <v/>
      </c>
      <c r="S10" s="284" t="str">
        <f t="shared" ca="1" si="1"/>
        <v/>
      </c>
      <c r="T10" s="284" t="str">
        <f t="shared" ca="1" si="2"/>
        <v/>
      </c>
      <c r="U10" s="284" t="str">
        <f t="shared" ca="1" si="3"/>
        <v/>
      </c>
      <c r="V10" s="213" t="str">
        <f t="shared" ca="1" si="4"/>
        <v/>
      </c>
      <c r="W10" s="213" t="str">
        <f t="shared" ca="1" si="5"/>
        <v/>
      </c>
      <c r="X10" s="213" t="str">
        <f t="shared" ca="1" si="6"/>
        <v/>
      </c>
      <c r="Y10" t="str">
        <f t="shared" ca="1" si="7"/>
        <v/>
      </c>
    </row>
    <row r="11" spans="1:25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IF(OR(historico_VU!A10="",historico_VU!C10=""),"",historico_VU!C10)</f>
        <v/>
      </c>
      <c r="C11" s="118" t="str">
        <f>IF(posicao_contratual!A10="","",posicao_contratual!G10)</f>
        <v/>
      </c>
      <c r="D11" s="117" t="str">
        <f>IF(A11="TOTAL",ROUND(SUM($D$3:D10),2),IF(OR(A11="",B11="",C11=""),"",ROUND(B11*C11,2)))</f>
        <v/>
      </c>
      <c r="E11" s="119" t="str">
        <f>IF(OR(historico_VU!A10="",historico_VU!D10=""),"",historico_VU!D10)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IF(OR(historico_VU!A10="",historico_VU!E10=""),"",historico_VU!E10)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IF(OR(historico_VU!A10="",historico_VU!F10=""),"",historico_VU!F10)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IF(OR(historico_VU!A10="",historico_VU!G10=""),"",historico_VU!G10)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  <c r="Q11" s="195" t="str">
        <f t="shared" ca="1" si="0"/>
        <v/>
      </c>
      <c r="R11" t="str">
        <f>IF($A11="","",IF(MEMORIA_RESULTADOS!$W$46="","","C"&amp;MEMORIA_RESULTADOS!$W$46))</f>
        <v/>
      </c>
      <c r="S11" s="284" t="str">
        <f t="shared" ca="1" si="1"/>
        <v/>
      </c>
      <c r="T11" s="284" t="str">
        <f t="shared" ca="1" si="2"/>
        <v/>
      </c>
      <c r="U11" s="284" t="str">
        <f t="shared" ca="1" si="3"/>
        <v/>
      </c>
      <c r="V11" s="213" t="str">
        <f t="shared" ca="1" si="4"/>
        <v/>
      </c>
      <c r="W11" s="213" t="str">
        <f t="shared" ca="1" si="5"/>
        <v/>
      </c>
      <c r="X11" s="213" t="str">
        <f t="shared" ca="1" si="6"/>
        <v/>
      </c>
      <c r="Y11" t="str">
        <f t="shared" ca="1" si="7"/>
        <v/>
      </c>
    </row>
    <row r="12" spans="1:25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IF(OR(historico_VU!A11="",historico_VU!C11=""),"",historico_VU!C11)</f>
        <v/>
      </c>
      <c r="C12" s="118" t="str">
        <f>IF(posicao_contratual!A11="","",posicao_contratual!G11)</f>
        <v/>
      </c>
      <c r="D12" s="117" t="str">
        <f>IF(A12="TOTAL",ROUND(SUM($D$3:D11),2),IF(OR(A12="",B12="",C12=""),"",ROUND(B12*C12,2)))</f>
        <v/>
      </c>
      <c r="E12" s="119" t="str">
        <f>IF(OR(historico_VU!A11="",historico_VU!D11=""),"",historico_VU!D11)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IF(OR(historico_VU!A11="",historico_VU!E11=""),"",historico_VU!E11)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IF(OR(historico_VU!A11="",historico_VU!F11=""),"",historico_VU!F11)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IF(OR(historico_VU!A11="",historico_VU!G11=""),"",historico_VU!G11)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  <c r="Q12" s="195" t="str">
        <f t="shared" ca="1" si="0"/>
        <v/>
      </c>
      <c r="R12" t="str">
        <f>IF($A12="","",IF(MEMORIA_RESULTADOS!$W$46="","","C"&amp;MEMORIA_RESULTADOS!$W$46))</f>
        <v/>
      </c>
      <c r="S12" s="284" t="str">
        <f t="shared" ca="1" si="1"/>
        <v/>
      </c>
      <c r="T12" s="284" t="str">
        <f t="shared" ca="1" si="2"/>
        <v/>
      </c>
      <c r="U12" s="284" t="str">
        <f t="shared" ca="1" si="3"/>
        <v/>
      </c>
      <c r="V12" s="213" t="str">
        <f t="shared" ca="1" si="4"/>
        <v/>
      </c>
      <c r="W12" s="213" t="str">
        <f t="shared" ca="1" si="5"/>
        <v/>
      </c>
      <c r="X12" s="213" t="str">
        <f t="shared" ca="1" si="6"/>
        <v/>
      </c>
      <c r="Y12" t="str">
        <f t="shared" ca="1" si="7"/>
        <v/>
      </c>
    </row>
    <row r="13" spans="1:25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IF(OR(historico_VU!A12="",historico_VU!C12=""),"",historico_VU!C12)</f>
        <v/>
      </c>
      <c r="C13" s="118" t="str">
        <f>IF(posicao_contratual!A12="","",posicao_contratual!G12)</f>
        <v/>
      </c>
      <c r="D13" s="117" t="str">
        <f>IF(A13="TOTAL",ROUND(SUM($D$3:D12),2),IF(OR(A13="",B13="",C13=""),"",ROUND(B13*C13,2)))</f>
        <v/>
      </c>
      <c r="E13" s="119" t="str">
        <f>IF(OR(historico_VU!A12="",historico_VU!D12=""),"",historico_VU!D12)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IF(OR(historico_VU!A12="",historico_VU!E12=""),"",historico_VU!E12)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IF(OR(historico_VU!A12="",historico_VU!F12=""),"",historico_VU!F12)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IF(OR(historico_VU!A12="",historico_VU!G12=""),"",historico_VU!G12)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  <c r="Q13" s="195" t="str">
        <f t="shared" ca="1" si="0"/>
        <v/>
      </c>
      <c r="R13" t="str">
        <f>IF($A13="","",IF(MEMORIA_RESULTADOS!$W$46="","","C"&amp;MEMORIA_RESULTADOS!$W$46))</f>
        <v/>
      </c>
      <c r="S13" s="284" t="str">
        <f t="shared" ca="1" si="1"/>
        <v/>
      </c>
      <c r="T13" s="284" t="str">
        <f t="shared" ca="1" si="2"/>
        <v/>
      </c>
      <c r="U13" s="284" t="str">
        <f t="shared" ca="1" si="3"/>
        <v/>
      </c>
      <c r="V13" s="213" t="str">
        <f t="shared" ca="1" si="4"/>
        <v/>
      </c>
      <c r="W13" s="213" t="str">
        <f t="shared" ca="1" si="5"/>
        <v/>
      </c>
      <c r="X13" s="213" t="str">
        <f t="shared" ca="1" si="6"/>
        <v/>
      </c>
      <c r="Y13" t="str">
        <f t="shared" ca="1" si="7"/>
        <v/>
      </c>
    </row>
    <row r="14" spans="1:25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IF(OR(historico_VU!A13="",historico_VU!C13=""),"",historico_VU!C13)</f>
        <v/>
      </c>
      <c r="C14" s="118" t="str">
        <f>IF(posicao_contratual!A13="","",posicao_contratual!G13)</f>
        <v/>
      </c>
      <c r="D14" s="117" t="str">
        <f>IF(A14="TOTAL",ROUND(SUM($D$3:D13),2),IF(OR(A14="",B14="",C14=""),"",ROUND(B14*C14,2)))</f>
        <v/>
      </c>
      <c r="E14" s="119" t="str">
        <f>IF(OR(historico_VU!A13="",historico_VU!D13=""),"",historico_VU!D13)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IF(OR(historico_VU!A13="",historico_VU!E13=""),"",historico_VU!E13)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IF(OR(historico_VU!A13="",historico_VU!F13=""),"",historico_VU!F13)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IF(OR(historico_VU!A13="",historico_VU!G13=""),"",historico_VU!G13)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  <c r="Q14" s="195" t="str">
        <f t="shared" ca="1" si="0"/>
        <v/>
      </c>
      <c r="R14" t="str">
        <f>IF($A14="","",IF(MEMORIA_RESULTADOS!$W$46="","","C"&amp;MEMORIA_RESULTADOS!$W$46))</f>
        <v/>
      </c>
      <c r="S14" s="284" t="str">
        <f t="shared" ca="1" si="1"/>
        <v/>
      </c>
      <c r="T14" s="284" t="str">
        <f t="shared" ca="1" si="2"/>
        <v/>
      </c>
      <c r="U14" s="284" t="str">
        <f t="shared" ca="1" si="3"/>
        <v/>
      </c>
      <c r="V14" s="213" t="str">
        <f t="shared" ca="1" si="4"/>
        <v/>
      </c>
      <c r="W14" s="213" t="str">
        <f t="shared" ca="1" si="5"/>
        <v/>
      </c>
      <c r="X14" s="213" t="str">
        <f t="shared" ca="1" si="6"/>
        <v/>
      </c>
      <c r="Y14" t="str">
        <f t="shared" ca="1" si="7"/>
        <v/>
      </c>
    </row>
    <row r="15" spans="1:25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IF(OR(historico_VU!A14="",historico_VU!C14=""),"",historico_VU!C14)</f>
        <v/>
      </c>
      <c r="C15" s="118" t="str">
        <f>IF(posicao_contratual!A14="","",posicao_contratual!G14)</f>
        <v/>
      </c>
      <c r="D15" s="117" t="str">
        <f>IF(A15="TOTAL",ROUND(SUM($D$3:D14),2),IF(OR(A15="",B15="",C15=""),"",ROUND(B15*C15,2)))</f>
        <v/>
      </c>
      <c r="E15" s="119" t="str">
        <f>IF(OR(historico_VU!A14="",historico_VU!D14=""),"",historico_VU!D14)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IF(OR(historico_VU!A14="",historico_VU!E14=""),"",historico_VU!E14)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IF(OR(historico_VU!A14="",historico_VU!F14=""),"",historico_VU!F14)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IF(OR(historico_VU!A14="",historico_VU!G14=""),"",historico_VU!G14)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  <c r="Q15" s="195" t="str">
        <f t="shared" ca="1" si="0"/>
        <v/>
      </c>
      <c r="R15" t="str">
        <f>IF($A15="","",IF(MEMORIA_RESULTADOS!$W$46="","","C"&amp;MEMORIA_RESULTADOS!$W$46))</f>
        <v/>
      </c>
      <c r="S15" s="284" t="str">
        <f t="shared" ca="1" si="1"/>
        <v/>
      </c>
      <c r="T15" s="284" t="str">
        <f t="shared" ca="1" si="2"/>
        <v/>
      </c>
      <c r="U15" s="284" t="str">
        <f t="shared" ca="1" si="3"/>
        <v/>
      </c>
      <c r="V15" s="213" t="str">
        <f t="shared" ca="1" si="4"/>
        <v/>
      </c>
      <c r="W15" s="213" t="str">
        <f t="shared" ca="1" si="5"/>
        <v/>
      </c>
      <c r="X15" s="213" t="str">
        <f t="shared" ca="1" si="6"/>
        <v/>
      </c>
      <c r="Y15" t="str">
        <f t="shared" ca="1" si="7"/>
        <v/>
      </c>
    </row>
    <row r="16" spans="1:25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IF(OR(historico_VU!A15="",historico_VU!C15=""),"",historico_VU!C15)</f>
        <v/>
      </c>
      <c r="C16" s="118" t="str">
        <f>IF(posicao_contratual!A15="","",posicao_contratual!G15)</f>
        <v/>
      </c>
      <c r="D16" s="117" t="str">
        <f>IF(A16="TOTAL",ROUND(SUM($D$3:D15),2),IF(OR(A16="",B16="",C16=""),"",ROUND(B16*C16,2)))</f>
        <v/>
      </c>
      <c r="E16" s="119" t="str">
        <f>IF(OR(historico_VU!A15="",historico_VU!D15=""),"",historico_VU!D15)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IF(OR(historico_VU!A15="",historico_VU!E15=""),"",historico_VU!E15)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IF(OR(historico_VU!A15="",historico_VU!F15=""),"",historico_VU!F15)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IF(OR(historico_VU!A15="",historico_VU!G15=""),"",historico_VU!G15)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  <c r="Q16" s="195" t="str">
        <f t="shared" ca="1" si="0"/>
        <v/>
      </c>
      <c r="R16" t="str">
        <f>IF($A16="","",IF(MEMORIA_RESULTADOS!$W$46="","","C"&amp;MEMORIA_RESULTADOS!$W$46))</f>
        <v/>
      </c>
      <c r="S16" s="284" t="str">
        <f t="shared" ca="1" si="1"/>
        <v/>
      </c>
      <c r="T16" s="284" t="str">
        <f t="shared" ca="1" si="2"/>
        <v/>
      </c>
      <c r="U16" s="284" t="str">
        <f t="shared" ca="1" si="3"/>
        <v/>
      </c>
      <c r="V16" s="213" t="str">
        <f t="shared" ca="1" si="4"/>
        <v/>
      </c>
      <c r="W16" s="213" t="str">
        <f t="shared" ca="1" si="5"/>
        <v/>
      </c>
      <c r="X16" s="213" t="str">
        <f t="shared" ca="1" si="6"/>
        <v/>
      </c>
      <c r="Y16" t="str">
        <f t="shared" ca="1" si="7"/>
        <v/>
      </c>
    </row>
    <row r="17" spans="1:25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IF(OR(historico_VU!A16="",historico_VU!C16=""),"",historico_VU!C16)</f>
        <v/>
      </c>
      <c r="C17" s="118" t="str">
        <f>IF(posicao_contratual!A16="","",posicao_contratual!G16)</f>
        <v/>
      </c>
      <c r="D17" s="117" t="str">
        <f>IF(A17="TOTAL",ROUND(SUM($D$3:D16),2),IF(OR(A17="",B17="",C17=""),"",ROUND(B17*C17,2)))</f>
        <v/>
      </c>
      <c r="E17" s="119" t="str">
        <f>IF(OR(historico_VU!A16="",historico_VU!D16=""),"",historico_VU!D16)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IF(OR(historico_VU!A16="",historico_VU!E16=""),"",historico_VU!E16)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IF(OR(historico_VU!A16="",historico_VU!F16=""),"",historico_VU!F16)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IF(OR(historico_VU!A16="",historico_VU!G16=""),"",historico_VU!G16)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  <c r="Q17" s="195" t="str">
        <f t="shared" ca="1" si="0"/>
        <v/>
      </c>
      <c r="R17" t="str">
        <f>IF($A17="","",IF(MEMORIA_RESULTADOS!$W$46="","","C"&amp;MEMORIA_RESULTADOS!$W$46))</f>
        <v/>
      </c>
      <c r="S17" s="284" t="str">
        <f t="shared" ca="1" si="1"/>
        <v/>
      </c>
      <c r="T17" s="284" t="str">
        <f t="shared" ca="1" si="2"/>
        <v/>
      </c>
      <c r="U17" s="284" t="str">
        <f t="shared" ca="1" si="3"/>
        <v/>
      </c>
      <c r="V17" s="213" t="str">
        <f t="shared" ca="1" si="4"/>
        <v/>
      </c>
      <c r="W17" s="213" t="str">
        <f t="shared" ca="1" si="5"/>
        <v/>
      </c>
      <c r="X17" s="213" t="str">
        <f t="shared" ca="1" si="6"/>
        <v/>
      </c>
      <c r="Y17" t="str">
        <f t="shared" ca="1" si="7"/>
        <v/>
      </c>
    </row>
    <row r="18" spans="1:25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IF(OR(historico_VU!A17="",historico_VU!C17=""),"",historico_VU!C17)</f>
        <v/>
      </c>
      <c r="C18" s="118" t="str">
        <f>IF(posicao_contratual!A17="","",posicao_contratual!G17)</f>
        <v/>
      </c>
      <c r="D18" s="117" t="str">
        <f>IF(A18="TOTAL",ROUND(SUM($D$3:D17),2),IF(OR(A18="",B18="",C18=""),"",ROUND(B18*C18,2)))</f>
        <v/>
      </c>
      <c r="E18" s="119" t="str">
        <f>IF(OR(historico_VU!A17="",historico_VU!D17=""),"",historico_VU!D17)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IF(OR(historico_VU!A17="",historico_VU!E17=""),"",historico_VU!E17)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IF(OR(historico_VU!A17="",historico_VU!F17=""),"",historico_VU!F17)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IF(OR(historico_VU!A17="",historico_VU!G17=""),"",historico_VU!G17)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  <c r="Q18" s="195" t="str">
        <f t="shared" ca="1" si="0"/>
        <v/>
      </c>
      <c r="R18" t="str">
        <f>IF($A18="","",IF(MEMORIA_RESULTADOS!$W$46="","","C"&amp;MEMORIA_RESULTADOS!$W$46))</f>
        <v/>
      </c>
      <c r="S18" s="284" t="str">
        <f t="shared" ca="1" si="1"/>
        <v/>
      </c>
      <c r="T18" s="284" t="str">
        <f t="shared" ca="1" si="2"/>
        <v/>
      </c>
      <c r="U18" s="284" t="str">
        <f t="shared" ca="1" si="3"/>
        <v/>
      </c>
      <c r="V18" s="213" t="str">
        <f t="shared" ca="1" si="4"/>
        <v/>
      </c>
      <c r="W18" s="213" t="str">
        <f t="shared" ca="1" si="5"/>
        <v/>
      </c>
      <c r="X18" s="213" t="str">
        <f t="shared" ca="1" si="6"/>
        <v/>
      </c>
      <c r="Y18" t="str">
        <f t="shared" ca="1" si="7"/>
        <v/>
      </c>
    </row>
    <row r="19" spans="1:25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IF(OR(historico_VU!A18="",historico_VU!C18=""),"",historico_VU!C18)</f>
        <v/>
      </c>
      <c r="C19" s="118" t="str">
        <f>IF(posicao_contratual!A18="","",posicao_contratual!G18)</f>
        <v/>
      </c>
      <c r="D19" s="117" t="str">
        <f>IF(A19="TOTAL",ROUND(SUM($D$3:D18),2),IF(OR(A19="",B19="",C19=""),"",ROUND(B19*C19,2)))</f>
        <v/>
      </c>
      <c r="E19" s="119" t="str">
        <f>IF(OR(historico_VU!A18="",historico_VU!D18=""),"",historico_VU!D18)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IF(OR(historico_VU!A18="",historico_VU!E18=""),"",historico_VU!E18)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IF(OR(historico_VU!A18="",historico_VU!F18=""),"",historico_VU!F18)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IF(OR(historico_VU!A18="",historico_VU!G18=""),"",historico_VU!G18)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  <c r="Q19" s="195" t="str">
        <f t="shared" ca="1" si="0"/>
        <v/>
      </c>
      <c r="R19" t="str">
        <f>IF($A19="","",IF(MEMORIA_RESULTADOS!$W$46="","","C"&amp;MEMORIA_RESULTADOS!$W$46))</f>
        <v/>
      </c>
      <c r="S19" s="284" t="str">
        <f t="shared" ca="1" si="1"/>
        <v/>
      </c>
      <c r="T19" s="284" t="str">
        <f t="shared" ca="1" si="2"/>
        <v/>
      </c>
      <c r="U19" s="284" t="str">
        <f t="shared" ca="1" si="3"/>
        <v/>
      </c>
      <c r="V19" s="213" t="str">
        <f t="shared" ca="1" si="4"/>
        <v/>
      </c>
      <c r="W19" s="213" t="str">
        <f t="shared" ca="1" si="5"/>
        <v/>
      </c>
      <c r="X19" s="213" t="str">
        <f t="shared" ca="1" si="6"/>
        <v/>
      </c>
      <c r="Y19" t="str">
        <f t="shared" ca="1" si="7"/>
        <v/>
      </c>
    </row>
    <row r="20" spans="1:25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IF(OR(historico_VU!A19="",historico_VU!C19=""),"",historico_VU!C19)</f>
        <v/>
      </c>
      <c r="C20" s="118" t="str">
        <f>IF(posicao_contratual!A19="","",posicao_contratual!G19)</f>
        <v/>
      </c>
      <c r="D20" s="117" t="str">
        <f>IF(A20="TOTAL",ROUND(SUM($D$3:D19),2),IF(OR(A20="",B20="",C20=""),"",ROUND(B20*C20,2)))</f>
        <v/>
      </c>
      <c r="E20" s="119" t="str">
        <f>IF(OR(historico_VU!A19="",historico_VU!D19=""),"",historico_VU!D19)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IF(OR(historico_VU!A19="",historico_VU!E19=""),"",historico_VU!E19)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IF(OR(historico_VU!A19="",historico_VU!F19=""),"",historico_VU!F19)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IF(OR(historico_VU!A19="",historico_VU!G19=""),"",historico_VU!G19)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  <c r="Q20" s="195" t="str">
        <f t="shared" ca="1" si="0"/>
        <v/>
      </c>
      <c r="R20" t="str">
        <f>IF($A20="","",IF(MEMORIA_RESULTADOS!$W$46="","","C"&amp;MEMORIA_RESULTADOS!$W$46))</f>
        <v/>
      </c>
      <c r="S20" s="284" t="str">
        <f t="shared" ca="1" si="1"/>
        <v/>
      </c>
      <c r="T20" s="284" t="str">
        <f t="shared" ca="1" si="2"/>
        <v/>
      </c>
      <c r="U20" s="284" t="str">
        <f t="shared" ca="1" si="3"/>
        <v/>
      </c>
      <c r="V20" s="213" t="str">
        <f t="shared" ca="1" si="4"/>
        <v/>
      </c>
      <c r="W20" s="213" t="str">
        <f t="shared" ca="1" si="5"/>
        <v/>
      </c>
      <c r="X20" s="213" t="str">
        <f t="shared" ca="1" si="6"/>
        <v/>
      </c>
      <c r="Y20" t="str">
        <f t="shared" ca="1" si="7"/>
        <v/>
      </c>
    </row>
    <row r="21" spans="1:25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IF(OR(historico_VU!A20="",historico_VU!C20=""),"",historico_VU!C20)</f>
        <v/>
      </c>
      <c r="C21" s="118" t="str">
        <f>IF(posicao_contratual!A20="","",posicao_contratual!G20)</f>
        <v/>
      </c>
      <c r="D21" s="117" t="str">
        <f>IF(A21="TOTAL",ROUND(SUM($D$3:D20),2),IF(OR(A21="",B21="",C21=""),"",ROUND(B21*C21,2)))</f>
        <v/>
      </c>
      <c r="E21" s="119" t="str">
        <f>IF(OR(historico_VU!A20="",historico_VU!D20=""),"",historico_VU!D20)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IF(OR(historico_VU!A20="",historico_VU!E20=""),"",historico_VU!E20)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IF(OR(historico_VU!A20="",historico_VU!F20=""),"",historico_VU!F20)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IF(OR(historico_VU!A20="",historico_VU!G20=""),"",historico_VU!G20)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  <c r="Q21" s="195" t="str">
        <f t="shared" ca="1" si="0"/>
        <v/>
      </c>
      <c r="R21" t="str">
        <f>IF($A21="","",IF(MEMORIA_RESULTADOS!$W$46="","","C"&amp;MEMORIA_RESULTADOS!$W$46))</f>
        <v/>
      </c>
      <c r="S21" s="284" t="str">
        <f t="shared" ca="1" si="1"/>
        <v/>
      </c>
      <c r="T21" s="284" t="str">
        <f t="shared" ca="1" si="2"/>
        <v/>
      </c>
      <c r="U21" s="284" t="str">
        <f t="shared" ca="1" si="3"/>
        <v/>
      </c>
      <c r="V21" s="213" t="str">
        <f t="shared" ca="1" si="4"/>
        <v/>
      </c>
      <c r="W21" s="213" t="str">
        <f t="shared" ca="1" si="5"/>
        <v/>
      </c>
      <c r="X21" s="213" t="str">
        <f t="shared" ca="1" si="6"/>
        <v/>
      </c>
      <c r="Y21" t="str">
        <f t="shared" ca="1" si="7"/>
        <v/>
      </c>
    </row>
    <row r="22" spans="1:25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IF(OR(historico_VU!A21="",historico_VU!C21=""),"",historico_VU!C21)</f>
        <v/>
      </c>
      <c r="C22" s="118" t="str">
        <f>IF(posicao_contratual!A21="","",posicao_contratual!G21)</f>
        <v/>
      </c>
      <c r="D22" s="117" t="str">
        <f>IF(A22="TOTAL",ROUND(SUM($D$3:D21),2),IF(OR(A22="",B22="",C22=""),"",ROUND(B22*C22,2)))</f>
        <v/>
      </c>
      <c r="E22" s="119" t="str">
        <f>IF(OR(historico_VU!A21="",historico_VU!D21=""),"",historico_VU!D21)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IF(OR(historico_VU!A21="",historico_VU!E21=""),"",historico_VU!E21)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IF(OR(historico_VU!A21="",historico_VU!F21=""),"",historico_VU!F21)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IF(OR(historico_VU!A21="",historico_VU!G21=""),"",historico_VU!G21)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  <c r="Q22" s="195" t="str">
        <f t="shared" ca="1" si="0"/>
        <v/>
      </c>
      <c r="R22" t="str">
        <f>IF($A22="","",IF(MEMORIA_RESULTADOS!$W$46="","","C"&amp;MEMORIA_RESULTADOS!$W$46))</f>
        <v/>
      </c>
      <c r="S22" s="284" t="str">
        <f t="shared" ca="1" si="1"/>
        <v/>
      </c>
      <c r="T22" s="284" t="str">
        <f t="shared" ca="1" si="2"/>
        <v/>
      </c>
      <c r="U22" s="284" t="str">
        <f t="shared" ca="1" si="3"/>
        <v/>
      </c>
      <c r="V22" s="213" t="str">
        <f t="shared" ca="1" si="4"/>
        <v/>
      </c>
      <c r="W22" s="213" t="str">
        <f t="shared" ca="1" si="5"/>
        <v/>
      </c>
      <c r="X22" s="213" t="str">
        <f t="shared" ca="1" si="6"/>
        <v/>
      </c>
      <c r="Y22" t="str">
        <f t="shared" ca="1" si="7"/>
        <v/>
      </c>
    </row>
    <row r="23" spans="1:25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IF(OR(historico_VU!A22="",historico_VU!C22=""),"",historico_VU!C22)</f>
        <v/>
      </c>
      <c r="C23" s="118" t="str">
        <f>IF(posicao_contratual!A22="","",posicao_contratual!G22)</f>
        <v/>
      </c>
      <c r="D23" s="117" t="str">
        <f>IF(A23="TOTAL",ROUND(SUM($D$3:D22),2),IF(OR(A23="",B23="",C23=""),"",ROUND(B23*C23,2)))</f>
        <v/>
      </c>
      <c r="E23" s="119" t="str">
        <f>IF(OR(historico_VU!A22="",historico_VU!D22=""),"",historico_VU!D22)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IF(OR(historico_VU!A22="",historico_VU!E22=""),"",historico_VU!E22)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IF(OR(historico_VU!A22="",historico_VU!F22=""),"",historico_VU!F22)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IF(OR(historico_VU!A22="",historico_VU!G22=""),"",historico_VU!G22)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  <c r="Q23" s="195" t="str">
        <f t="shared" ca="1" si="0"/>
        <v/>
      </c>
      <c r="R23" t="str">
        <f>IF($A23="","",IF(MEMORIA_RESULTADOS!$W$46="","","C"&amp;MEMORIA_RESULTADOS!$W$46))</f>
        <v/>
      </c>
      <c r="S23" s="284" t="str">
        <f t="shared" ca="1" si="1"/>
        <v/>
      </c>
      <c r="T23" s="284" t="str">
        <f t="shared" ca="1" si="2"/>
        <v/>
      </c>
      <c r="U23" s="284" t="str">
        <f t="shared" ca="1" si="3"/>
        <v/>
      </c>
      <c r="V23" s="213" t="str">
        <f t="shared" ca="1" si="4"/>
        <v/>
      </c>
      <c r="W23" s="213" t="str">
        <f t="shared" ca="1" si="5"/>
        <v/>
      </c>
      <c r="X23" s="213" t="str">
        <f t="shared" ca="1" si="6"/>
        <v/>
      </c>
      <c r="Y23" t="str">
        <f t="shared" ca="1" si="7"/>
        <v/>
      </c>
    </row>
    <row r="24" spans="1:25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IF(OR(historico_VU!A23="",historico_VU!C23=""),"",historico_VU!C23)</f>
        <v/>
      </c>
      <c r="C24" s="118" t="str">
        <f>IF(posicao_contratual!A23="","",posicao_contratual!G23)</f>
        <v/>
      </c>
      <c r="D24" s="117" t="str">
        <f>IF(A24="TOTAL",ROUND(SUM($D$3:D23),2),IF(OR(A24="",B24="",C24=""),"",ROUND(B24*C24,2)))</f>
        <v/>
      </c>
      <c r="E24" s="119" t="str">
        <f>IF(OR(historico_VU!A23="",historico_VU!D23=""),"",historico_VU!D23)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IF(OR(historico_VU!A23="",historico_VU!E23=""),"",historico_VU!E23)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IF(OR(historico_VU!A23="",historico_VU!F23=""),"",historico_VU!F23)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IF(OR(historico_VU!A23="",historico_VU!G23=""),"",historico_VU!G23)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  <c r="Q24" s="195" t="str">
        <f t="shared" ca="1" si="0"/>
        <v/>
      </c>
      <c r="R24" t="str">
        <f>IF($A24="","",IF(MEMORIA_RESULTADOS!$W$46="","","C"&amp;MEMORIA_RESULTADOS!$W$46))</f>
        <v/>
      </c>
      <c r="S24" s="284" t="str">
        <f t="shared" ca="1" si="1"/>
        <v/>
      </c>
      <c r="T24" s="284" t="str">
        <f t="shared" ca="1" si="2"/>
        <v/>
      </c>
      <c r="U24" s="284" t="str">
        <f t="shared" ca="1" si="3"/>
        <v/>
      </c>
      <c r="V24" s="213" t="str">
        <f t="shared" ca="1" si="4"/>
        <v/>
      </c>
      <c r="W24" s="213" t="str">
        <f t="shared" ca="1" si="5"/>
        <v/>
      </c>
      <c r="X24" s="213" t="str">
        <f t="shared" ca="1" si="6"/>
        <v/>
      </c>
      <c r="Y24" t="str">
        <f t="shared" ca="1" si="7"/>
        <v/>
      </c>
    </row>
    <row r="25" spans="1:25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IF(OR(historico_VU!A24="",historico_VU!C24=""),"",historico_VU!C24)</f>
        <v/>
      </c>
      <c r="C25" s="118" t="str">
        <f>IF(posicao_contratual!A24="","",posicao_contratual!G24)</f>
        <v/>
      </c>
      <c r="D25" s="117" t="str">
        <f>IF(A25="TOTAL",ROUND(SUM($D$3:D24),2),IF(OR(A25="",B25="",C25=""),"",ROUND(B25*C25,2)))</f>
        <v/>
      </c>
      <c r="E25" s="119" t="str">
        <f>IF(OR(historico_VU!A24="",historico_VU!D24=""),"",historico_VU!D24)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IF(OR(historico_VU!A24="",historico_VU!E24=""),"",historico_VU!E24)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IF(OR(historico_VU!A24="",historico_VU!F24=""),"",historico_VU!F24)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IF(OR(historico_VU!A24="",historico_VU!G24=""),"",historico_VU!G24)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  <c r="Q25" s="195" t="str">
        <f t="shared" ca="1" si="0"/>
        <v/>
      </c>
      <c r="R25" t="str">
        <f>IF($A25="","",IF(MEMORIA_RESULTADOS!$W$46="","","C"&amp;MEMORIA_RESULTADOS!$W$46))</f>
        <v/>
      </c>
      <c r="S25" s="284" t="str">
        <f t="shared" ca="1" si="1"/>
        <v/>
      </c>
      <c r="T25" s="284" t="str">
        <f t="shared" ca="1" si="2"/>
        <v/>
      </c>
      <c r="U25" s="284" t="str">
        <f t="shared" ca="1" si="3"/>
        <v/>
      </c>
      <c r="V25" s="213" t="str">
        <f t="shared" ca="1" si="4"/>
        <v/>
      </c>
      <c r="W25" s="213" t="str">
        <f t="shared" ca="1" si="5"/>
        <v/>
      </c>
      <c r="X25" s="213" t="str">
        <f t="shared" ca="1" si="6"/>
        <v/>
      </c>
      <c r="Y25" t="str">
        <f t="shared" ca="1" si="7"/>
        <v/>
      </c>
    </row>
    <row r="26" spans="1:25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IF(OR(historico_VU!A25="",historico_VU!C25=""),"",historico_VU!C25)</f>
        <v/>
      </c>
      <c r="C26" s="118" t="str">
        <f>IF(posicao_contratual!A25="","",posicao_contratual!G25)</f>
        <v/>
      </c>
      <c r="D26" s="117" t="str">
        <f>IF(A26="TOTAL",ROUND(SUM($D$3:D25),2),IF(OR(A26="",B26="",C26=""),"",ROUND(B26*C26,2)))</f>
        <v/>
      </c>
      <c r="E26" s="119" t="str">
        <f>IF(OR(historico_VU!A25="",historico_VU!D25=""),"",historico_VU!D25)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IF(OR(historico_VU!A25="",historico_VU!E25=""),"",historico_VU!E25)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IF(OR(historico_VU!A25="",historico_VU!F25=""),"",historico_VU!F25)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IF(OR(historico_VU!A25="",historico_VU!G25=""),"",historico_VU!G25)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  <c r="Q26" s="195" t="str">
        <f t="shared" ca="1" si="0"/>
        <v/>
      </c>
      <c r="R26" t="str">
        <f>IF($A26="","",IF(MEMORIA_RESULTADOS!$W$46="","","C"&amp;MEMORIA_RESULTADOS!$W$46))</f>
        <v/>
      </c>
      <c r="S26" s="284" t="str">
        <f t="shared" ca="1" si="1"/>
        <v/>
      </c>
      <c r="T26" s="284" t="str">
        <f t="shared" ca="1" si="2"/>
        <v/>
      </c>
      <c r="U26" s="284" t="str">
        <f t="shared" ca="1" si="3"/>
        <v/>
      </c>
      <c r="V26" s="213" t="str">
        <f t="shared" ca="1" si="4"/>
        <v/>
      </c>
      <c r="W26" s="213" t="str">
        <f t="shared" ca="1" si="5"/>
        <v/>
      </c>
      <c r="X26" s="213" t="str">
        <f t="shared" ca="1" si="6"/>
        <v/>
      </c>
      <c r="Y26" t="str">
        <f t="shared" ca="1" si="7"/>
        <v/>
      </c>
    </row>
    <row r="27" spans="1:25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IF(OR(historico_VU!A26="",historico_VU!C26=""),"",historico_VU!C26)</f>
        <v/>
      </c>
      <c r="C27" s="118" t="str">
        <f>IF(posicao_contratual!A26="","",posicao_contratual!G26)</f>
        <v/>
      </c>
      <c r="D27" s="117" t="str">
        <f>IF(A27="TOTAL",ROUND(SUM($D$3:D26),2),IF(OR(A27="",B27="",C27=""),"",ROUND(B27*C27,2)))</f>
        <v/>
      </c>
      <c r="E27" s="119" t="str">
        <f>IF(OR(historico_VU!A26="",historico_VU!D26=""),"",historico_VU!D26)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IF(OR(historico_VU!A26="",historico_VU!E26=""),"",historico_VU!E26)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IF(OR(historico_VU!A26="",historico_VU!F26=""),"",historico_VU!F26)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IF(OR(historico_VU!A26="",historico_VU!G26=""),"",historico_VU!G26)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  <c r="Q27" s="195" t="str">
        <f t="shared" ca="1" si="0"/>
        <v/>
      </c>
      <c r="R27" t="str">
        <f>IF($A27="","",IF(MEMORIA_RESULTADOS!$W$46="","","C"&amp;MEMORIA_RESULTADOS!$W$46))</f>
        <v/>
      </c>
      <c r="S27" s="284" t="str">
        <f t="shared" ca="1" si="1"/>
        <v/>
      </c>
      <c r="T27" s="284" t="str">
        <f t="shared" ca="1" si="2"/>
        <v/>
      </c>
      <c r="U27" s="284" t="str">
        <f t="shared" ca="1" si="3"/>
        <v/>
      </c>
      <c r="V27" s="213" t="str">
        <f t="shared" ca="1" si="4"/>
        <v/>
      </c>
      <c r="W27" s="213" t="str">
        <f t="shared" ca="1" si="5"/>
        <v/>
      </c>
      <c r="X27" s="213" t="str">
        <f t="shared" ca="1" si="6"/>
        <v/>
      </c>
      <c r="Y27" t="str">
        <f t="shared" ca="1" si="7"/>
        <v/>
      </c>
    </row>
    <row r="28" spans="1:25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IF(OR(historico_VU!A27="",historico_VU!C27=""),"",historico_VU!C27)</f>
        <v/>
      </c>
      <c r="C28" s="118" t="str">
        <f>IF(posicao_contratual!A27="","",posicao_contratual!G27)</f>
        <v/>
      </c>
      <c r="D28" s="117" t="str">
        <f>IF(A28="TOTAL",ROUND(SUM($D$3:D27),2),IF(OR(A28="",B28="",C28=""),"",ROUND(B28*C28,2)))</f>
        <v/>
      </c>
      <c r="E28" s="119" t="str">
        <f>IF(OR(historico_VU!A27="",historico_VU!D27=""),"",historico_VU!D27)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IF(OR(historico_VU!A27="",historico_VU!E27=""),"",historico_VU!E27)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IF(OR(historico_VU!A27="",historico_VU!F27=""),"",historico_VU!F27)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IF(OR(historico_VU!A27="",historico_VU!G27=""),"",historico_VU!G27)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  <c r="Q28" s="195" t="str">
        <f t="shared" ca="1" si="0"/>
        <v/>
      </c>
      <c r="R28" t="str">
        <f>IF($A28="","",IF(MEMORIA_RESULTADOS!$W$46="","","C"&amp;MEMORIA_RESULTADOS!$W$46))</f>
        <v/>
      </c>
      <c r="S28" s="284" t="str">
        <f t="shared" ca="1" si="1"/>
        <v/>
      </c>
      <c r="T28" s="284" t="str">
        <f t="shared" ca="1" si="2"/>
        <v/>
      </c>
      <c r="U28" s="284" t="str">
        <f t="shared" ca="1" si="3"/>
        <v/>
      </c>
      <c r="V28" s="213" t="str">
        <f t="shared" ca="1" si="4"/>
        <v/>
      </c>
      <c r="W28" s="213" t="str">
        <f t="shared" ca="1" si="5"/>
        <v/>
      </c>
      <c r="X28" s="213" t="str">
        <f t="shared" ca="1" si="6"/>
        <v/>
      </c>
      <c r="Y28" t="str">
        <f t="shared" ca="1" si="7"/>
        <v/>
      </c>
    </row>
    <row r="29" spans="1:25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IF(OR(historico_VU!A28="",historico_VU!C28=""),"",historico_VU!C28)</f>
        <v/>
      </c>
      <c r="C29" s="118" t="str">
        <f>IF(posicao_contratual!A28="","",posicao_contratual!G28)</f>
        <v/>
      </c>
      <c r="D29" s="117" t="str">
        <f>IF(A29="TOTAL",ROUND(SUM($D$3:D28),2),IF(OR(A29="",B29="",C29=""),"",ROUND(B29*C29,2)))</f>
        <v/>
      </c>
      <c r="E29" s="119" t="str">
        <f>IF(OR(historico_VU!A28="",historico_VU!D28=""),"",historico_VU!D28)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IF(OR(historico_VU!A28="",historico_VU!E28=""),"",historico_VU!E28)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IF(OR(historico_VU!A28="",historico_VU!F28=""),"",historico_VU!F28)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IF(OR(historico_VU!A28="",historico_VU!G28=""),"",historico_VU!G28)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  <c r="Q29" s="195" t="str">
        <f t="shared" ca="1" si="0"/>
        <v/>
      </c>
      <c r="R29" t="str">
        <f>IF($A29="","",IF(MEMORIA_RESULTADOS!$W$46="","","C"&amp;MEMORIA_RESULTADOS!$W$46))</f>
        <v/>
      </c>
      <c r="S29" s="284" t="str">
        <f t="shared" ca="1" si="1"/>
        <v/>
      </c>
      <c r="T29" s="284" t="str">
        <f t="shared" ca="1" si="2"/>
        <v/>
      </c>
      <c r="U29" s="284" t="str">
        <f t="shared" ca="1" si="3"/>
        <v/>
      </c>
      <c r="V29" s="213" t="str">
        <f t="shared" ca="1" si="4"/>
        <v/>
      </c>
      <c r="W29" s="213" t="str">
        <f t="shared" ca="1" si="5"/>
        <v/>
      </c>
      <c r="X29" s="213" t="str">
        <f t="shared" ca="1" si="6"/>
        <v/>
      </c>
      <c r="Y29" t="str">
        <f t="shared" ca="1" si="7"/>
        <v/>
      </c>
    </row>
    <row r="30" spans="1:25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IF(OR(historico_VU!A29="",historico_VU!C29=""),"",historico_VU!C29)</f>
        <v/>
      </c>
      <c r="C30" s="118" t="str">
        <f>IF(posicao_contratual!A29="","",posicao_contratual!G29)</f>
        <v/>
      </c>
      <c r="D30" s="117" t="str">
        <f>IF(A30="TOTAL",ROUND(SUM($D$3:D29),2),IF(OR(A30="",B30="",C30=""),"",ROUND(B30*C30,2)))</f>
        <v/>
      </c>
      <c r="E30" s="119" t="str">
        <f>IF(OR(historico_VU!A29="",historico_VU!D29=""),"",historico_VU!D29)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IF(OR(historico_VU!A29="",historico_VU!E29=""),"",historico_VU!E29)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IF(OR(historico_VU!A29="",historico_VU!F29=""),"",historico_VU!F29)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IF(OR(historico_VU!A29="",historico_VU!G29=""),"",historico_VU!G29)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  <c r="Q30" s="195" t="str">
        <f t="shared" ca="1" si="0"/>
        <v/>
      </c>
      <c r="R30" t="str">
        <f>IF($A30="","",IF(MEMORIA_RESULTADOS!$W$46="","","C"&amp;MEMORIA_RESULTADOS!$W$46))</f>
        <v/>
      </c>
      <c r="S30" s="284" t="str">
        <f t="shared" ca="1" si="1"/>
        <v/>
      </c>
      <c r="T30" s="284" t="str">
        <f t="shared" ca="1" si="2"/>
        <v/>
      </c>
      <c r="U30" s="284" t="str">
        <f t="shared" ca="1" si="3"/>
        <v/>
      </c>
      <c r="V30" s="213" t="str">
        <f t="shared" ca="1" si="4"/>
        <v/>
      </c>
      <c r="W30" s="213" t="str">
        <f t="shared" ca="1" si="5"/>
        <v/>
      </c>
      <c r="X30" s="213" t="str">
        <f t="shared" ca="1" si="6"/>
        <v/>
      </c>
      <c r="Y30" t="str">
        <f t="shared" ca="1" si="7"/>
        <v/>
      </c>
    </row>
    <row r="31" spans="1:25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IF(OR(historico_VU!A30="",historico_VU!C30=""),"",historico_VU!C30)</f>
        <v/>
      </c>
      <c r="C31" s="118" t="str">
        <f>IF(posicao_contratual!A30="","",posicao_contratual!G30)</f>
        <v/>
      </c>
      <c r="D31" s="117" t="str">
        <f>IF(A31="TOTAL",ROUND(SUM($D$3:D30),2),IF(OR(A31="",B31="",C31=""),"",ROUND(B31*C31,2)))</f>
        <v/>
      </c>
      <c r="E31" s="119" t="str">
        <f>IF(OR(historico_VU!A30="",historico_VU!D30=""),"",historico_VU!D30)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IF(OR(historico_VU!A30="",historico_VU!E30=""),"",historico_VU!E30)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IF(OR(historico_VU!A30="",historico_VU!F30=""),"",historico_VU!F30)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IF(OR(historico_VU!A30="",historico_VU!G30=""),"",historico_VU!G30)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  <c r="Q31" s="195" t="str">
        <f t="shared" ca="1" si="0"/>
        <v/>
      </c>
      <c r="R31" t="str">
        <f>IF($A31="","",IF(MEMORIA_RESULTADOS!$W$46="","","C"&amp;MEMORIA_RESULTADOS!$W$46))</f>
        <v/>
      </c>
      <c r="S31" s="284" t="str">
        <f t="shared" ca="1" si="1"/>
        <v/>
      </c>
      <c r="T31" s="284" t="str">
        <f t="shared" ca="1" si="2"/>
        <v/>
      </c>
      <c r="U31" s="284" t="str">
        <f t="shared" ca="1" si="3"/>
        <v/>
      </c>
      <c r="V31" s="213" t="str">
        <f t="shared" ca="1" si="4"/>
        <v/>
      </c>
      <c r="W31" s="213" t="str">
        <f t="shared" ca="1" si="5"/>
        <v/>
      </c>
      <c r="X31" s="213" t="str">
        <f t="shared" ca="1" si="6"/>
        <v/>
      </c>
      <c r="Y31" t="str">
        <f t="shared" ca="1" si="7"/>
        <v/>
      </c>
    </row>
    <row r="32" spans="1:25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IF(OR(historico_VU!A31="",historico_VU!C31=""),"",historico_VU!C31)</f>
        <v/>
      </c>
      <c r="C32" s="118" t="str">
        <f>IF(posicao_contratual!A31="","",posicao_contratual!G31)</f>
        <v/>
      </c>
      <c r="D32" s="117" t="str">
        <f>IF(A32="TOTAL",ROUND(SUM($D$3:D31),2),IF(OR(A32="",B32="",C32=""),"",ROUND(B32*C32,2)))</f>
        <v/>
      </c>
      <c r="E32" s="119" t="str">
        <f>IF(OR(historico_VU!A31="",historico_VU!D31=""),"",historico_VU!D31)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IF(OR(historico_VU!A31="",historico_VU!E31=""),"",historico_VU!E31)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IF(OR(historico_VU!A31="",historico_VU!F31=""),"",historico_VU!F31)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IF(OR(historico_VU!A31="",historico_VU!G31=""),"",historico_VU!G31)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  <c r="Q32" s="195" t="str">
        <f t="shared" ca="1" si="0"/>
        <v/>
      </c>
      <c r="R32" t="str">
        <f>IF($A32="","",IF(MEMORIA_RESULTADOS!$W$46="","","C"&amp;MEMORIA_RESULTADOS!$W$46))</f>
        <v/>
      </c>
      <c r="S32" s="284" t="str">
        <f t="shared" ca="1" si="1"/>
        <v/>
      </c>
      <c r="T32" s="284" t="str">
        <f t="shared" ca="1" si="2"/>
        <v/>
      </c>
      <c r="U32" s="284" t="str">
        <f t="shared" ca="1" si="3"/>
        <v/>
      </c>
      <c r="V32" s="213" t="str">
        <f t="shared" ca="1" si="4"/>
        <v/>
      </c>
      <c r="W32" s="213" t="str">
        <f t="shared" ca="1" si="5"/>
        <v/>
      </c>
      <c r="X32" s="213" t="str">
        <f t="shared" ca="1" si="6"/>
        <v/>
      </c>
      <c r="Y32" t="str">
        <f t="shared" ca="1" si="7"/>
        <v/>
      </c>
    </row>
    <row r="33" spans="1:25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IF(OR(historico_VU!A32="",historico_VU!C32=""),"",historico_VU!C32)</f>
        <v/>
      </c>
      <c r="C33" s="118" t="str">
        <f>IF(posicao_contratual!A32="","",posicao_contratual!G32)</f>
        <v/>
      </c>
      <c r="D33" s="117" t="str">
        <f>IF(A33="TOTAL",ROUND(SUM($D$3:D32),2),IF(OR(A33="",B33="",C33=""),"",ROUND(B33*C33,2)))</f>
        <v/>
      </c>
      <c r="E33" s="119" t="str">
        <f>IF(OR(historico_VU!A32="",historico_VU!D32=""),"",historico_VU!D32)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IF(OR(historico_VU!A32="",historico_VU!E32=""),"",historico_VU!E32)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IF(OR(historico_VU!A32="",historico_VU!F32=""),"",historico_VU!F32)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IF(OR(historico_VU!A32="",historico_VU!G32=""),"",historico_VU!G32)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  <c r="Q33" s="195" t="str">
        <f t="shared" ca="1" si="0"/>
        <v/>
      </c>
      <c r="R33" t="str">
        <f>IF($A33="","",IF(MEMORIA_RESULTADOS!$W$46="","","C"&amp;MEMORIA_RESULTADOS!$W$46))</f>
        <v/>
      </c>
      <c r="S33" s="284" t="str">
        <f t="shared" ca="1" si="1"/>
        <v/>
      </c>
      <c r="T33" s="284" t="str">
        <f t="shared" ca="1" si="2"/>
        <v/>
      </c>
      <c r="U33" s="284" t="str">
        <f t="shared" ca="1" si="3"/>
        <v/>
      </c>
      <c r="V33" s="213" t="str">
        <f t="shared" ca="1" si="4"/>
        <v/>
      </c>
      <c r="W33" s="213" t="str">
        <f t="shared" ca="1" si="5"/>
        <v/>
      </c>
      <c r="X33" s="213" t="str">
        <f t="shared" ca="1" si="6"/>
        <v/>
      </c>
      <c r="Y33" t="str">
        <f t="shared" ca="1" si="7"/>
        <v/>
      </c>
    </row>
    <row r="34" spans="1:25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IF(OR(historico_VU!A33="",historico_VU!C33=""),"",historico_VU!C33)</f>
        <v/>
      </c>
      <c r="C34" s="118" t="str">
        <f>IF(posicao_contratual!A33="","",posicao_contratual!G33)</f>
        <v/>
      </c>
      <c r="D34" s="117" t="str">
        <f>IF(A34="TOTAL",ROUND(SUM($D$3:D33),2),IF(OR(A34="",B34="",C34=""),"",ROUND(B34*C34,2)))</f>
        <v/>
      </c>
      <c r="E34" s="119" t="str">
        <f>IF(OR(historico_VU!A33="",historico_VU!D33=""),"",historico_VU!D33)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IF(OR(historico_VU!A33="",historico_VU!E33=""),"",historico_VU!E33)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IF(OR(historico_VU!A33="",historico_VU!F33=""),"",historico_VU!F33)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IF(OR(historico_VU!A33="",historico_VU!G33=""),"",historico_VU!G33)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  <c r="Q34" s="195" t="str">
        <f t="shared" ca="1" si="0"/>
        <v/>
      </c>
      <c r="R34" t="str">
        <f>IF($A34="","",IF(MEMORIA_RESULTADOS!$W$46="","","C"&amp;MEMORIA_RESULTADOS!$W$46))</f>
        <v/>
      </c>
      <c r="S34" s="284" t="str">
        <f t="shared" ca="1" si="1"/>
        <v/>
      </c>
      <c r="T34" s="284" t="str">
        <f t="shared" ca="1" si="2"/>
        <v/>
      </c>
      <c r="U34" s="284" t="str">
        <f t="shared" ca="1" si="3"/>
        <v/>
      </c>
      <c r="V34" s="213" t="str">
        <f t="shared" ca="1" si="4"/>
        <v/>
      </c>
      <c r="W34" s="213" t="str">
        <f t="shared" ca="1" si="5"/>
        <v/>
      </c>
      <c r="X34" s="213" t="str">
        <f t="shared" ca="1" si="6"/>
        <v/>
      </c>
      <c r="Y34" t="str">
        <f t="shared" ca="1" si="7"/>
        <v/>
      </c>
    </row>
    <row r="35" spans="1:25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IF(OR(historico_VU!A34="",historico_VU!C34=""),"",historico_VU!C34)</f>
        <v/>
      </c>
      <c r="C35" s="118" t="str">
        <f>IF(posicao_contratual!A34="","",posicao_contratual!G34)</f>
        <v/>
      </c>
      <c r="D35" s="117" t="str">
        <f>IF(A35="TOTAL",ROUND(SUM($D$3:D34),2),IF(OR(A35="",B35="",C35=""),"",ROUND(B35*C35,2)))</f>
        <v/>
      </c>
      <c r="E35" s="119" t="str">
        <f>IF(OR(historico_VU!A34="",historico_VU!D34=""),"",historico_VU!D34)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IF(OR(historico_VU!A34="",historico_VU!E34=""),"",historico_VU!E34)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IF(OR(historico_VU!A34="",historico_VU!F34=""),"",historico_VU!F34)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IF(OR(historico_VU!A34="",historico_VU!G34=""),"",historico_VU!G34)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  <c r="Q35" s="195" t="str">
        <f t="shared" ref="Q35:Q66" ca="1" si="8">IF($A35="","",IF(ISERROR(INDIRECT("CICLO_EM_EXECUCAO!$D$5")),"",INDIRECT("CICLO_EM_EXECUCAO!$D$5")))</f>
        <v/>
      </c>
      <c r="R35" t="str">
        <f>IF($A35="","",IF(MEMORIA_RESULTADOS!$W$46="","","C"&amp;MEMORIA_RESULTADOS!$W$46))</f>
        <v/>
      </c>
      <c r="S35" s="284" t="str">
        <f t="shared" ref="S35:S66" ca="1" si="9">IF($A35="","",IF(ISERROR(INDIRECT("CICLO_EM_EXECUCAO!B"&amp;(ROW()+10))),"",INDIRECT("CICLO_EM_EXECUCAO!B"&amp;(ROW()+10))))</f>
        <v/>
      </c>
      <c r="T35" s="284" t="str">
        <f t="shared" ref="T35:T66" ca="1" si="10">IF($A35="","",IF(ISERROR(INDIRECT("CICLO_EM_EXECUCAO!D"&amp;(ROW()+10))),"",INDIRECT("CICLO_EM_EXECUCAO!D"&amp;(ROW()+10))))</f>
        <v/>
      </c>
      <c r="U35" s="284" t="str">
        <f t="shared" ref="U35:U66" ca="1" si="11">IF($A35="","",IF(ISERROR(INDIRECT("CICLO_EM_EXECUCAO!C"&amp;(ROW()+10))),"",INDIRECT("CICLO_EM_EXECUCAO!C"&amp;(ROW()+10))))</f>
        <v/>
      </c>
      <c r="V35" s="213" t="str">
        <f t="shared" ref="V35:V66" ca="1" si="12">IF($A35="","",IF(ISERROR(INDIRECT("CICLO_EM_EXECUCAO!E"&amp;(ROW()+10))),"",INDIRECT("CICLO_EM_EXECUCAO!E"&amp;(ROW()+10))))</f>
        <v/>
      </c>
      <c r="W35" s="213" t="str">
        <f t="shared" ref="W35:W66" ca="1" si="13">IF($A35="","",IF(ISERROR(INDIRECT("CICLO_EM_EXECUCAO!F"&amp;(ROW()+10))),"",INDIRECT("CICLO_EM_EXECUCAO!F"&amp;(ROW()+10))))</f>
        <v/>
      </c>
      <c r="X35" s="213" t="str">
        <f t="shared" ref="X35:X66" ca="1" si="14">IF($A35="","",IF(ISERROR(INDIRECT("CICLO_EM_EXECUCAO!G"&amp;(ROW()+10))),"",INDIRECT("CICLO_EM_EXECUCAO!G"&amp;(ROW()+10))))</f>
        <v/>
      </c>
      <c r="Y35" t="str">
        <f t="shared" ref="Y35:Y66" ca="1" si="15">IF($A35="","",IF(ISERROR(INDIRECT("CICLO_EM_EXECUCAO!K"&amp;(ROW()+10))),"CICLO_EM_EXECUCAO AUSENTE",INDIRECT("CICLO_EM_EXECUCAO!K"&amp;(ROW()+10))))</f>
        <v/>
      </c>
    </row>
    <row r="36" spans="1:25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IF(OR(historico_VU!A35="",historico_VU!C35=""),"",historico_VU!C35)</f>
        <v/>
      </c>
      <c r="C36" s="118" t="str">
        <f>IF(posicao_contratual!A35="","",posicao_contratual!G35)</f>
        <v/>
      </c>
      <c r="D36" s="117" t="str">
        <f>IF(A36="TOTAL",ROUND(SUM($D$3:D35),2),IF(OR(A36="",B36="",C36=""),"",ROUND(B36*C36,2)))</f>
        <v/>
      </c>
      <c r="E36" s="119" t="str">
        <f>IF(OR(historico_VU!A35="",historico_VU!D35=""),"",historico_VU!D35)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IF(OR(historico_VU!A35="",historico_VU!E35=""),"",historico_VU!E35)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IF(OR(historico_VU!A35="",historico_VU!F35=""),"",historico_VU!F35)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IF(OR(historico_VU!A35="",historico_VU!G35=""),"",historico_VU!G35)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  <c r="Q36" s="195" t="str">
        <f t="shared" ca="1" si="8"/>
        <v/>
      </c>
      <c r="R36" t="str">
        <f>IF($A36="","",IF(MEMORIA_RESULTADOS!$W$46="","","C"&amp;MEMORIA_RESULTADOS!$W$46))</f>
        <v/>
      </c>
      <c r="S36" s="284" t="str">
        <f t="shared" ca="1" si="9"/>
        <v/>
      </c>
      <c r="T36" s="284" t="str">
        <f t="shared" ca="1" si="10"/>
        <v/>
      </c>
      <c r="U36" s="284" t="str">
        <f t="shared" ca="1" si="11"/>
        <v/>
      </c>
      <c r="V36" s="213" t="str">
        <f t="shared" ca="1" si="12"/>
        <v/>
      </c>
      <c r="W36" s="213" t="str">
        <f t="shared" ca="1" si="13"/>
        <v/>
      </c>
      <c r="X36" s="213" t="str">
        <f t="shared" ca="1" si="14"/>
        <v/>
      </c>
      <c r="Y36" t="str">
        <f t="shared" ca="1" si="15"/>
        <v/>
      </c>
    </row>
    <row r="37" spans="1:25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IF(OR(historico_VU!A36="",historico_VU!C36=""),"",historico_VU!C36)</f>
        <v/>
      </c>
      <c r="C37" s="118" t="str">
        <f>IF(posicao_contratual!A36="","",posicao_contratual!G36)</f>
        <v/>
      </c>
      <c r="D37" s="117" t="str">
        <f>IF(A37="TOTAL",ROUND(SUM($D$3:D36),2),IF(OR(A37="",B37="",C37=""),"",ROUND(B37*C37,2)))</f>
        <v/>
      </c>
      <c r="E37" s="119" t="str">
        <f>IF(OR(historico_VU!A36="",historico_VU!D36=""),"",historico_VU!D36)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IF(OR(historico_VU!A36="",historico_VU!E36=""),"",historico_VU!E36)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IF(OR(historico_VU!A36="",historico_VU!F36=""),"",historico_VU!F36)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IF(OR(historico_VU!A36="",historico_VU!G36=""),"",historico_VU!G36)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  <c r="Q37" s="195" t="str">
        <f t="shared" ca="1" si="8"/>
        <v/>
      </c>
      <c r="R37" t="str">
        <f>IF($A37="","",IF(MEMORIA_RESULTADOS!$W$46="","","C"&amp;MEMORIA_RESULTADOS!$W$46))</f>
        <v/>
      </c>
      <c r="S37" s="284" t="str">
        <f t="shared" ca="1" si="9"/>
        <v/>
      </c>
      <c r="T37" s="284" t="str">
        <f t="shared" ca="1" si="10"/>
        <v/>
      </c>
      <c r="U37" s="284" t="str">
        <f t="shared" ca="1" si="11"/>
        <v/>
      </c>
      <c r="V37" s="213" t="str">
        <f t="shared" ca="1" si="12"/>
        <v/>
      </c>
      <c r="W37" s="213" t="str">
        <f t="shared" ca="1" si="13"/>
        <v/>
      </c>
      <c r="X37" s="213" t="str">
        <f t="shared" ca="1" si="14"/>
        <v/>
      </c>
      <c r="Y37" t="str">
        <f t="shared" ca="1" si="15"/>
        <v/>
      </c>
    </row>
    <row r="38" spans="1:25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IF(OR(historico_VU!A37="",historico_VU!C37=""),"",historico_VU!C37)</f>
        <v/>
      </c>
      <c r="C38" s="118" t="str">
        <f>IF(posicao_contratual!A37="","",posicao_contratual!G37)</f>
        <v/>
      </c>
      <c r="D38" s="117" t="str">
        <f>IF(A38="TOTAL",ROUND(SUM($D$3:D37),2),IF(OR(A38="",B38="",C38=""),"",ROUND(B38*C38,2)))</f>
        <v/>
      </c>
      <c r="E38" s="119" t="str">
        <f>IF(OR(historico_VU!A37="",historico_VU!D37=""),"",historico_VU!D37)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IF(OR(historico_VU!A37="",historico_VU!E37=""),"",historico_VU!E37)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IF(OR(historico_VU!A37="",historico_VU!F37=""),"",historico_VU!F37)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IF(OR(historico_VU!A37="",historico_VU!G37=""),"",historico_VU!G37)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  <c r="Q38" s="195" t="str">
        <f t="shared" ca="1" si="8"/>
        <v/>
      </c>
      <c r="R38" t="str">
        <f>IF($A38="","",IF(MEMORIA_RESULTADOS!$W$46="","","C"&amp;MEMORIA_RESULTADOS!$W$46))</f>
        <v/>
      </c>
      <c r="S38" s="284" t="str">
        <f t="shared" ca="1" si="9"/>
        <v/>
      </c>
      <c r="T38" s="284" t="str">
        <f t="shared" ca="1" si="10"/>
        <v/>
      </c>
      <c r="U38" s="284" t="str">
        <f t="shared" ca="1" si="11"/>
        <v/>
      </c>
      <c r="V38" s="213" t="str">
        <f t="shared" ca="1" si="12"/>
        <v/>
      </c>
      <c r="W38" s="213" t="str">
        <f t="shared" ca="1" si="13"/>
        <v/>
      </c>
      <c r="X38" s="213" t="str">
        <f t="shared" ca="1" si="14"/>
        <v/>
      </c>
      <c r="Y38" t="str">
        <f t="shared" ca="1" si="15"/>
        <v/>
      </c>
    </row>
    <row r="39" spans="1:25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IF(OR(historico_VU!A38="",historico_VU!C38=""),"",historico_VU!C38)</f>
        <v/>
      </c>
      <c r="C39" s="118" t="str">
        <f>IF(posicao_contratual!A38="","",posicao_contratual!G38)</f>
        <v/>
      </c>
      <c r="D39" s="117" t="str">
        <f>IF(A39="TOTAL",ROUND(SUM($D$3:D38),2),IF(OR(A39="",B39="",C39=""),"",ROUND(B39*C39,2)))</f>
        <v/>
      </c>
      <c r="E39" s="119" t="str">
        <f>IF(OR(historico_VU!A38="",historico_VU!D38=""),"",historico_VU!D38)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IF(OR(historico_VU!A38="",historico_VU!E38=""),"",historico_VU!E38)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IF(OR(historico_VU!A38="",historico_VU!F38=""),"",historico_VU!F38)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IF(OR(historico_VU!A38="",historico_VU!G38=""),"",historico_VU!G38)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  <c r="Q39" s="195" t="str">
        <f t="shared" ca="1" si="8"/>
        <v/>
      </c>
      <c r="R39" t="str">
        <f>IF($A39="","",IF(MEMORIA_RESULTADOS!$W$46="","","C"&amp;MEMORIA_RESULTADOS!$W$46))</f>
        <v/>
      </c>
      <c r="S39" s="284" t="str">
        <f t="shared" ca="1" si="9"/>
        <v/>
      </c>
      <c r="T39" s="284" t="str">
        <f t="shared" ca="1" si="10"/>
        <v/>
      </c>
      <c r="U39" s="284" t="str">
        <f t="shared" ca="1" si="11"/>
        <v/>
      </c>
      <c r="V39" s="213" t="str">
        <f t="shared" ca="1" si="12"/>
        <v/>
      </c>
      <c r="W39" s="213" t="str">
        <f t="shared" ca="1" si="13"/>
        <v/>
      </c>
      <c r="X39" s="213" t="str">
        <f t="shared" ca="1" si="14"/>
        <v/>
      </c>
      <c r="Y39" t="str">
        <f t="shared" ca="1" si="15"/>
        <v/>
      </c>
    </row>
    <row r="40" spans="1:25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IF(OR(historico_VU!A39="",historico_VU!C39=""),"",historico_VU!C39)</f>
        <v/>
      </c>
      <c r="C40" s="118" t="str">
        <f>IF(posicao_contratual!A39="","",posicao_contratual!G39)</f>
        <v/>
      </c>
      <c r="D40" s="117" t="str">
        <f>IF(A40="TOTAL",ROUND(SUM($D$3:D39),2),IF(OR(A40="",B40="",C40=""),"",ROUND(B40*C40,2)))</f>
        <v/>
      </c>
      <c r="E40" s="119" t="str">
        <f>IF(OR(historico_VU!A39="",historico_VU!D39=""),"",historico_VU!D39)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IF(OR(historico_VU!A39="",historico_VU!E39=""),"",historico_VU!E39)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IF(OR(historico_VU!A39="",historico_VU!F39=""),"",historico_VU!F39)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IF(OR(historico_VU!A39="",historico_VU!G39=""),"",historico_VU!G39)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  <c r="Q40" s="195" t="str">
        <f t="shared" ca="1" si="8"/>
        <v/>
      </c>
      <c r="R40" t="str">
        <f>IF($A40="","",IF(MEMORIA_RESULTADOS!$W$46="","","C"&amp;MEMORIA_RESULTADOS!$W$46))</f>
        <v/>
      </c>
      <c r="S40" s="284" t="str">
        <f t="shared" ca="1" si="9"/>
        <v/>
      </c>
      <c r="T40" s="284" t="str">
        <f t="shared" ca="1" si="10"/>
        <v/>
      </c>
      <c r="U40" s="284" t="str">
        <f t="shared" ca="1" si="11"/>
        <v/>
      </c>
      <c r="V40" s="213" t="str">
        <f t="shared" ca="1" si="12"/>
        <v/>
      </c>
      <c r="W40" s="213" t="str">
        <f t="shared" ca="1" si="13"/>
        <v/>
      </c>
      <c r="X40" s="213" t="str">
        <f t="shared" ca="1" si="14"/>
        <v/>
      </c>
      <c r="Y40" t="str">
        <f t="shared" ca="1" si="15"/>
        <v/>
      </c>
    </row>
    <row r="41" spans="1:25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IF(OR(historico_VU!A40="",historico_VU!C40=""),"",historico_VU!C40)</f>
        <v/>
      </c>
      <c r="C41" s="118" t="str">
        <f>IF(posicao_contratual!A40="","",posicao_contratual!G40)</f>
        <v/>
      </c>
      <c r="D41" s="117" t="str">
        <f>IF(A41="TOTAL",ROUND(SUM($D$3:D40),2),IF(OR(A41="",B41="",C41=""),"",ROUND(B41*C41,2)))</f>
        <v/>
      </c>
      <c r="E41" s="119" t="str">
        <f>IF(OR(historico_VU!A40="",historico_VU!D40=""),"",historico_VU!D40)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IF(OR(historico_VU!A40="",historico_VU!E40=""),"",historico_VU!E40)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IF(OR(historico_VU!A40="",historico_VU!F40=""),"",historico_VU!F40)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IF(OR(historico_VU!A40="",historico_VU!G40=""),"",historico_VU!G40)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  <c r="Q41" s="195" t="str">
        <f t="shared" ca="1" si="8"/>
        <v/>
      </c>
      <c r="R41" t="str">
        <f>IF($A41="","",IF(MEMORIA_RESULTADOS!$W$46="","","C"&amp;MEMORIA_RESULTADOS!$W$46))</f>
        <v/>
      </c>
      <c r="S41" s="284" t="str">
        <f t="shared" ca="1" si="9"/>
        <v/>
      </c>
      <c r="T41" s="284" t="str">
        <f t="shared" ca="1" si="10"/>
        <v/>
      </c>
      <c r="U41" s="284" t="str">
        <f t="shared" ca="1" si="11"/>
        <v/>
      </c>
      <c r="V41" s="213" t="str">
        <f t="shared" ca="1" si="12"/>
        <v/>
      </c>
      <c r="W41" s="213" t="str">
        <f t="shared" ca="1" si="13"/>
        <v/>
      </c>
      <c r="X41" s="213" t="str">
        <f t="shared" ca="1" si="14"/>
        <v/>
      </c>
      <c r="Y41" t="str">
        <f t="shared" ca="1" si="15"/>
        <v/>
      </c>
    </row>
    <row r="42" spans="1:25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IF(OR(historico_VU!A41="",historico_VU!C41=""),"",historico_VU!C41)</f>
        <v/>
      </c>
      <c r="C42" s="118" t="str">
        <f>IF(posicao_contratual!A41="","",posicao_contratual!G41)</f>
        <v/>
      </c>
      <c r="D42" s="117" t="str">
        <f>IF(A42="TOTAL",ROUND(SUM($D$3:D41),2),IF(OR(A42="",B42="",C42=""),"",ROUND(B42*C42,2)))</f>
        <v/>
      </c>
      <c r="E42" s="119" t="str">
        <f>IF(OR(historico_VU!A41="",historico_VU!D41=""),"",historico_VU!D41)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IF(OR(historico_VU!A41="",historico_VU!E41=""),"",historico_VU!E41)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IF(OR(historico_VU!A41="",historico_VU!F41=""),"",historico_VU!F41)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IF(OR(historico_VU!A41="",historico_VU!G41=""),"",historico_VU!G41)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  <c r="Q42" s="195" t="str">
        <f t="shared" ca="1" si="8"/>
        <v/>
      </c>
      <c r="R42" t="str">
        <f>IF($A42="","",IF(MEMORIA_RESULTADOS!$W$46="","","C"&amp;MEMORIA_RESULTADOS!$W$46))</f>
        <v/>
      </c>
      <c r="S42" s="284" t="str">
        <f t="shared" ca="1" si="9"/>
        <v/>
      </c>
      <c r="T42" s="284" t="str">
        <f t="shared" ca="1" si="10"/>
        <v/>
      </c>
      <c r="U42" s="284" t="str">
        <f t="shared" ca="1" si="11"/>
        <v/>
      </c>
      <c r="V42" s="213" t="str">
        <f t="shared" ca="1" si="12"/>
        <v/>
      </c>
      <c r="W42" s="213" t="str">
        <f t="shared" ca="1" si="13"/>
        <v/>
      </c>
      <c r="X42" s="213" t="str">
        <f t="shared" ca="1" si="14"/>
        <v/>
      </c>
      <c r="Y42" t="str">
        <f t="shared" ca="1" si="15"/>
        <v/>
      </c>
    </row>
    <row r="43" spans="1:25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IF(OR(historico_VU!A42="",historico_VU!C42=""),"",historico_VU!C42)</f>
        <v/>
      </c>
      <c r="C43" s="118" t="str">
        <f>IF(posicao_contratual!A42="","",posicao_contratual!G42)</f>
        <v/>
      </c>
      <c r="D43" s="117" t="str">
        <f>IF(A43="TOTAL",ROUND(SUM($D$3:D42),2),IF(OR(A43="",B43="",C43=""),"",ROUND(B43*C43,2)))</f>
        <v/>
      </c>
      <c r="E43" s="119" t="str">
        <f>IF(OR(historico_VU!A42="",historico_VU!D42=""),"",historico_VU!D42)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IF(OR(historico_VU!A42="",historico_VU!E42=""),"",historico_VU!E42)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IF(OR(historico_VU!A42="",historico_VU!F42=""),"",historico_VU!F42)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IF(OR(historico_VU!A42="",historico_VU!G42=""),"",historico_VU!G42)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  <c r="Q43" s="195" t="str">
        <f t="shared" ca="1" si="8"/>
        <v/>
      </c>
      <c r="R43" t="str">
        <f>IF($A43="","",IF(MEMORIA_RESULTADOS!$W$46="","","C"&amp;MEMORIA_RESULTADOS!$W$46))</f>
        <v/>
      </c>
      <c r="S43" s="284" t="str">
        <f t="shared" ca="1" si="9"/>
        <v/>
      </c>
      <c r="T43" s="284" t="str">
        <f t="shared" ca="1" si="10"/>
        <v/>
      </c>
      <c r="U43" s="284" t="str">
        <f t="shared" ca="1" si="11"/>
        <v/>
      </c>
      <c r="V43" s="213" t="str">
        <f t="shared" ca="1" si="12"/>
        <v/>
      </c>
      <c r="W43" s="213" t="str">
        <f t="shared" ca="1" si="13"/>
        <v/>
      </c>
      <c r="X43" s="213" t="str">
        <f t="shared" ca="1" si="14"/>
        <v/>
      </c>
      <c r="Y43" t="str">
        <f t="shared" ca="1" si="15"/>
        <v/>
      </c>
    </row>
    <row r="44" spans="1:25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IF(OR(historico_VU!A43="",historico_VU!C43=""),"",historico_VU!C43)</f>
        <v/>
      </c>
      <c r="C44" s="118" t="str">
        <f>IF(posicao_contratual!A43="","",posicao_contratual!G43)</f>
        <v/>
      </c>
      <c r="D44" s="117" t="str">
        <f>IF(A44="TOTAL",ROUND(SUM($D$3:D43),2),IF(OR(A44="",B44="",C44=""),"",ROUND(B44*C44,2)))</f>
        <v/>
      </c>
      <c r="E44" s="119" t="str">
        <f>IF(OR(historico_VU!A43="",historico_VU!D43=""),"",historico_VU!D43)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IF(OR(historico_VU!A43="",historico_VU!E43=""),"",historico_VU!E43)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IF(OR(historico_VU!A43="",historico_VU!F43=""),"",historico_VU!F43)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IF(OR(historico_VU!A43="",historico_VU!G43=""),"",historico_VU!G43)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  <c r="Q44" s="195" t="str">
        <f t="shared" ca="1" si="8"/>
        <v/>
      </c>
      <c r="R44" t="str">
        <f>IF($A44="","",IF(MEMORIA_RESULTADOS!$W$46="","","C"&amp;MEMORIA_RESULTADOS!$W$46))</f>
        <v/>
      </c>
      <c r="S44" s="284" t="str">
        <f t="shared" ca="1" si="9"/>
        <v/>
      </c>
      <c r="T44" s="284" t="str">
        <f t="shared" ca="1" si="10"/>
        <v/>
      </c>
      <c r="U44" s="284" t="str">
        <f t="shared" ca="1" si="11"/>
        <v/>
      </c>
      <c r="V44" s="213" t="str">
        <f t="shared" ca="1" si="12"/>
        <v/>
      </c>
      <c r="W44" s="213" t="str">
        <f t="shared" ca="1" si="13"/>
        <v/>
      </c>
      <c r="X44" s="213" t="str">
        <f t="shared" ca="1" si="14"/>
        <v/>
      </c>
      <c r="Y44" t="str">
        <f t="shared" ca="1" si="15"/>
        <v/>
      </c>
    </row>
    <row r="45" spans="1:25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IF(OR(historico_VU!A44="",historico_VU!C44=""),"",historico_VU!C44)</f>
        <v/>
      </c>
      <c r="C45" s="118" t="str">
        <f>IF(posicao_contratual!A44="","",posicao_contratual!G44)</f>
        <v/>
      </c>
      <c r="D45" s="117" t="str">
        <f>IF(A45="TOTAL",ROUND(SUM($D$3:D44),2),IF(OR(A45="",B45="",C45=""),"",ROUND(B45*C45,2)))</f>
        <v/>
      </c>
      <c r="E45" s="119" t="str">
        <f>IF(OR(historico_VU!A44="",historico_VU!D44=""),"",historico_VU!D44)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IF(OR(historico_VU!A44="",historico_VU!E44=""),"",historico_VU!E44)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IF(OR(historico_VU!A44="",historico_VU!F44=""),"",historico_VU!F44)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IF(OR(historico_VU!A44="",historico_VU!G44=""),"",historico_VU!G44)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  <c r="Q45" s="195" t="str">
        <f t="shared" ca="1" si="8"/>
        <v/>
      </c>
      <c r="R45" t="str">
        <f>IF($A45="","",IF(MEMORIA_RESULTADOS!$W$46="","","C"&amp;MEMORIA_RESULTADOS!$W$46))</f>
        <v/>
      </c>
      <c r="S45" s="284" t="str">
        <f t="shared" ca="1" si="9"/>
        <v/>
      </c>
      <c r="T45" s="284" t="str">
        <f t="shared" ca="1" si="10"/>
        <v/>
      </c>
      <c r="U45" s="284" t="str">
        <f t="shared" ca="1" si="11"/>
        <v/>
      </c>
      <c r="V45" s="213" t="str">
        <f t="shared" ca="1" si="12"/>
        <v/>
      </c>
      <c r="W45" s="213" t="str">
        <f t="shared" ca="1" si="13"/>
        <v/>
      </c>
      <c r="X45" s="213" t="str">
        <f t="shared" ca="1" si="14"/>
        <v/>
      </c>
      <c r="Y45" t="str">
        <f t="shared" ca="1" si="15"/>
        <v/>
      </c>
    </row>
    <row r="46" spans="1:25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IF(OR(historico_VU!A45="",historico_VU!C45=""),"",historico_VU!C45)</f>
        <v/>
      </c>
      <c r="C46" s="118" t="str">
        <f>IF(posicao_contratual!A45="","",posicao_contratual!G45)</f>
        <v/>
      </c>
      <c r="D46" s="117" t="str">
        <f>IF(A46="TOTAL",ROUND(SUM($D$3:D45),2),IF(OR(A46="",B46="",C46=""),"",ROUND(B46*C46,2)))</f>
        <v/>
      </c>
      <c r="E46" s="119" t="str">
        <f>IF(OR(historico_VU!A45="",historico_VU!D45=""),"",historico_VU!D45)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IF(OR(historico_VU!A45="",historico_VU!E45=""),"",historico_VU!E45)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IF(OR(historico_VU!A45="",historico_VU!F45=""),"",historico_VU!F45)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IF(OR(historico_VU!A45="",historico_VU!G45=""),"",historico_VU!G45)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  <c r="Q46" s="195" t="str">
        <f t="shared" ca="1" si="8"/>
        <v/>
      </c>
      <c r="R46" t="str">
        <f>IF($A46="","",IF(MEMORIA_RESULTADOS!$W$46="","","C"&amp;MEMORIA_RESULTADOS!$W$46))</f>
        <v/>
      </c>
      <c r="S46" s="284" t="str">
        <f t="shared" ca="1" si="9"/>
        <v/>
      </c>
      <c r="T46" s="284" t="str">
        <f t="shared" ca="1" si="10"/>
        <v/>
      </c>
      <c r="U46" s="284" t="str">
        <f t="shared" ca="1" si="11"/>
        <v/>
      </c>
      <c r="V46" s="213" t="str">
        <f t="shared" ca="1" si="12"/>
        <v/>
      </c>
      <c r="W46" s="213" t="str">
        <f t="shared" ca="1" si="13"/>
        <v/>
      </c>
      <c r="X46" s="213" t="str">
        <f t="shared" ca="1" si="14"/>
        <v/>
      </c>
      <c r="Y46" t="str">
        <f t="shared" ca="1" si="15"/>
        <v/>
      </c>
    </row>
    <row r="47" spans="1:25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IF(OR(historico_VU!A46="",historico_VU!C46=""),"",historico_VU!C46)</f>
        <v/>
      </c>
      <c r="C47" s="118" t="str">
        <f>IF(posicao_contratual!A46="","",posicao_contratual!G46)</f>
        <v/>
      </c>
      <c r="D47" s="117" t="str">
        <f>IF(A47="TOTAL",ROUND(SUM($D$3:D46),2),IF(OR(A47="",B47="",C47=""),"",ROUND(B47*C47,2)))</f>
        <v/>
      </c>
      <c r="E47" s="119" t="str">
        <f>IF(OR(historico_VU!A46="",historico_VU!D46=""),"",historico_VU!D46)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IF(OR(historico_VU!A46="",historico_VU!E46=""),"",historico_VU!E46)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IF(OR(historico_VU!A46="",historico_VU!F46=""),"",historico_VU!F46)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IF(OR(historico_VU!A46="",historico_VU!G46=""),"",historico_VU!G46)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  <c r="Q47" s="195" t="str">
        <f t="shared" ca="1" si="8"/>
        <v/>
      </c>
      <c r="R47" t="str">
        <f>IF($A47="","",IF(MEMORIA_RESULTADOS!$W$46="","","C"&amp;MEMORIA_RESULTADOS!$W$46))</f>
        <v/>
      </c>
      <c r="S47" s="284" t="str">
        <f t="shared" ca="1" si="9"/>
        <v/>
      </c>
      <c r="T47" s="284" t="str">
        <f t="shared" ca="1" si="10"/>
        <v/>
      </c>
      <c r="U47" s="284" t="str">
        <f t="shared" ca="1" si="11"/>
        <v/>
      </c>
      <c r="V47" s="213" t="str">
        <f t="shared" ca="1" si="12"/>
        <v/>
      </c>
      <c r="W47" s="213" t="str">
        <f t="shared" ca="1" si="13"/>
        <v/>
      </c>
      <c r="X47" s="213" t="str">
        <f t="shared" ca="1" si="14"/>
        <v/>
      </c>
      <c r="Y47" t="str">
        <f t="shared" ca="1" si="15"/>
        <v/>
      </c>
    </row>
    <row r="48" spans="1:25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IF(OR(historico_VU!A47="",historico_VU!C47=""),"",historico_VU!C47)</f>
        <v/>
      </c>
      <c r="C48" s="118" t="str">
        <f>IF(posicao_contratual!A47="","",posicao_contratual!G47)</f>
        <v/>
      </c>
      <c r="D48" s="117" t="str">
        <f>IF(A48="TOTAL",ROUND(SUM($D$3:D47),2),IF(OR(A48="",B48="",C48=""),"",ROUND(B48*C48,2)))</f>
        <v/>
      </c>
      <c r="E48" s="119" t="str">
        <f>IF(OR(historico_VU!A47="",historico_VU!D47=""),"",historico_VU!D47)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IF(OR(historico_VU!A47="",historico_VU!E47=""),"",historico_VU!E47)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IF(OR(historico_VU!A47="",historico_VU!F47=""),"",historico_VU!F47)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IF(OR(historico_VU!A47="",historico_VU!G47=""),"",historico_VU!G47)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  <c r="Q48" s="195" t="str">
        <f t="shared" ca="1" si="8"/>
        <v/>
      </c>
      <c r="R48" t="str">
        <f>IF($A48="","",IF(MEMORIA_RESULTADOS!$W$46="","","C"&amp;MEMORIA_RESULTADOS!$W$46))</f>
        <v/>
      </c>
      <c r="S48" s="284" t="str">
        <f t="shared" ca="1" si="9"/>
        <v/>
      </c>
      <c r="T48" s="284" t="str">
        <f t="shared" ca="1" si="10"/>
        <v/>
      </c>
      <c r="U48" s="284" t="str">
        <f t="shared" ca="1" si="11"/>
        <v/>
      </c>
      <c r="V48" s="213" t="str">
        <f t="shared" ca="1" si="12"/>
        <v/>
      </c>
      <c r="W48" s="213" t="str">
        <f t="shared" ca="1" si="13"/>
        <v/>
      </c>
      <c r="X48" s="213" t="str">
        <f t="shared" ca="1" si="14"/>
        <v/>
      </c>
      <c r="Y48" t="str">
        <f t="shared" ca="1" si="15"/>
        <v/>
      </c>
    </row>
    <row r="49" spans="1:25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IF(OR(historico_VU!A48="",historico_VU!C48=""),"",historico_VU!C48)</f>
        <v/>
      </c>
      <c r="C49" s="118" t="str">
        <f>IF(posicao_contratual!A48="","",posicao_contratual!G48)</f>
        <v/>
      </c>
      <c r="D49" s="117" t="str">
        <f>IF(A49="TOTAL",ROUND(SUM($D$3:D48),2),IF(OR(A49="",B49="",C49=""),"",ROUND(B49*C49,2)))</f>
        <v/>
      </c>
      <c r="E49" s="119" t="str">
        <f>IF(OR(historico_VU!A48="",historico_VU!D48=""),"",historico_VU!D48)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IF(OR(historico_VU!A48="",historico_VU!E48=""),"",historico_VU!E48)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IF(OR(historico_VU!A48="",historico_VU!F48=""),"",historico_VU!F48)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IF(OR(historico_VU!A48="",historico_VU!G48=""),"",historico_VU!G48)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  <c r="Q49" s="195" t="str">
        <f t="shared" ca="1" si="8"/>
        <v/>
      </c>
      <c r="R49" t="str">
        <f>IF($A49="","",IF(MEMORIA_RESULTADOS!$W$46="","","C"&amp;MEMORIA_RESULTADOS!$W$46))</f>
        <v/>
      </c>
      <c r="S49" s="284" t="str">
        <f t="shared" ca="1" si="9"/>
        <v/>
      </c>
      <c r="T49" s="284" t="str">
        <f t="shared" ca="1" si="10"/>
        <v/>
      </c>
      <c r="U49" s="284" t="str">
        <f t="shared" ca="1" si="11"/>
        <v/>
      </c>
      <c r="V49" s="213" t="str">
        <f t="shared" ca="1" si="12"/>
        <v/>
      </c>
      <c r="W49" s="213" t="str">
        <f t="shared" ca="1" si="13"/>
        <v/>
      </c>
      <c r="X49" s="213" t="str">
        <f t="shared" ca="1" si="14"/>
        <v/>
      </c>
      <c r="Y49" t="str">
        <f t="shared" ca="1" si="15"/>
        <v/>
      </c>
    </row>
    <row r="50" spans="1:25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IF(OR(historico_VU!A49="",historico_VU!C49=""),"",historico_VU!C49)</f>
        <v/>
      </c>
      <c r="C50" s="118" t="str">
        <f>IF(posicao_contratual!A49="","",posicao_contratual!G49)</f>
        <v/>
      </c>
      <c r="D50" s="117" t="str">
        <f>IF(A50="TOTAL",ROUND(SUM($D$3:D49),2),IF(OR(A50="",B50="",C50=""),"",ROUND(B50*C50,2)))</f>
        <v/>
      </c>
      <c r="E50" s="119" t="str">
        <f>IF(OR(historico_VU!A49="",historico_VU!D49=""),"",historico_VU!D49)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IF(OR(historico_VU!A49="",historico_VU!E49=""),"",historico_VU!E49)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IF(OR(historico_VU!A49="",historico_VU!F49=""),"",historico_VU!F49)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IF(OR(historico_VU!A49="",historico_VU!G49=""),"",historico_VU!G49)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  <c r="Q50" s="195" t="str">
        <f t="shared" ca="1" si="8"/>
        <v/>
      </c>
      <c r="R50" t="str">
        <f>IF($A50="","",IF(MEMORIA_RESULTADOS!$W$46="","","C"&amp;MEMORIA_RESULTADOS!$W$46))</f>
        <v/>
      </c>
      <c r="S50" s="284" t="str">
        <f t="shared" ca="1" si="9"/>
        <v/>
      </c>
      <c r="T50" s="284" t="str">
        <f t="shared" ca="1" si="10"/>
        <v/>
      </c>
      <c r="U50" s="284" t="str">
        <f t="shared" ca="1" si="11"/>
        <v/>
      </c>
      <c r="V50" s="213" t="str">
        <f t="shared" ca="1" si="12"/>
        <v/>
      </c>
      <c r="W50" s="213" t="str">
        <f t="shared" ca="1" si="13"/>
        <v/>
      </c>
      <c r="X50" s="213" t="str">
        <f t="shared" ca="1" si="14"/>
        <v/>
      </c>
      <c r="Y50" t="str">
        <f t="shared" ca="1" si="15"/>
        <v/>
      </c>
    </row>
    <row r="51" spans="1:25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IF(OR(historico_VU!A50="",historico_VU!C50=""),"",historico_VU!C50)</f>
        <v/>
      </c>
      <c r="C51" s="118" t="str">
        <f>IF(posicao_contratual!A50="","",posicao_contratual!G50)</f>
        <v/>
      </c>
      <c r="D51" s="117" t="str">
        <f>IF(A51="TOTAL",ROUND(SUM($D$3:D50),2),IF(OR(A51="",B51="",C51=""),"",ROUND(B51*C51,2)))</f>
        <v/>
      </c>
      <c r="E51" s="119" t="str">
        <f>IF(OR(historico_VU!A50="",historico_VU!D50=""),"",historico_VU!D50)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IF(OR(historico_VU!A50="",historico_VU!E50=""),"",historico_VU!E50)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IF(OR(historico_VU!A50="",historico_VU!F50=""),"",historico_VU!F50)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IF(OR(historico_VU!A50="",historico_VU!G50=""),"",historico_VU!G50)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  <c r="Q51" s="195" t="str">
        <f t="shared" ca="1" si="8"/>
        <v/>
      </c>
      <c r="R51" t="str">
        <f>IF($A51="","",IF(MEMORIA_RESULTADOS!$W$46="","","C"&amp;MEMORIA_RESULTADOS!$W$46))</f>
        <v/>
      </c>
      <c r="S51" s="284" t="str">
        <f t="shared" ca="1" si="9"/>
        <v/>
      </c>
      <c r="T51" s="284" t="str">
        <f t="shared" ca="1" si="10"/>
        <v/>
      </c>
      <c r="U51" s="284" t="str">
        <f t="shared" ca="1" si="11"/>
        <v/>
      </c>
      <c r="V51" s="213" t="str">
        <f t="shared" ca="1" si="12"/>
        <v/>
      </c>
      <c r="W51" s="213" t="str">
        <f t="shared" ca="1" si="13"/>
        <v/>
      </c>
      <c r="X51" s="213" t="str">
        <f t="shared" ca="1" si="14"/>
        <v/>
      </c>
      <c r="Y51" t="str">
        <f t="shared" ca="1" si="15"/>
        <v/>
      </c>
    </row>
    <row r="52" spans="1:25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IF(OR(historico_VU!A51="",historico_VU!C51=""),"",historico_VU!C51)</f>
        <v/>
      </c>
      <c r="C52" s="118" t="str">
        <f>IF(posicao_contratual!A51="","",posicao_contratual!G51)</f>
        <v/>
      </c>
      <c r="D52" s="117" t="str">
        <f>IF(A52="TOTAL",ROUND(SUM($D$3:D51),2),IF(OR(A52="",B52="",C52=""),"",ROUND(B52*C52,2)))</f>
        <v/>
      </c>
      <c r="E52" s="119" t="str">
        <f>IF(OR(historico_VU!A51="",historico_VU!D51=""),"",historico_VU!D51)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IF(OR(historico_VU!A51="",historico_VU!E51=""),"",historico_VU!E51)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IF(OR(historico_VU!A51="",historico_VU!F51=""),"",historico_VU!F51)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IF(OR(historico_VU!A51="",historico_VU!G51=""),"",historico_VU!G51)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  <c r="Q52" s="195" t="str">
        <f t="shared" ca="1" si="8"/>
        <v/>
      </c>
      <c r="R52" t="str">
        <f>IF($A52="","",IF(MEMORIA_RESULTADOS!$W$46="","","C"&amp;MEMORIA_RESULTADOS!$W$46))</f>
        <v/>
      </c>
      <c r="S52" s="284" t="str">
        <f t="shared" ca="1" si="9"/>
        <v/>
      </c>
      <c r="T52" s="284" t="str">
        <f t="shared" ca="1" si="10"/>
        <v/>
      </c>
      <c r="U52" s="284" t="str">
        <f t="shared" ca="1" si="11"/>
        <v/>
      </c>
      <c r="V52" s="213" t="str">
        <f t="shared" ca="1" si="12"/>
        <v/>
      </c>
      <c r="W52" s="213" t="str">
        <f t="shared" ca="1" si="13"/>
        <v/>
      </c>
      <c r="X52" s="213" t="str">
        <f t="shared" ca="1" si="14"/>
        <v/>
      </c>
      <c r="Y52" t="str">
        <f t="shared" ca="1" si="15"/>
        <v/>
      </c>
    </row>
    <row r="53" spans="1:25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IF(OR(historico_VU!A52="",historico_VU!C52=""),"",historico_VU!C52)</f>
        <v/>
      </c>
      <c r="C53" s="118" t="str">
        <f>IF(posicao_contratual!A52="","",posicao_contratual!G52)</f>
        <v/>
      </c>
      <c r="D53" s="117" t="str">
        <f>IF(A53="TOTAL",ROUND(SUM($D$3:D52),2),IF(OR(A53="",B53="",C53=""),"",ROUND(B53*C53,2)))</f>
        <v/>
      </c>
      <c r="E53" s="119" t="str">
        <f>IF(OR(historico_VU!A52="",historico_VU!D52=""),"",historico_VU!D52)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IF(OR(historico_VU!A52="",historico_VU!E52=""),"",historico_VU!E52)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IF(OR(historico_VU!A52="",historico_VU!F52=""),"",historico_VU!F52)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IF(OR(historico_VU!A52="",historico_VU!G52=""),"",historico_VU!G52)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  <c r="Q53" s="195" t="str">
        <f t="shared" ca="1" si="8"/>
        <v/>
      </c>
      <c r="R53" t="str">
        <f>IF($A53="","",IF(MEMORIA_RESULTADOS!$W$46="","","C"&amp;MEMORIA_RESULTADOS!$W$46))</f>
        <v/>
      </c>
      <c r="S53" s="284" t="str">
        <f t="shared" ca="1" si="9"/>
        <v/>
      </c>
      <c r="T53" s="284" t="str">
        <f t="shared" ca="1" si="10"/>
        <v/>
      </c>
      <c r="U53" s="284" t="str">
        <f t="shared" ca="1" si="11"/>
        <v/>
      </c>
      <c r="V53" s="213" t="str">
        <f t="shared" ca="1" si="12"/>
        <v/>
      </c>
      <c r="W53" s="213" t="str">
        <f t="shared" ca="1" si="13"/>
        <v/>
      </c>
      <c r="X53" s="213" t="str">
        <f t="shared" ca="1" si="14"/>
        <v/>
      </c>
      <c r="Y53" t="str">
        <f t="shared" ca="1" si="15"/>
        <v/>
      </c>
    </row>
    <row r="54" spans="1:25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IF(OR(historico_VU!A53="",historico_VU!C53=""),"",historico_VU!C53)</f>
        <v/>
      </c>
      <c r="C54" s="118" t="str">
        <f>IF(posicao_contratual!A53="","",posicao_contratual!G53)</f>
        <v/>
      </c>
      <c r="D54" s="117" t="str">
        <f>IF(A54="TOTAL",ROUND(SUM($D$3:D53),2),IF(OR(A54="",B54="",C54=""),"",ROUND(B54*C54,2)))</f>
        <v/>
      </c>
      <c r="E54" s="119" t="str">
        <f>IF(OR(historico_VU!A53="",historico_VU!D53=""),"",historico_VU!D53)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IF(OR(historico_VU!A53="",historico_VU!E53=""),"",historico_VU!E53)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IF(OR(historico_VU!A53="",historico_VU!F53=""),"",historico_VU!F53)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IF(OR(historico_VU!A53="",historico_VU!G53=""),"",historico_VU!G53)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  <c r="Q54" s="195" t="str">
        <f t="shared" ca="1" si="8"/>
        <v/>
      </c>
      <c r="R54" t="str">
        <f>IF($A54="","",IF(MEMORIA_RESULTADOS!$W$46="","","C"&amp;MEMORIA_RESULTADOS!$W$46))</f>
        <v/>
      </c>
      <c r="S54" s="284" t="str">
        <f t="shared" ca="1" si="9"/>
        <v/>
      </c>
      <c r="T54" s="284" t="str">
        <f t="shared" ca="1" si="10"/>
        <v/>
      </c>
      <c r="U54" s="284" t="str">
        <f t="shared" ca="1" si="11"/>
        <v/>
      </c>
      <c r="V54" s="213" t="str">
        <f t="shared" ca="1" si="12"/>
        <v/>
      </c>
      <c r="W54" s="213" t="str">
        <f t="shared" ca="1" si="13"/>
        <v/>
      </c>
      <c r="X54" s="213" t="str">
        <f t="shared" ca="1" si="14"/>
        <v/>
      </c>
      <c r="Y54" t="str">
        <f t="shared" ca="1" si="15"/>
        <v/>
      </c>
    </row>
    <row r="55" spans="1:25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IF(OR(historico_VU!A54="",historico_VU!C54=""),"",historico_VU!C54)</f>
        <v/>
      </c>
      <c r="C55" s="118" t="str">
        <f>IF(posicao_contratual!A54="","",posicao_contratual!G54)</f>
        <v/>
      </c>
      <c r="D55" s="117" t="str">
        <f>IF(A55="TOTAL",ROUND(SUM($D$3:D54),2),IF(OR(A55="",B55="",C55=""),"",ROUND(B55*C55,2)))</f>
        <v/>
      </c>
      <c r="E55" s="119" t="str">
        <f>IF(OR(historico_VU!A54="",historico_VU!D54=""),"",historico_VU!D54)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IF(OR(historico_VU!A54="",historico_VU!E54=""),"",historico_VU!E54)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IF(OR(historico_VU!A54="",historico_VU!F54=""),"",historico_VU!F54)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IF(OR(historico_VU!A54="",historico_VU!G54=""),"",historico_VU!G54)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  <c r="Q55" s="195" t="str">
        <f t="shared" ca="1" si="8"/>
        <v/>
      </c>
      <c r="R55" t="str">
        <f>IF($A55="","",IF(MEMORIA_RESULTADOS!$W$46="","","C"&amp;MEMORIA_RESULTADOS!$W$46))</f>
        <v/>
      </c>
      <c r="S55" s="284" t="str">
        <f t="shared" ca="1" si="9"/>
        <v/>
      </c>
      <c r="T55" s="284" t="str">
        <f t="shared" ca="1" si="10"/>
        <v/>
      </c>
      <c r="U55" s="284" t="str">
        <f t="shared" ca="1" si="11"/>
        <v/>
      </c>
      <c r="V55" s="213" t="str">
        <f t="shared" ca="1" si="12"/>
        <v/>
      </c>
      <c r="W55" s="213" t="str">
        <f t="shared" ca="1" si="13"/>
        <v/>
      </c>
      <c r="X55" s="213" t="str">
        <f t="shared" ca="1" si="14"/>
        <v/>
      </c>
      <c r="Y55" t="str">
        <f t="shared" ca="1" si="15"/>
        <v/>
      </c>
    </row>
    <row r="56" spans="1:25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IF(OR(historico_VU!A55="",historico_VU!C55=""),"",historico_VU!C55)</f>
        <v/>
      </c>
      <c r="C56" s="118" t="str">
        <f>IF(posicao_contratual!A55="","",posicao_contratual!G55)</f>
        <v/>
      </c>
      <c r="D56" s="117" t="str">
        <f>IF(A56="TOTAL",ROUND(SUM($D$3:D55),2),IF(OR(A56="",B56="",C56=""),"",ROUND(B56*C56,2)))</f>
        <v/>
      </c>
      <c r="E56" s="119" t="str">
        <f>IF(OR(historico_VU!A55="",historico_VU!D55=""),"",historico_VU!D55)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IF(OR(historico_VU!A55="",historico_VU!E55=""),"",historico_VU!E55)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IF(OR(historico_VU!A55="",historico_VU!F55=""),"",historico_VU!F55)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IF(OR(historico_VU!A55="",historico_VU!G55=""),"",historico_VU!G55)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  <c r="Q56" s="195" t="str">
        <f t="shared" ca="1" si="8"/>
        <v/>
      </c>
      <c r="R56" t="str">
        <f>IF($A56="","",IF(MEMORIA_RESULTADOS!$W$46="","","C"&amp;MEMORIA_RESULTADOS!$W$46))</f>
        <v/>
      </c>
      <c r="S56" s="284" t="str">
        <f t="shared" ca="1" si="9"/>
        <v/>
      </c>
      <c r="T56" s="284" t="str">
        <f t="shared" ca="1" si="10"/>
        <v/>
      </c>
      <c r="U56" s="284" t="str">
        <f t="shared" ca="1" si="11"/>
        <v/>
      </c>
      <c r="V56" s="213" t="str">
        <f t="shared" ca="1" si="12"/>
        <v/>
      </c>
      <c r="W56" s="213" t="str">
        <f t="shared" ca="1" si="13"/>
        <v/>
      </c>
      <c r="X56" s="213" t="str">
        <f t="shared" ca="1" si="14"/>
        <v/>
      </c>
      <c r="Y56" t="str">
        <f t="shared" ca="1" si="15"/>
        <v/>
      </c>
    </row>
    <row r="57" spans="1:25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IF(OR(historico_VU!A56="",historico_VU!C56=""),"",historico_VU!C56)</f>
        <v/>
      </c>
      <c r="C57" s="118" t="str">
        <f>IF(posicao_contratual!A56="","",posicao_contratual!G56)</f>
        <v/>
      </c>
      <c r="D57" s="117" t="str">
        <f>IF(A57="TOTAL",ROUND(SUM($D$3:D56),2),IF(OR(A57="",B57="",C57=""),"",ROUND(B57*C57,2)))</f>
        <v/>
      </c>
      <c r="E57" s="119" t="str">
        <f>IF(OR(historico_VU!A56="",historico_VU!D56=""),"",historico_VU!D56)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IF(OR(historico_VU!A56="",historico_VU!E56=""),"",historico_VU!E56)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IF(OR(historico_VU!A56="",historico_VU!F56=""),"",historico_VU!F56)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IF(OR(historico_VU!A56="",historico_VU!G56=""),"",historico_VU!G56)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  <c r="Q57" s="195" t="str">
        <f t="shared" ca="1" si="8"/>
        <v/>
      </c>
      <c r="R57" t="str">
        <f>IF($A57="","",IF(MEMORIA_RESULTADOS!$W$46="","","C"&amp;MEMORIA_RESULTADOS!$W$46))</f>
        <v/>
      </c>
      <c r="S57" s="284" t="str">
        <f t="shared" ca="1" si="9"/>
        <v/>
      </c>
      <c r="T57" s="284" t="str">
        <f t="shared" ca="1" si="10"/>
        <v/>
      </c>
      <c r="U57" s="284" t="str">
        <f t="shared" ca="1" si="11"/>
        <v/>
      </c>
      <c r="V57" s="213" t="str">
        <f t="shared" ca="1" si="12"/>
        <v/>
      </c>
      <c r="W57" s="213" t="str">
        <f t="shared" ca="1" si="13"/>
        <v/>
      </c>
      <c r="X57" s="213" t="str">
        <f t="shared" ca="1" si="14"/>
        <v/>
      </c>
      <c r="Y57" t="str">
        <f t="shared" ca="1" si="15"/>
        <v/>
      </c>
    </row>
    <row r="58" spans="1:25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IF(OR(historico_VU!A57="",historico_VU!C57=""),"",historico_VU!C57)</f>
        <v/>
      </c>
      <c r="C58" s="118" t="str">
        <f>IF(posicao_contratual!A57="","",posicao_contratual!G57)</f>
        <v/>
      </c>
      <c r="D58" s="117" t="str">
        <f>IF(A58="TOTAL",ROUND(SUM($D$3:D57),2),IF(OR(A58="",B58="",C58=""),"",ROUND(B58*C58,2)))</f>
        <v/>
      </c>
      <c r="E58" s="119" t="str">
        <f>IF(OR(historico_VU!A57="",historico_VU!D57=""),"",historico_VU!D57)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IF(OR(historico_VU!A57="",historico_VU!E57=""),"",historico_VU!E57)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IF(OR(historico_VU!A57="",historico_VU!F57=""),"",historico_VU!F57)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IF(OR(historico_VU!A57="",historico_VU!G57=""),"",historico_VU!G57)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  <c r="Q58" s="195" t="str">
        <f t="shared" ca="1" si="8"/>
        <v/>
      </c>
      <c r="R58" t="str">
        <f>IF($A58="","",IF(MEMORIA_RESULTADOS!$W$46="","","C"&amp;MEMORIA_RESULTADOS!$W$46))</f>
        <v/>
      </c>
      <c r="S58" s="284" t="str">
        <f t="shared" ca="1" si="9"/>
        <v/>
      </c>
      <c r="T58" s="284" t="str">
        <f t="shared" ca="1" si="10"/>
        <v/>
      </c>
      <c r="U58" s="284" t="str">
        <f t="shared" ca="1" si="11"/>
        <v/>
      </c>
      <c r="V58" s="213" t="str">
        <f t="shared" ca="1" si="12"/>
        <v/>
      </c>
      <c r="W58" s="213" t="str">
        <f t="shared" ca="1" si="13"/>
        <v/>
      </c>
      <c r="X58" s="213" t="str">
        <f t="shared" ca="1" si="14"/>
        <v/>
      </c>
      <c r="Y58" t="str">
        <f t="shared" ca="1" si="15"/>
        <v/>
      </c>
    </row>
    <row r="59" spans="1:25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IF(OR(historico_VU!A58="",historico_VU!C58=""),"",historico_VU!C58)</f>
        <v/>
      </c>
      <c r="C59" s="118" t="str">
        <f>IF(posicao_contratual!A58="","",posicao_contratual!G58)</f>
        <v/>
      </c>
      <c r="D59" s="117" t="str">
        <f>IF(A59="TOTAL",ROUND(SUM($D$3:D58),2),IF(OR(A59="",B59="",C59=""),"",ROUND(B59*C59,2)))</f>
        <v/>
      </c>
      <c r="E59" s="119" t="str">
        <f>IF(OR(historico_VU!A58="",historico_VU!D58=""),"",historico_VU!D58)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IF(OR(historico_VU!A58="",historico_VU!E58=""),"",historico_VU!E58)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IF(OR(historico_VU!A58="",historico_VU!F58=""),"",historico_VU!F58)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IF(OR(historico_VU!A58="",historico_VU!G58=""),"",historico_VU!G58)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  <c r="Q59" s="195" t="str">
        <f t="shared" ca="1" si="8"/>
        <v/>
      </c>
      <c r="R59" t="str">
        <f>IF($A59="","",IF(MEMORIA_RESULTADOS!$W$46="","","C"&amp;MEMORIA_RESULTADOS!$W$46))</f>
        <v/>
      </c>
      <c r="S59" s="284" t="str">
        <f t="shared" ca="1" si="9"/>
        <v/>
      </c>
      <c r="T59" s="284" t="str">
        <f t="shared" ca="1" si="10"/>
        <v/>
      </c>
      <c r="U59" s="284" t="str">
        <f t="shared" ca="1" si="11"/>
        <v/>
      </c>
      <c r="V59" s="213" t="str">
        <f t="shared" ca="1" si="12"/>
        <v/>
      </c>
      <c r="W59" s="213" t="str">
        <f t="shared" ca="1" si="13"/>
        <v/>
      </c>
      <c r="X59" s="213" t="str">
        <f t="shared" ca="1" si="14"/>
        <v/>
      </c>
      <c r="Y59" t="str">
        <f t="shared" ca="1" si="15"/>
        <v/>
      </c>
    </row>
    <row r="60" spans="1:25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IF(OR(historico_VU!A59="",historico_VU!C59=""),"",historico_VU!C59)</f>
        <v/>
      </c>
      <c r="C60" s="118" t="str">
        <f>IF(posicao_contratual!A59="","",posicao_contratual!G59)</f>
        <v/>
      </c>
      <c r="D60" s="117" t="str">
        <f>IF(A60="TOTAL",ROUND(SUM($D$3:D59),2),IF(OR(A60="",B60="",C60=""),"",ROUND(B60*C60,2)))</f>
        <v/>
      </c>
      <c r="E60" s="119" t="str">
        <f>IF(OR(historico_VU!A59="",historico_VU!D59=""),"",historico_VU!D59)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IF(OR(historico_VU!A59="",historico_VU!E59=""),"",historico_VU!E59)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IF(OR(historico_VU!A59="",historico_VU!F59=""),"",historico_VU!F59)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IF(OR(historico_VU!A59="",historico_VU!G59=""),"",historico_VU!G59)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  <c r="Q60" s="195" t="str">
        <f t="shared" ca="1" si="8"/>
        <v/>
      </c>
      <c r="R60" t="str">
        <f>IF($A60="","",IF(MEMORIA_RESULTADOS!$W$46="","","C"&amp;MEMORIA_RESULTADOS!$W$46))</f>
        <v/>
      </c>
      <c r="S60" s="284" t="str">
        <f t="shared" ca="1" si="9"/>
        <v/>
      </c>
      <c r="T60" s="284" t="str">
        <f t="shared" ca="1" si="10"/>
        <v/>
      </c>
      <c r="U60" s="284" t="str">
        <f t="shared" ca="1" si="11"/>
        <v/>
      </c>
      <c r="V60" s="213" t="str">
        <f t="shared" ca="1" si="12"/>
        <v/>
      </c>
      <c r="W60" s="213" t="str">
        <f t="shared" ca="1" si="13"/>
        <v/>
      </c>
      <c r="X60" s="213" t="str">
        <f t="shared" ca="1" si="14"/>
        <v/>
      </c>
      <c r="Y60" t="str">
        <f t="shared" ca="1" si="15"/>
        <v/>
      </c>
    </row>
    <row r="61" spans="1:25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IF(OR(historico_VU!A60="",historico_VU!C60=""),"",historico_VU!C60)</f>
        <v/>
      </c>
      <c r="C61" s="118" t="str">
        <f>IF(posicao_contratual!A60="","",posicao_contratual!G60)</f>
        <v/>
      </c>
      <c r="D61" s="117" t="str">
        <f>IF(A61="TOTAL",ROUND(SUM($D$3:D60),2),IF(OR(A61="",B61="",C61=""),"",ROUND(B61*C61,2)))</f>
        <v/>
      </c>
      <c r="E61" s="119" t="str">
        <f>IF(OR(historico_VU!A60="",historico_VU!D60=""),"",historico_VU!D60)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IF(OR(historico_VU!A60="",historico_VU!E60=""),"",historico_VU!E60)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IF(OR(historico_VU!A60="",historico_VU!F60=""),"",historico_VU!F60)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IF(OR(historico_VU!A60="",historico_VU!G60=""),"",historico_VU!G60)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  <c r="Q61" s="195" t="str">
        <f t="shared" ca="1" si="8"/>
        <v/>
      </c>
      <c r="R61" t="str">
        <f>IF($A61="","",IF(MEMORIA_RESULTADOS!$W$46="","","C"&amp;MEMORIA_RESULTADOS!$W$46))</f>
        <v/>
      </c>
      <c r="S61" s="284" t="str">
        <f t="shared" ca="1" si="9"/>
        <v/>
      </c>
      <c r="T61" s="284" t="str">
        <f t="shared" ca="1" si="10"/>
        <v/>
      </c>
      <c r="U61" s="284" t="str">
        <f t="shared" ca="1" si="11"/>
        <v/>
      </c>
      <c r="V61" s="213" t="str">
        <f t="shared" ca="1" si="12"/>
        <v/>
      </c>
      <c r="W61" s="213" t="str">
        <f t="shared" ca="1" si="13"/>
        <v/>
      </c>
      <c r="X61" s="213" t="str">
        <f t="shared" ca="1" si="14"/>
        <v/>
      </c>
      <c r="Y61" t="str">
        <f t="shared" ca="1" si="15"/>
        <v/>
      </c>
    </row>
    <row r="62" spans="1:25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IF(OR(historico_VU!A61="",historico_VU!C61=""),"",historico_VU!C61)</f>
        <v/>
      </c>
      <c r="C62" s="118" t="str">
        <f>IF(posicao_contratual!A61="","",posicao_contratual!G61)</f>
        <v/>
      </c>
      <c r="D62" s="117" t="str">
        <f>IF(A62="TOTAL",ROUND(SUM($D$3:D61),2),IF(OR(A62="",B62="",C62=""),"",ROUND(B62*C62,2)))</f>
        <v/>
      </c>
      <c r="E62" s="119" t="str">
        <f>IF(OR(historico_VU!A61="",historico_VU!D61=""),"",historico_VU!D61)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IF(OR(historico_VU!A61="",historico_VU!E61=""),"",historico_VU!E61)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IF(OR(historico_VU!A61="",historico_VU!F61=""),"",historico_VU!F61)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IF(OR(historico_VU!A61="",historico_VU!G61=""),"",historico_VU!G61)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  <c r="Q62" s="195" t="str">
        <f t="shared" ca="1" si="8"/>
        <v/>
      </c>
      <c r="R62" t="str">
        <f>IF($A62="","",IF(MEMORIA_RESULTADOS!$W$46="","","C"&amp;MEMORIA_RESULTADOS!$W$46))</f>
        <v/>
      </c>
      <c r="S62" s="284" t="str">
        <f t="shared" ca="1" si="9"/>
        <v/>
      </c>
      <c r="T62" s="284" t="str">
        <f t="shared" ca="1" si="10"/>
        <v/>
      </c>
      <c r="U62" s="284" t="str">
        <f t="shared" ca="1" si="11"/>
        <v/>
      </c>
      <c r="V62" s="213" t="str">
        <f t="shared" ca="1" si="12"/>
        <v/>
      </c>
      <c r="W62" s="213" t="str">
        <f t="shared" ca="1" si="13"/>
        <v/>
      </c>
      <c r="X62" s="213" t="str">
        <f t="shared" ca="1" si="14"/>
        <v/>
      </c>
      <c r="Y62" t="str">
        <f t="shared" ca="1" si="15"/>
        <v/>
      </c>
    </row>
    <row r="63" spans="1:25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IF(OR(historico_VU!A62="",historico_VU!C62=""),"",historico_VU!C62)</f>
        <v/>
      </c>
      <c r="C63" s="118" t="str">
        <f>IF(posicao_contratual!A62="","",posicao_contratual!G62)</f>
        <v/>
      </c>
      <c r="D63" s="117" t="str">
        <f>IF(A63="TOTAL",ROUND(SUM($D$3:D62),2),IF(OR(A63="",B63="",C63=""),"",ROUND(B63*C63,2)))</f>
        <v/>
      </c>
      <c r="E63" s="119" t="str">
        <f>IF(OR(historico_VU!A62="",historico_VU!D62=""),"",historico_VU!D62)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IF(OR(historico_VU!A62="",historico_VU!E62=""),"",historico_VU!E62)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IF(OR(historico_VU!A62="",historico_VU!F62=""),"",historico_VU!F62)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IF(OR(historico_VU!A62="",historico_VU!G62=""),"",historico_VU!G62)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  <c r="Q63" s="195" t="str">
        <f t="shared" ca="1" si="8"/>
        <v/>
      </c>
      <c r="R63" t="str">
        <f>IF($A63="","",IF(MEMORIA_RESULTADOS!$W$46="","","C"&amp;MEMORIA_RESULTADOS!$W$46))</f>
        <v/>
      </c>
      <c r="S63" s="284" t="str">
        <f t="shared" ca="1" si="9"/>
        <v/>
      </c>
      <c r="T63" s="284" t="str">
        <f t="shared" ca="1" si="10"/>
        <v/>
      </c>
      <c r="U63" s="284" t="str">
        <f t="shared" ca="1" si="11"/>
        <v/>
      </c>
      <c r="V63" s="213" t="str">
        <f t="shared" ca="1" si="12"/>
        <v/>
      </c>
      <c r="W63" s="213" t="str">
        <f t="shared" ca="1" si="13"/>
        <v/>
      </c>
      <c r="X63" s="213" t="str">
        <f t="shared" ca="1" si="14"/>
        <v/>
      </c>
      <c r="Y63" t="str">
        <f t="shared" ca="1" si="15"/>
        <v/>
      </c>
    </row>
    <row r="64" spans="1:25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IF(OR(historico_VU!A63="",historico_VU!C63=""),"",historico_VU!C63)</f>
        <v/>
      </c>
      <c r="C64" s="118" t="str">
        <f>IF(posicao_contratual!A63="","",posicao_contratual!G63)</f>
        <v/>
      </c>
      <c r="D64" s="117" t="str">
        <f>IF(A64="TOTAL",ROUND(SUM($D$3:D63),2),IF(OR(A64="",B64="",C64=""),"",ROUND(B64*C64,2)))</f>
        <v/>
      </c>
      <c r="E64" s="119" t="str">
        <f>IF(OR(historico_VU!A63="",historico_VU!D63=""),"",historico_VU!D63)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IF(OR(historico_VU!A63="",historico_VU!E63=""),"",historico_VU!E63)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IF(OR(historico_VU!A63="",historico_VU!F63=""),"",historico_VU!F63)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IF(OR(historico_VU!A63="",historico_VU!G63=""),"",historico_VU!G63)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  <c r="Q64" s="195" t="str">
        <f t="shared" ca="1" si="8"/>
        <v/>
      </c>
      <c r="R64" t="str">
        <f>IF($A64="","",IF(MEMORIA_RESULTADOS!$W$46="","","C"&amp;MEMORIA_RESULTADOS!$W$46))</f>
        <v/>
      </c>
      <c r="S64" s="284" t="str">
        <f t="shared" ca="1" si="9"/>
        <v/>
      </c>
      <c r="T64" s="284" t="str">
        <f t="shared" ca="1" si="10"/>
        <v/>
      </c>
      <c r="U64" s="284" t="str">
        <f t="shared" ca="1" si="11"/>
        <v/>
      </c>
      <c r="V64" s="213" t="str">
        <f t="shared" ca="1" si="12"/>
        <v/>
      </c>
      <c r="W64" s="213" t="str">
        <f t="shared" ca="1" si="13"/>
        <v/>
      </c>
      <c r="X64" s="213" t="str">
        <f t="shared" ca="1" si="14"/>
        <v/>
      </c>
      <c r="Y64" t="str">
        <f t="shared" ca="1" si="15"/>
        <v/>
      </c>
    </row>
    <row r="65" spans="1:25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IF(OR(historico_VU!A64="",historico_VU!C64=""),"",historico_VU!C64)</f>
        <v/>
      </c>
      <c r="C65" s="118" t="str">
        <f>IF(posicao_contratual!A64="","",posicao_contratual!G64)</f>
        <v/>
      </c>
      <c r="D65" s="117" t="str">
        <f>IF(A65="TOTAL",ROUND(SUM($D$3:D64),2),IF(OR(A65="",B65="",C65=""),"",ROUND(B65*C65,2)))</f>
        <v/>
      </c>
      <c r="E65" s="119" t="str">
        <f>IF(OR(historico_VU!A64="",historico_VU!D64=""),"",historico_VU!D64)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IF(OR(historico_VU!A64="",historico_VU!E64=""),"",historico_VU!E64)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IF(OR(historico_VU!A64="",historico_VU!F64=""),"",historico_VU!F64)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IF(OR(historico_VU!A64="",historico_VU!G64=""),"",historico_VU!G64)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  <c r="Q65" s="195" t="str">
        <f t="shared" ca="1" si="8"/>
        <v/>
      </c>
      <c r="R65" t="str">
        <f>IF($A65="","",IF(MEMORIA_RESULTADOS!$W$46="","","C"&amp;MEMORIA_RESULTADOS!$W$46))</f>
        <v/>
      </c>
      <c r="S65" s="284" t="str">
        <f t="shared" ca="1" si="9"/>
        <v/>
      </c>
      <c r="T65" s="284" t="str">
        <f t="shared" ca="1" si="10"/>
        <v/>
      </c>
      <c r="U65" s="284" t="str">
        <f t="shared" ca="1" si="11"/>
        <v/>
      </c>
      <c r="V65" s="213" t="str">
        <f t="shared" ca="1" si="12"/>
        <v/>
      </c>
      <c r="W65" s="213" t="str">
        <f t="shared" ca="1" si="13"/>
        <v/>
      </c>
      <c r="X65" s="213" t="str">
        <f t="shared" ca="1" si="14"/>
        <v/>
      </c>
      <c r="Y65" t="str">
        <f t="shared" ca="1" si="15"/>
        <v/>
      </c>
    </row>
    <row r="66" spans="1:25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IF(OR(historico_VU!A65="",historico_VU!C65=""),"",historico_VU!C65)</f>
        <v/>
      </c>
      <c r="C66" s="118" t="str">
        <f>IF(posicao_contratual!A65="","",posicao_contratual!G65)</f>
        <v/>
      </c>
      <c r="D66" s="117" t="str">
        <f>IF(A66="TOTAL",ROUND(SUM($D$3:D65),2),IF(OR(A66="",B66="",C66=""),"",ROUND(B66*C66,2)))</f>
        <v/>
      </c>
      <c r="E66" s="119" t="str">
        <f>IF(OR(historico_VU!A65="",historico_VU!D65=""),"",historico_VU!D65)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IF(OR(historico_VU!A65="",historico_VU!E65=""),"",historico_VU!E65)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IF(OR(historico_VU!A65="",historico_VU!F65=""),"",historico_VU!F65)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IF(OR(historico_VU!A65="",historico_VU!G65=""),"",historico_VU!G65)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  <c r="Q66" s="195" t="str">
        <f t="shared" ca="1" si="8"/>
        <v/>
      </c>
      <c r="R66" t="str">
        <f>IF($A66="","",IF(MEMORIA_RESULTADOS!$W$46="","","C"&amp;MEMORIA_RESULTADOS!$W$46))</f>
        <v/>
      </c>
      <c r="S66" s="284" t="str">
        <f t="shared" ca="1" si="9"/>
        <v/>
      </c>
      <c r="T66" s="284" t="str">
        <f t="shared" ca="1" si="10"/>
        <v/>
      </c>
      <c r="U66" s="284" t="str">
        <f t="shared" ca="1" si="11"/>
        <v/>
      </c>
      <c r="V66" s="213" t="str">
        <f t="shared" ca="1" si="12"/>
        <v/>
      </c>
      <c r="W66" s="213" t="str">
        <f t="shared" ca="1" si="13"/>
        <v/>
      </c>
      <c r="X66" s="213" t="str">
        <f t="shared" ca="1" si="14"/>
        <v/>
      </c>
      <c r="Y66" t="str">
        <f t="shared" ca="1" si="15"/>
        <v/>
      </c>
    </row>
    <row r="67" spans="1:25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IF(OR(historico_VU!A66="",historico_VU!C66=""),"",historico_VU!C66)</f>
        <v/>
      </c>
      <c r="C67" s="118" t="str">
        <f>IF(posicao_contratual!A66="","",posicao_contratual!G66)</f>
        <v/>
      </c>
      <c r="D67" s="117" t="str">
        <f>IF(A67="TOTAL",ROUND(SUM($D$3:D66),2),IF(OR(A67="",B67="",C67=""),"",ROUND(B67*C67,2)))</f>
        <v/>
      </c>
      <c r="E67" s="119" t="str">
        <f>IF(OR(historico_VU!A66="",historico_VU!D66=""),"",historico_VU!D66)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IF(OR(historico_VU!A66="",historico_VU!E66=""),"",historico_VU!E66)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IF(OR(historico_VU!A66="",historico_VU!F66=""),"",historico_VU!F66)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IF(OR(historico_VU!A66="",historico_VU!G66=""),"",historico_VU!G66)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  <c r="Q67" s="195" t="str">
        <f t="shared" ref="Q67:Q98" ca="1" si="16">IF($A67="","",IF(ISERROR(INDIRECT("CICLO_EM_EXECUCAO!$D$5")),"",INDIRECT("CICLO_EM_EXECUCAO!$D$5")))</f>
        <v/>
      </c>
      <c r="R67" t="str">
        <f>IF($A67="","",IF(MEMORIA_RESULTADOS!$W$46="","","C"&amp;MEMORIA_RESULTADOS!$W$46))</f>
        <v/>
      </c>
      <c r="S67" s="284" t="str">
        <f t="shared" ref="S67:S98" ca="1" si="17">IF($A67="","",IF(ISERROR(INDIRECT("CICLO_EM_EXECUCAO!B"&amp;(ROW()+10))),"",INDIRECT("CICLO_EM_EXECUCAO!B"&amp;(ROW()+10))))</f>
        <v/>
      </c>
      <c r="T67" s="284" t="str">
        <f t="shared" ref="T67:T98" ca="1" si="18">IF($A67="","",IF(ISERROR(INDIRECT("CICLO_EM_EXECUCAO!D"&amp;(ROW()+10))),"",INDIRECT("CICLO_EM_EXECUCAO!D"&amp;(ROW()+10))))</f>
        <v/>
      </c>
      <c r="U67" s="284" t="str">
        <f t="shared" ref="U67:U98" ca="1" si="19">IF($A67="","",IF(ISERROR(INDIRECT("CICLO_EM_EXECUCAO!C"&amp;(ROW()+10))),"",INDIRECT("CICLO_EM_EXECUCAO!C"&amp;(ROW()+10))))</f>
        <v/>
      </c>
      <c r="V67" s="213" t="str">
        <f t="shared" ref="V67:V98" ca="1" si="20">IF($A67="","",IF(ISERROR(INDIRECT("CICLO_EM_EXECUCAO!E"&amp;(ROW()+10))),"",INDIRECT("CICLO_EM_EXECUCAO!E"&amp;(ROW()+10))))</f>
        <v/>
      </c>
      <c r="W67" s="213" t="str">
        <f t="shared" ref="W67:W98" ca="1" si="21">IF($A67="","",IF(ISERROR(INDIRECT("CICLO_EM_EXECUCAO!F"&amp;(ROW()+10))),"",INDIRECT("CICLO_EM_EXECUCAO!F"&amp;(ROW()+10))))</f>
        <v/>
      </c>
      <c r="X67" s="213" t="str">
        <f t="shared" ref="X67:X98" ca="1" si="22">IF($A67="","",IF(ISERROR(INDIRECT("CICLO_EM_EXECUCAO!G"&amp;(ROW()+10))),"",INDIRECT("CICLO_EM_EXECUCAO!G"&amp;(ROW()+10))))</f>
        <v/>
      </c>
      <c r="Y67" t="str">
        <f t="shared" ref="Y67:Y98" ca="1" si="23">IF($A67="","",IF(ISERROR(INDIRECT("CICLO_EM_EXECUCAO!K"&amp;(ROW()+10))),"CICLO_EM_EXECUCAO AUSENTE",INDIRECT("CICLO_EM_EXECUCAO!K"&amp;(ROW()+10))))</f>
        <v/>
      </c>
    </row>
    <row r="68" spans="1:25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IF(OR(historico_VU!A67="",historico_VU!C67=""),"",historico_VU!C67)</f>
        <v/>
      </c>
      <c r="C68" s="118" t="str">
        <f>IF(posicao_contratual!A67="","",posicao_contratual!G67)</f>
        <v/>
      </c>
      <c r="D68" s="117" t="str">
        <f>IF(A68="TOTAL",ROUND(SUM($D$3:D67),2),IF(OR(A68="",B68="",C68=""),"",ROUND(B68*C68,2)))</f>
        <v/>
      </c>
      <c r="E68" s="119" t="str">
        <f>IF(OR(historico_VU!A67="",historico_VU!D67=""),"",historico_VU!D67)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IF(OR(historico_VU!A67="",historico_VU!E67=""),"",historico_VU!E67)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IF(OR(historico_VU!A67="",historico_VU!F67=""),"",historico_VU!F67)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IF(OR(historico_VU!A67="",historico_VU!G67=""),"",historico_VU!G67)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  <c r="Q68" s="195" t="str">
        <f t="shared" ca="1" si="16"/>
        <v/>
      </c>
      <c r="R68" t="str">
        <f>IF($A68="","",IF(MEMORIA_RESULTADOS!$W$46="","","C"&amp;MEMORIA_RESULTADOS!$W$46))</f>
        <v/>
      </c>
      <c r="S68" s="284" t="str">
        <f t="shared" ca="1" si="17"/>
        <v/>
      </c>
      <c r="T68" s="284" t="str">
        <f t="shared" ca="1" si="18"/>
        <v/>
      </c>
      <c r="U68" s="284" t="str">
        <f t="shared" ca="1" si="19"/>
        <v/>
      </c>
      <c r="V68" s="213" t="str">
        <f t="shared" ca="1" si="20"/>
        <v/>
      </c>
      <c r="W68" s="213" t="str">
        <f t="shared" ca="1" si="21"/>
        <v/>
      </c>
      <c r="X68" s="213" t="str">
        <f t="shared" ca="1" si="22"/>
        <v/>
      </c>
      <c r="Y68" t="str">
        <f t="shared" ca="1" si="23"/>
        <v/>
      </c>
    </row>
    <row r="69" spans="1:25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IF(OR(historico_VU!A68="",historico_VU!C68=""),"",historico_VU!C68)</f>
        <v/>
      </c>
      <c r="C69" s="118" t="str">
        <f>IF(posicao_contratual!A68="","",posicao_contratual!G68)</f>
        <v/>
      </c>
      <c r="D69" s="117" t="str">
        <f>IF(A69="TOTAL",ROUND(SUM($D$3:D68),2),IF(OR(A69="",B69="",C69=""),"",ROUND(B69*C69,2)))</f>
        <v/>
      </c>
      <c r="E69" s="119" t="str">
        <f>IF(OR(historico_VU!A68="",historico_VU!D68=""),"",historico_VU!D68)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IF(OR(historico_VU!A68="",historico_VU!E68=""),"",historico_VU!E68)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IF(OR(historico_VU!A68="",historico_VU!F68=""),"",historico_VU!F68)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IF(OR(historico_VU!A68="",historico_VU!G68=""),"",historico_VU!G68)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  <c r="Q69" s="195" t="str">
        <f t="shared" ca="1" si="16"/>
        <v/>
      </c>
      <c r="R69" t="str">
        <f>IF($A69="","",IF(MEMORIA_RESULTADOS!$W$46="","","C"&amp;MEMORIA_RESULTADOS!$W$46))</f>
        <v/>
      </c>
      <c r="S69" s="284" t="str">
        <f t="shared" ca="1" si="17"/>
        <v/>
      </c>
      <c r="T69" s="284" t="str">
        <f t="shared" ca="1" si="18"/>
        <v/>
      </c>
      <c r="U69" s="284" t="str">
        <f t="shared" ca="1" si="19"/>
        <v/>
      </c>
      <c r="V69" s="213" t="str">
        <f t="shared" ca="1" si="20"/>
        <v/>
      </c>
      <c r="W69" s="213" t="str">
        <f t="shared" ca="1" si="21"/>
        <v/>
      </c>
      <c r="X69" s="213" t="str">
        <f t="shared" ca="1" si="22"/>
        <v/>
      </c>
      <c r="Y69" t="str">
        <f t="shared" ca="1" si="23"/>
        <v/>
      </c>
    </row>
    <row r="70" spans="1:25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IF(OR(historico_VU!A69="",historico_VU!C69=""),"",historico_VU!C69)</f>
        <v/>
      </c>
      <c r="C70" s="118" t="str">
        <f>IF(posicao_contratual!A69="","",posicao_contratual!G69)</f>
        <v/>
      </c>
      <c r="D70" s="117" t="str">
        <f>IF(A70="TOTAL",ROUND(SUM($D$3:D69),2),IF(OR(A70="",B70="",C70=""),"",ROUND(B70*C70,2)))</f>
        <v/>
      </c>
      <c r="E70" s="119" t="str">
        <f>IF(OR(historico_VU!A69="",historico_VU!D69=""),"",historico_VU!D69)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IF(OR(historico_VU!A69="",historico_VU!E69=""),"",historico_VU!E69)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IF(OR(historico_VU!A69="",historico_VU!F69=""),"",historico_VU!F69)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IF(OR(historico_VU!A69="",historico_VU!G69=""),"",historico_VU!G69)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  <c r="Q70" s="195" t="str">
        <f t="shared" ca="1" si="16"/>
        <v/>
      </c>
      <c r="R70" t="str">
        <f>IF($A70="","",IF(MEMORIA_RESULTADOS!$W$46="","","C"&amp;MEMORIA_RESULTADOS!$W$46))</f>
        <v/>
      </c>
      <c r="S70" s="284" t="str">
        <f t="shared" ca="1" si="17"/>
        <v/>
      </c>
      <c r="T70" s="284" t="str">
        <f t="shared" ca="1" si="18"/>
        <v/>
      </c>
      <c r="U70" s="284" t="str">
        <f t="shared" ca="1" si="19"/>
        <v/>
      </c>
      <c r="V70" s="213" t="str">
        <f t="shared" ca="1" si="20"/>
        <v/>
      </c>
      <c r="W70" s="213" t="str">
        <f t="shared" ca="1" si="21"/>
        <v/>
      </c>
      <c r="X70" s="213" t="str">
        <f t="shared" ca="1" si="22"/>
        <v/>
      </c>
      <c r="Y70" t="str">
        <f t="shared" ca="1" si="23"/>
        <v/>
      </c>
    </row>
    <row r="71" spans="1:25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IF(OR(historico_VU!A70="",historico_VU!C70=""),"",historico_VU!C70)</f>
        <v/>
      </c>
      <c r="C71" s="118" t="str">
        <f>IF(posicao_contratual!A70="","",posicao_contratual!G70)</f>
        <v/>
      </c>
      <c r="D71" s="117" t="str">
        <f>IF(A71="TOTAL",ROUND(SUM($D$3:D70),2),IF(OR(A71="",B71="",C71=""),"",ROUND(B71*C71,2)))</f>
        <v/>
      </c>
      <c r="E71" s="119" t="str">
        <f>IF(OR(historico_VU!A70="",historico_VU!D70=""),"",historico_VU!D70)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IF(OR(historico_VU!A70="",historico_VU!E70=""),"",historico_VU!E70)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IF(OR(historico_VU!A70="",historico_VU!F70=""),"",historico_VU!F70)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IF(OR(historico_VU!A70="",historico_VU!G70=""),"",historico_VU!G70)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  <c r="Q71" s="195" t="str">
        <f t="shared" ca="1" si="16"/>
        <v/>
      </c>
      <c r="R71" t="str">
        <f>IF($A71="","",IF(MEMORIA_RESULTADOS!$W$46="","","C"&amp;MEMORIA_RESULTADOS!$W$46))</f>
        <v/>
      </c>
      <c r="S71" s="284" t="str">
        <f t="shared" ca="1" si="17"/>
        <v/>
      </c>
      <c r="T71" s="284" t="str">
        <f t="shared" ca="1" si="18"/>
        <v/>
      </c>
      <c r="U71" s="284" t="str">
        <f t="shared" ca="1" si="19"/>
        <v/>
      </c>
      <c r="V71" s="213" t="str">
        <f t="shared" ca="1" si="20"/>
        <v/>
      </c>
      <c r="W71" s="213" t="str">
        <f t="shared" ca="1" si="21"/>
        <v/>
      </c>
      <c r="X71" s="213" t="str">
        <f t="shared" ca="1" si="22"/>
        <v/>
      </c>
      <c r="Y71" t="str">
        <f t="shared" ca="1" si="23"/>
        <v/>
      </c>
    </row>
    <row r="72" spans="1:25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IF(OR(historico_VU!A71="",historico_VU!C71=""),"",historico_VU!C71)</f>
        <v/>
      </c>
      <c r="C72" s="118" t="str">
        <f>IF(posicao_contratual!A71="","",posicao_contratual!G71)</f>
        <v/>
      </c>
      <c r="D72" s="117" t="str">
        <f>IF(A72="TOTAL",ROUND(SUM($D$3:D71),2),IF(OR(A72="",B72="",C72=""),"",ROUND(B72*C72,2)))</f>
        <v/>
      </c>
      <c r="E72" s="119" t="str">
        <f>IF(OR(historico_VU!A71="",historico_VU!D71=""),"",historico_VU!D71)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IF(OR(historico_VU!A71="",historico_VU!E71=""),"",historico_VU!E71)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IF(OR(historico_VU!A71="",historico_VU!F71=""),"",historico_VU!F71)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IF(OR(historico_VU!A71="",historico_VU!G71=""),"",historico_VU!G71)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  <c r="Q72" s="195" t="str">
        <f t="shared" ca="1" si="16"/>
        <v/>
      </c>
      <c r="R72" t="str">
        <f>IF($A72="","",IF(MEMORIA_RESULTADOS!$W$46="","","C"&amp;MEMORIA_RESULTADOS!$W$46))</f>
        <v/>
      </c>
      <c r="S72" s="284" t="str">
        <f t="shared" ca="1" si="17"/>
        <v/>
      </c>
      <c r="T72" s="284" t="str">
        <f t="shared" ca="1" si="18"/>
        <v/>
      </c>
      <c r="U72" s="284" t="str">
        <f t="shared" ca="1" si="19"/>
        <v/>
      </c>
      <c r="V72" s="213" t="str">
        <f t="shared" ca="1" si="20"/>
        <v/>
      </c>
      <c r="W72" s="213" t="str">
        <f t="shared" ca="1" si="21"/>
        <v/>
      </c>
      <c r="X72" s="213" t="str">
        <f t="shared" ca="1" si="22"/>
        <v/>
      </c>
      <c r="Y72" t="str">
        <f t="shared" ca="1" si="23"/>
        <v/>
      </c>
    </row>
    <row r="73" spans="1:25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IF(OR(historico_VU!A72="",historico_VU!C72=""),"",historico_VU!C72)</f>
        <v/>
      </c>
      <c r="C73" s="118" t="str">
        <f>IF(posicao_contratual!A72="","",posicao_contratual!G72)</f>
        <v/>
      </c>
      <c r="D73" s="117" t="str">
        <f>IF(A73="TOTAL",ROUND(SUM($D$3:D72),2),IF(OR(A73="",B73="",C73=""),"",ROUND(B73*C73,2)))</f>
        <v/>
      </c>
      <c r="E73" s="119" t="str">
        <f>IF(OR(historico_VU!A72="",historico_VU!D72=""),"",historico_VU!D72)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IF(OR(historico_VU!A72="",historico_VU!E72=""),"",historico_VU!E72)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IF(OR(historico_VU!A72="",historico_VU!F72=""),"",historico_VU!F72)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IF(OR(historico_VU!A72="",historico_VU!G72=""),"",historico_VU!G72)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  <c r="Q73" s="195" t="str">
        <f t="shared" ca="1" si="16"/>
        <v/>
      </c>
      <c r="R73" t="str">
        <f>IF($A73="","",IF(MEMORIA_RESULTADOS!$W$46="","","C"&amp;MEMORIA_RESULTADOS!$W$46))</f>
        <v/>
      </c>
      <c r="S73" s="284" t="str">
        <f t="shared" ca="1" si="17"/>
        <v/>
      </c>
      <c r="T73" s="284" t="str">
        <f t="shared" ca="1" si="18"/>
        <v/>
      </c>
      <c r="U73" s="284" t="str">
        <f t="shared" ca="1" si="19"/>
        <v/>
      </c>
      <c r="V73" s="213" t="str">
        <f t="shared" ca="1" si="20"/>
        <v/>
      </c>
      <c r="W73" s="213" t="str">
        <f t="shared" ca="1" si="21"/>
        <v/>
      </c>
      <c r="X73" s="213" t="str">
        <f t="shared" ca="1" si="22"/>
        <v/>
      </c>
      <c r="Y73" t="str">
        <f t="shared" ca="1" si="23"/>
        <v/>
      </c>
    </row>
    <row r="74" spans="1:25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IF(OR(historico_VU!A73="",historico_VU!C73=""),"",historico_VU!C73)</f>
        <v/>
      </c>
      <c r="C74" s="118" t="str">
        <f>IF(posicao_contratual!A73="","",posicao_contratual!G73)</f>
        <v/>
      </c>
      <c r="D74" s="117" t="str">
        <f>IF(A74="TOTAL",ROUND(SUM($D$3:D73),2),IF(OR(A74="",B74="",C74=""),"",ROUND(B74*C74,2)))</f>
        <v/>
      </c>
      <c r="E74" s="119" t="str">
        <f>IF(OR(historico_VU!A73="",historico_VU!D73=""),"",historico_VU!D73)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IF(OR(historico_VU!A73="",historico_VU!E73=""),"",historico_VU!E73)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IF(OR(historico_VU!A73="",historico_VU!F73=""),"",historico_VU!F73)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IF(OR(historico_VU!A73="",historico_VU!G73=""),"",historico_VU!G73)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  <c r="Q74" s="195" t="str">
        <f t="shared" ca="1" si="16"/>
        <v/>
      </c>
      <c r="R74" t="str">
        <f>IF($A74="","",IF(MEMORIA_RESULTADOS!$W$46="","","C"&amp;MEMORIA_RESULTADOS!$W$46))</f>
        <v/>
      </c>
      <c r="S74" s="284" t="str">
        <f t="shared" ca="1" si="17"/>
        <v/>
      </c>
      <c r="T74" s="284" t="str">
        <f t="shared" ca="1" si="18"/>
        <v/>
      </c>
      <c r="U74" s="284" t="str">
        <f t="shared" ca="1" si="19"/>
        <v/>
      </c>
      <c r="V74" s="213" t="str">
        <f t="shared" ca="1" si="20"/>
        <v/>
      </c>
      <c r="W74" s="213" t="str">
        <f t="shared" ca="1" si="21"/>
        <v/>
      </c>
      <c r="X74" s="213" t="str">
        <f t="shared" ca="1" si="22"/>
        <v/>
      </c>
      <c r="Y74" t="str">
        <f t="shared" ca="1" si="23"/>
        <v/>
      </c>
    </row>
    <row r="75" spans="1:25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IF(OR(historico_VU!A74="",historico_VU!C74=""),"",historico_VU!C74)</f>
        <v/>
      </c>
      <c r="C75" s="118" t="str">
        <f>IF(posicao_contratual!A74="","",posicao_contratual!G74)</f>
        <v/>
      </c>
      <c r="D75" s="117" t="str">
        <f>IF(A75="TOTAL",ROUND(SUM($D$3:D74),2),IF(OR(A75="",B75="",C75=""),"",ROUND(B75*C75,2)))</f>
        <v/>
      </c>
      <c r="E75" s="119" t="str">
        <f>IF(OR(historico_VU!A74="",historico_VU!D74=""),"",historico_VU!D74)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IF(OR(historico_VU!A74="",historico_VU!E74=""),"",historico_VU!E74)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IF(OR(historico_VU!A74="",historico_VU!F74=""),"",historico_VU!F74)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IF(OR(historico_VU!A74="",historico_VU!G74=""),"",historico_VU!G74)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  <c r="Q75" s="195" t="str">
        <f t="shared" ca="1" si="16"/>
        <v/>
      </c>
      <c r="R75" t="str">
        <f>IF($A75="","",IF(MEMORIA_RESULTADOS!$W$46="","","C"&amp;MEMORIA_RESULTADOS!$W$46))</f>
        <v/>
      </c>
      <c r="S75" s="284" t="str">
        <f t="shared" ca="1" si="17"/>
        <v/>
      </c>
      <c r="T75" s="284" t="str">
        <f t="shared" ca="1" si="18"/>
        <v/>
      </c>
      <c r="U75" s="284" t="str">
        <f t="shared" ca="1" si="19"/>
        <v/>
      </c>
      <c r="V75" s="213" t="str">
        <f t="shared" ca="1" si="20"/>
        <v/>
      </c>
      <c r="W75" s="213" t="str">
        <f t="shared" ca="1" si="21"/>
        <v/>
      </c>
      <c r="X75" s="213" t="str">
        <f t="shared" ca="1" si="22"/>
        <v/>
      </c>
      <c r="Y75" t="str">
        <f t="shared" ca="1" si="23"/>
        <v/>
      </c>
    </row>
    <row r="76" spans="1:25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IF(OR(historico_VU!A75="",historico_VU!C75=""),"",historico_VU!C75)</f>
        <v/>
      </c>
      <c r="C76" s="118" t="str">
        <f>IF(posicao_contratual!A75="","",posicao_contratual!G75)</f>
        <v/>
      </c>
      <c r="D76" s="117" t="str">
        <f>IF(A76="TOTAL",ROUND(SUM($D$3:D75),2),IF(OR(A76="",B76="",C76=""),"",ROUND(B76*C76,2)))</f>
        <v/>
      </c>
      <c r="E76" s="119" t="str">
        <f>IF(OR(historico_VU!A75="",historico_VU!D75=""),"",historico_VU!D75)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IF(OR(historico_VU!A75="",historico_VU!E75=""),"",historico_VU!E75)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IF(OR(historico_VU!A75="",historico_VU!F75=""),"",historico_VU!F75)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IF(OR(historico_VU!A75="",historico_VU!G75=""),"",historico_VU!G75)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  <c r="Q76" s="195" t="str">
        <f t="shared" ca="1" si="16"/>
        <v/>
      </c>
      <c r="R76" t="str">
        <f>IF($A76="","",IF(MEMORIA_RESULTADOS!$W$46="","","C"&amp;MEMORIA_RESULTADOS!$W$46))</f>
        <v/>
      </c>
      <c r="S76" s="284" t="str">
        <f t="shared" ca="1" si="17"/>
        <v/>
      </c>
      <c r="T76" s="284" t="str">
        <f t="shared" ca="1" si="18"/>
        <v/>
      </c>
      <c r="U76" s="284" t="str">
        <f t="shared" ca="1" si="19"/>
        <v/>
      </c>
      <c r="V76" s="213" t="str">
        <f t="shared" ca="1" si="20"/>
        <v/>
      </c>
      <c r="W76" s="213" t="str">
        <f t="shared" ca="1" si="21"/>
        <v/>
      </c>
      <c r="X76" s="213" t="str">
        <f t="shared" ca="1" si="22"/>
        <v/>
      </c>
      <c r="Y76" t="str">
        <f t="shared" ca="1" si="23"/>
        <v/>
      </c>
    </row>
    <row r="77" spans="1:25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IF(OR(historico_VU!A76="",historico_VU!C76=""),"",historico_VU!C76)</f>
        <v/>
      </c>
      <c r="C77" s="118" t="str">
        <f>IF(posicao_contratual!A76="","",posicao_contratual!G76)</f>
        <v/>
      </c>
      <c r="D77" s="117" t="str">
        <f>IF(A77="TOTAL",ROUND(SUM($D$3:D76),2),IF(OR(A77="",B77="",C77=""),"",ROUND(B77*C77,2)))</f>
        <v/>
      </c>
      <c r="E77" s="119" t="str">
        <f>IF(OR(historico_VU!A76="",historico_VU!D76=""),"",historico_VU!D76)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IF(OR(historico_VU!A76="",historico_VU!E76=""),"",historico_VU!E76)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IF(OR(historico_VU!A76="",historico_VU!F76=""),"",historico_VU!F76)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IF(OR(historico_VU!A76="",historico_VU!G76=""),"",historico_VU!G76)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  <c r="Q77" s="195" t="str">
        <f t="shared" ca="1" si="16"/>
        <v/>
      </c>
      <c r="R77" t="str">
        <f>IF($A77="","",IF(MEMORIA_RESULTADOS!$W$46="","","C"&amp;MEMORIA_RESULTADOS!$W$46))</f>
        <v/>
      </c>
      <c r="S77" s="284" t="str">
        <f t="shared" ca="1" si="17"/>
        <v/>
      </c>
      <c r="T77" s="284" t="str">
        <f t="shared" ca="1" si="18"/>
        <v/>
      </c>
      <c r="U77" s="284" t="str">
        <f t="shared" ca="1" si="19"/>
        <v/>
      </c>
      <c r="V77" s="213" t="str">
        <f t="shared" ca="1" si="20"/>
        <v/>
      </c>
      <c r="W77" s="213" t="str">
        <f t="shared" ca="1" si="21"/>
        <v/>
      </c>
      <c r="X77" s="213" t="str">
        <f t="shared" ca="1" si="22"/>
        <v/>
      </c>
      <c r="Y77" t="str">
        <f t="shared" ca="1" si="23"/>
        <v/>
      </c>
    </row>
    <row r="78" spans="1:25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IF(OR(historico_VU!A77="",historico_VU!C77=""),"",historico_VU!C77)</f>
        <v/>
      </c>
      <c r="C78" s="118" t="str">
        <f>IF(posicao_contratual!A77="","",posicao_contratual!G77)</f>
        <v/>
      </c>
      <c r="D78" s="117" t="str">
        <f>IF(A78="TOTAL",ROUND(SUM($D$3:D77),2),IF(OR(A78="",B78="",C78=""),"",ROUND(B78*C78,2)))</f>
        <v/>
      </c>
      <c r="E78" s="119" t="str">
        <f>IF(OR(historico_VU!A77="",historico_VU!D77=""),"",historico_VU!D77)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IF(OR(historico_VU!A77="",historico_VU!E77=""),"",historico_VU!E77)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IF(OR(historico_VU!A77="",historico_VU!F77=""),"",historico_VU!F77)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IF(OR(historico_VU!A77="",historico_VU!G77=""),"",historico_VU!G77)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  <c r="Q78" s="195" t="str">
        <f t="shared" ca="1" si="16"/>
        <v/>
      </c>
      <c r="R78" t="str">
        <f>IF($A78="","",IF(MEMORIA_RESULTADOS!$W$46="","","C"&amp;MEMORIA_RESULTADOS!$W$46))</f>
        <v/>
      </c>
      <c r="S78" s="284" t="str">
        <f t="shared" ca="1" si="17"/>
        <v/>
      </c>
      <c r="T78" s="284" t="str">
        <f t="shared" ca="1" si="18"/>
        <v/>
      </c>
      <c r="U78" s="284" t="str">
        <f t="shared" ca="1" si="19"/>
        <v/>
      </c>
      <c r="V78" s="213" t="str">
        <f t="shared" ca="1" si="20"/>
        <v/>
      </c>
      <c r="W78" s="213" t="str">
        <f t="shared" ca="1" si="21"/>
        <v/>
      </c>
      <c r="X78" s="213" t="str">
        <f t="shared" ca="1" si="22"/>
        <v/>
      </c>
      <c r="Y78" t="str">
        <f t="shared" ca="1" si="23"/>
        <v/>
      </c>
    </row>
    <row r="79" spans="1:25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IF(OR(historico_VU!A78="",historico_VU!C78=""),"",historico_VU!C78)</f>
        <v/>
      </c>
      <c r="C79" s="118" t="str">
        <f>IF(posicao_contratual!A78="","",posicao_contratual!G78)</f>
        <v/>
      </c>
      <c r="D79" s="117" t="str">
        <f>IF(A79="TOTAL",ROUND(SUM($D$3:D78),2),IF(OR(A79="",B79="",C79=""),"",ROUND(B79*C79,2)))</f>
        <v/>
      </c>
      <c r="E79" s="119" t="str">
        <f>IF(OR(historico_VU!A78="",historico_VU!D78=""),"",historico_VU!D78)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IF(OR(historico_VU!A78="",historico_VU!E78=""),"",historico_VU!E78)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IF(OR(historico_VU!A78="",historico_VU!F78=""),"",historico_VU!F78)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IF(OR(historico_VU!A78="",historico_VU!G78=""),"",historico_VU!G78)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  <c r="Q79" s="195" t="str">
        <f t="shared" ca="1" si="16"/>
        <v/>
      </c>
      <c r="R79" t="str">
        <f>IF($A79="","",IF(MEMORIA_RESULTADOS!$W$46="","","C"&amp;MEMORIA_RESULTADOS!$W$46))</f>
        <v/>
      </c>
      <c r="S79" s="284" t="str">
        <f t="shared" ca="1" si="17"/>
        <v/>
      </c>
      <c r="T79" s="284" t="str">
        <f t="shared" ca="1" si="18"/>
        <v/>
      </c>
      <c r="U79" s="284" t="str">
        <f t="shared" ca="1" si="19"/>
        <v/>
      </c>
      <c r="V79" s="213" t="str">
        <f t="shared" ca="1" si="20"/>
        <v/>
      </c>
      <c r="W79" s="213" t="str">
        <f t="shared" ca="1" si="21"/>
        <v/>
      </c>
      <c r="X79" s="213" t="str">
        <f t="shared" ca="1" si="22"/>
        <v/>
      </c>
      <c r="Y79" t="str">
        <f t="shared" ca="1" si="23"/>
        <v/>
      </c>
    </row>
    <row r="80" spans="1:25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IF(OR(historico_VU!A79="",historico_VU!C79=""),"",historico_VU!C79)</f>
        <v/>
      </c>
      <c r="C80" s="118" t="str">
        <f>IF(posicao_contratual!A79="","",posicao_contratual!G79)</f>
        <v/>
      </c>
      <c r="D80" s="117" t="str">
        <f>IF(A80="TOTAL",ROUND(SUM($D$3:D79),2),IF(OR(A80="",B80="",C80=""),"",ROUND(B80*C80,2)))</f>
        <v/>
      </c>
      <c r="E80" s="119" t="str">
        <f>IF(OR(historico_VU!A79="",historico_VU!D79=""),"",historico_VU!D79)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IF(OR(historico_VU!A79="",historico_VU!E79=""),"",historico_VU!E79)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IF(OR(historico_VU!A79="",historico_VU!F79=""),"",historico_VU!F79)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IF(OR(historico_VU!A79="",historico_VU!G79=""),"",historico_VU!G79)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  <c r="Q80" s="195" t="str">
        <f t="shared" ca="1" si="16"/>
        <v/>
      </c>
      <c r="R80" t="str">
        <f>IF($A80="","",IF(MEMORIA_RESULTADOS!$W$46="","","C"&amp;MEMORIA_RESULTADOS!$W$46))</f>
        <v/>
      </c>
      <c r="S80" s="284" t="str">
        <f t="shared" ca="1" si="17"/>
        <v/>
      </c>
      <c r="T80" s="284" t="str">
        <f t="shared" ca="1" si="18"/>
        <v/>
      </c>
      <c r="U80" s="284" t="str">
        <f t="shared" ca="1" si="19"/>
        <v/>
      </c>
      <c r="V80" s="213" t="str">
        <f t="shared" ca="1" si="20"/>
        <v/>
      </c>
      <c r="W80" s="213" t="str">
        <f t="shared" ca="1" si="21"/>
        <v/>
      </c>
      <c r="X80" s="213" t="str">
        <f t="shared" ca="1" si="22"/>
        <v/>
      </c>
      <c r="Y80" t="str">
        <f t="shared" ca="1" si="23"/>
        <v/>
      </c>
    </row>
    <row r="81" spans="1:25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IF(OR(historico_VU!A80="",historico_VU!C80=""),"",historico_VU!C80)</f>
        <v/>
      </c>
      <c r="C81" s="118" t="str">
        <f>IF(posicao_contratual!A80="","",posicao_contratual!G80)</f>
        <v/>
      </c>
      <c r="D81" s="117" t="str">
        <f>IF(A81="TOTAL",ROUND(SUM($D$3:D80),2),IF(OR(A81="",B81="",C81=""),"",ROUND(B81*C81,2)))</f>
        <v/>
      </c>
      <c r="E81" s="119" t="str">
        <f>IF(OR(historico_VU!A80="",historico_VU!D80=""),"",historico_VU!D80)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IF(OR(historico_VU!A80="",historico_VU!E80=""),"",historico_VU!E80)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IF(OR(historico_VU!A80="",historico_VU!F80=""),"",historico_VU!F80)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IF(OR(historico_VU!A80="",historico_VU!G80=""),"",historico_VU!G80)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  <c r="Q81" s="195" t="str">
        <f t="shared" ca="1" si="16"/>
        <v/>
      </c>
      <c r="R81" t="str">
        <f>IF($A81="","",IF(MEMORIA_RESULTADOS!$W$46="","","C"&amp;MEMORIA_RESULTADOS!$W$46))</f>
        <v/>
      </c>
      <c r="S81" s="284" t="str">
        <f t="shared" ca="1" si="17"/>
        <v/>
      </c>
      <c r="T81" s="284" t="str">
        <f t="shared" ca="1" si="18"/>
        <v/>
      </c>
      <c r="U81" s="284" t="str">
        <f t="shared" ca="1" si="19"/>
        <v/>
      </c>
      <c r="V81" s="213" t="str">
        <f t="shared" ca="1" si="20"/>
        <v/>
      </c>
      <c r="W81" s="213" t="str">
        <f t="shared" ca="1" si="21"/>
        <v/>
      </c>
      <c r="X81" s="213" t="str">
        <f t="shared" ca="1" si="22"/>
        <v/>
      </c>
      <c r="Y81" t="str">
        <f t="shared" ca="1" si="23"/>
        <v/>
      </c>
    </row>
    <row r="82" spans="1:25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IF(OR(historico_VU!A81="",historico_VU!C81=""),"",historico_VU!C81)</f>
        <v/>
      </c>
      <c r="C82" s="118" t="str">
        <f>IF(posicao_contratual!A81="","",posicao_contratual!G81)</f>
        <v/>
      </c>
      <c r="D82" s="117" t="str">
        <f>IF(A82="TOTAL",ROUND(SUM($D$3:D81),2),IF(OR(A82="",B82="",C82=""),"",ROUND(B82*C82,2)))</f>
        <v/>
      </c>
      <c r="E82" s="119" t="str">
        <f>IF(OR(historico_VU!A81="",historico_VU!D81=""),"",historico_VU!D81)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IF(OR(historico_VU!A81="",historico_VU!E81=""),"",historico_VU!E81)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IF(OR(historico_VU!A81="",historico_VU!F81=""),"",historico_VU!F81)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IF(OR(historico_VU!A81="",historico_VU!G81=""),"",historico_VU!G81)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  <c r="Q82" s="195" t="str">
        <f t="shared" ca="1" si="16"/>
        <v/>
      </c>
      <c r="R82" t="str">
        <f>IF($A82="","",IF(MEMORIA_RESULTADOS!$W$46="","","C"&amp;MEMORIA_RESULTADOS!$W$46))</f>
        <v/>
      </c>
      <c r="S82" s="284" t="str">
        <f t="shared" ca="1" si="17"/>
        <v/>
      </c>
      <c r="T82" s="284" t="str">
        <f t="shared" ca="1" si="18"/>
        <v/>
      </c>
      <c r="U82" s="284" t="str">
        <f t="shared" ca="1" si="19"/>
        <v/>
      </c>
      <c r="V82" s="213" t="str">
        <f t="shared" ca="1" si="20"/>
        <v/>
      </c>
      <c r="W82" s="213" t="str">
        <f t="shared" ca="1" si="21"/>
        <v/>
      </c>
      <c r="X82" s="213" t="str">
        <f t="shared" ca="1" si="22"/>
        <v/>
      </c>
      <c r="Y82" t="str">
        <f t="shared" ca="1" si="23"/>
        <v/>
      </c>
    </row>
    <row r="83" spans="1:25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IF(OR(historico_VU!A82="",historico_VU!C82=""),"",historico_VU!C82)</f>
        <v/>
      </c>
      <c r="C83" s="118" t="str">
        <f>IF(posicao_contratual!A82="","",posicao_contratual!G82)</f>
        <v/>
      </c>
      <c r="D83" s="117" t="str">
        <f>IF(A83="TOTAL",ROUND(SUM($D$3:D82),2),IF(OR(A83="",B83="",C83=""),"",ROUND(B83*C83,2)))</f>
        <v/>
      </c>
      <c r="E83" s="119" t="str">
        <f>IF(OR(historico_VU!A82="",historico_VU!D82=""),"",historico_VU!D82)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IF(OR(historico_VU!A82="",historico_VU!E82=""),"",historico_VU!E82)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IF(OR(historico_VU!A82="",historico_VU!F82=""),"",historico_VU!F82)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IF(OR(historico_VU!A82="",historico_VU!G82=""),"",historico_VU!G82)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  <c r="Q83" s="195" t="str">
        <f t="shared" ca="1" si="16"/>
        <v/>
      </c>
      <c r="R83" t="str">
        <f>IF($A83="","",IF(MEMORIA_RESULTADOS!$W$46="","","C"&amp;MEMORIA_RESULTADOS!$W$46))</f>
        <v/>
      </c>
      <c r="S83" s="284" t="str">
        <f t="shared" ca="1" si="17"/>
        <v/>
      </c>
      <c r="T83" s="284" t="str">
        <f t="shared" ca="1" si="18"/>
        <v/>
      </c>
      <c r="U83" s="284" t="str">
        <f t="shared" ca="1" si="19"/>
        <v/>
      </c>
      <c r="V83" s="213" t="str">
        <f t="shared" ca="1" si="20"/>
        <v/>
      </c>
      <c r="W83" s="213" t="str">
        <f t="shared" ca="1" si="21"/>
        <v/>
      </c>
      <c r="X83" s="213" t="str">
        <f t="shared" ca="1" si="22"/>
        <v/>
      </c>
      <c r="Y83" t="str">
        <f t="shared" ca="1" si="23"/>
        <v/>
      </c>
    </row>
    <row r="84" spans="1:25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IF(OR(historico_VU!A83="",historico_VU!C83=""),"",historico_VU!C83)</f>
        <v/>
      </c>
      <c r="C84" s="118" t="str">
        <f>IF(posicao_contratual!A83="","",posicao_contratual!G83)</f>
        <v/>
      </c>
      <c r="D84" s="117" t="str">
        <f>IF(A84="TOTAL",ROUND(SUM($D$3:D83),2),IF(OR(A84="",B84="",C84=""),"",ROUND(B84*C84,2)))</f>
        <v/>
      </c>
      <c r="E84" s="119" t="str">
        <f>IF(OR(historico_VU!A83="",historico_VU!D83=""),"",historico_VU!D83)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IF(OR(historico_VU!A83="",historico_VU!E83=""),"",historico_VU!E83)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IF(OR(historico_VU!A83="",historico_VU!F83=""),"",historico_VU!F83)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IF(OR(historico_VU!A83="",historico_VU!G83=""),"",historico_VU!G83)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  <c r="Q84" s="195" t="str">
        <f t="shared" ca="1" si="16"/>
        <v/>
      </c>
      <c r="R84" t="str">
        <f>IF($A84="","",IF(MEMORIA_RESULTADOS!$W$46="","","C"&amp;MEMORIA_RESULTADOS!$W$46))</f>
        <v/>
      </c>
      <c r="S84" s="284" t="str">
        <f t="shared" ca="1" si="17"/>
        <v/>
      </c>
      <c r="T84" s="284" t="str">
        <f t="shared" ca="1" si="18"/>
        <v/>
      </c>
      <c r="U84" s="284" t="str">
        <f t="shared" ca="1" si="19"/>
        <v/>
      </c>
      <c r="V84" s="213" t="str">
        <f t="shared" ca="1" si="20"/>
        <v/>
      </c>
      <c r="W84" s="213" t="str">
        <f t="shared" ca="1" si="21"/>
        <v/>
      </c>
      <c r="X84" s="213" t="str">
        <f t="shared" ca="1" si="22"/>
        <v/>
      </c>
      <c r="Y84" t="str">
        <f t="shared" ca="1" si="23"/>
        <v/>
      </c>
    </row>
    <row r="85" spans="1:25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IF(OR(historico_VU!A84="",historico_VU!C84=""),"",historico_VU!C84)</f>
        <v/>
      </c>
      <c r="C85" s="118" t="str">
        <f>IF(posicao_contratual!A84="","",posicao_contratual!G84)</f>
        <v/>
      </c>
      <c r="D85" s="117" t="str">
        <f>IF(A85="TOTAL",ROUND(SUM($D$3:D84),2),IF(OR(A85="",B85="",C85=""),"",ROUND(B85*C85,2)))</f>
        <v/>
      </c>
      <c r="E85" s="119" t="str">
        <f>IF(OR(historico_VU!A84="",historico_VU!D84=""),"",historico_VU!D84)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IF(OR(historico_VU!A84="",historico_VU!E84=""),"",historico_VU!E84)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IF(OR(historico_VU!A84="",historico_VU!F84=""),"",historico_VU!F84)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IF(OR(historico_VU!A84="",historico_VU!G84=""),"",historico_VU!G84)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  <c r="Q85" s="195" t="str">
        <f t="shared" ca="1" si="16"/>
        <v/>
      </c>
      <c r="R85" t="str">
        <f>IF($A85="","",IF(MEMORIA_RESULTADOS!$W$46="","","C"&amp;MEMORIA_RESULTADOS!$W$46))</f>
        <v/>
      </c>
      <c r="S85" s="284" t="str">
        <f t="shared" ca="1" si="17"/>
        <v/>
      </c>
      <c r="T85" s="284" t="str">
        <f t="shared" ca="1" si="18"/>
        <v/>
      </c>
      <c r="U85" s="284" t="str">
        <f t="shared" ca="1" si="19"/>
        <v/>
      </c>
      <c r="V85" s="213" t="str">
        <f t="shared" ca="1" si="20"/>
        <v/>
      </c>
      <c r="W85" s="213" t="str">
        <f t="shared" ca="1" si="21"/>
        <v/>
      </c>
      <c r="X85" s="213" t="str">
        <f t="shared" ca="1" si="22"/>
        <v/>
      </c>
      <c r="Y85" t="str">
        <f t="shared" ca="1" si="23"/>
        <v/>
      </c>
    </row>
    <row r="86" spans="1:25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IF(OR(historico_VU!A85="",historico_VU!C85=""),"",historico_VU!C85)</f>
        <v/>
      </c>
      <c r="C86" s="118" t="str">
        <f>IF(posicao_contratual!A85="","",posicao_contratual!G85)</f>
        <v/>
      </c>
      <c r="D86" s="117" t="str">
        <f>IF(A86="TOTAL",ROUND(SUM($D$3:D85),2),IF(OR(A86="",B86="",C86=""),"",ROUND(B86*C86,2)))</f>
        <v/>
      </c>
      <c r="E86" s="119" t="str">
        <f>IF(OR(historico_VU!A85="",historico_VU!D85=""),"",historico_VU!D85)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IF(OR(historico_VU!A85="",historico_VU!E85=""),"",historico_VU!E85)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IF(OR(historico_VU!A85="",historico_VU!F85=""),"",historico_VU!F85)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IF(OR(historico_VU!A85="",historico_VU!G85=""),"",historico_VU!G85)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  <c r="Q86" s="195" t="str">
        <f t="shared" ca="1" si="16"/>
        <v/>
      </c>
      <c r="R86" t="str">
        <f>IF($A86="","",IF(MEMORIA_RESULTADOS!$W$46="","","C"&amp;MEMORIA_RESULTADOS!$W$46))</f>
        <v/>
      </c>
      <c r="S86" s="284" t="str">
        <f t="shared" ca="1" si="17"/>
        <v/>
      </c>
      <c r="T86" s="284" t="str">
        <f t="shared" ca="1" si="18"/>
        <v/>
      </c>
      <c r="U86" s="284" t="str">
        <f t="shared" ca="1" si="19"/>
        <v/>
      </c>
      <c r="V86" s="213" t="str">
        <f t="shared" ca="1" si="20"/>
        <v/>
      </c>
      <c r="W86" s="213" t="str">
        <f t="shared" ca="1" si="21"/>
        <v/>
      </c>
      <c r="X86" s="213" t="str">
        <f t="shared" ca="1" si="22"/>
        <v/>
      </c>
      <c r="Y86" t="str">
        <f t="shared" ca="1" si="23"/>
        <v/>
      </c>
    </row>
    <row r="87" spans="1:25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IF(OR(historico_VU!A86="",historico_VU!C86=""),"",historico_VU!C86)</f>
        <v/>
      </c>
      <c r="C87" s="118" t="str">
        <f>IF(posicao_contratual!A86="","",posicao_contratual!G86)</f>
        <v/>
      </c>
      <c r="D87" s="117" t="str">
        <f>IF(A87="TOTAL",ROUND(SUM($D$3:D86),2),IF(OR(A87="",B87="",C87=""),"",ROUND(B87*C87,2)))</f>
        <v/>
      </c>
      <c r="E87" s="119" t="str">
        <f>IF(OR(historico_VU!A86="",historico_VU!D86=""),"",historico_VU!D86)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IF(OR(historico_VU!A86="",historico_VU!E86=""),"",historico_VU!E86)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IF(OR(historico_VU!A86="",historico_VU!F86=""),"",historico_VU!F86)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IF(OR(historico_VU!A86="",historico_VU!G86=""),"",historico_VU!G86)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  <c r="Q87" s="195" t="str">
        <f t="shared" ca="1" si="16"/>
        <v/>
      </c>
      <c r="R87" t="str">
        <f>IF($A87="","",IF(MEMORIA_RESULTADOS!$W$46="","","C"&amp;MEMORIA_RESULTADOS!$W$46))</f>
        <v/>
      </c>
      <c r="S87" s="284" t="str">
        <f t="shared" ca="1" si="17"/>
        <v/>
      </c>
      <c r="T87" s="284" t="str">
        <f t="shared" ca="1" si="18"/>
        <v/>
      </c>
      <c r="U87" s="284" t="str">
        <f t="shared" ca="1" si="19"/>
        <v/>
      </c>
      <c r="V87" s="213" t="str">
        <f t="shared" ca="1" si="20"/>
        <v/>
      </c>
      <c r="W87" s="213" t="str">
        <f t="shared" ca="1" si="21"/>
        <v/>
      </c>
      <c r="X87" s="213" t="str">
        <f t="shared" ca="1" si="22"/>
        <v/>
      </c>
      <c r="Y87" t="str">
        <f t="shared" ca="1" si="23"/>
        <v/>
      </c>
    </row>
    <row r="88" spans="1:25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IF(OR(historico_VU!A87="",historico_VU!C87=""),"",historico_VU!C87)</f>
        <v/>
      </c>
      <c r="C88" s="118" t="str">
        <f>IF(posicao_contratual!A87="","",posicao_contratual!G87)</f>
        <v/>
      </c>
      <c r="D88" s="117" t="str">
        <f>IF(A88="TOTAL",ROUND(SUM($D$3:D87),2),IF(OR(A88="",B88="",C88=""),"",ROUND(B88*C88,2)))</f>
        <v/>
      </c>
      <c r="E88" s="119" t="str">
        <f>IF(OR(historico_VU!A87="",historico_VU!D87=""),"",historico_VU!D87)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IF(OR(historico_VU!A87="",historico_VU!E87=""),"",historico_VU!E87)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IF(OR(historico_VU!A87="",historico_VU!F87=""),"",historico_VU!F87)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IF(OR(historico_VU!A87="",historico_VU!G87=""),"",historico_VU!G87)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  <c r="Q88" s="195" t="str">
        <f t="shared" ca="1" si="16"/>
        <v/>
      </c>
      <c r="R88" t="str">
        <f>IF($A88="","",IF(MEMORIA_RESULTADOS!$W$46="","","C"&amp;MEMORIA_RESULTADOS!$W$46))</f>
        <v/>
      </c>
      <c r="S88" s="284" t="str">
        <f t="shared" ca="1" si="17"/>
        <v/>
      </c>
      <c r="T88" s="284" t="str">
        <f t="shared" ca="1" si="18"/>
        <v/>
      </c>
      <c r="U88" s="284" t="str">
        <f t="shared" ca="1" si="19"/>
        <v/>
      </c>
      <c r="V88" s="213" t="str">
        <f t="shared" ca="1" si="20"/>
        <v/>
      </c>
      <c r="W88" s="213" t="str">
        <f t="shared" ca="1" si="21"/>
        <v/>
      </c>
      <c r="X88" s="213" t="str">
        <f t="shared" ca="1" si="22"/>
        <v/>
      </c>
      <c r="Y88" t="str">
        <f t="shared" ca="1" si="23"/>
        <v/>
      </c>
    </row>
    <row r="89" spans="1:25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IF(OR(historico_VU!A88="",historico_VU!C88=""),"",historico_VU!C88)</f>
        <v/>
      </c>
      <c r="C89" s="118" t="str">
        <f>IF(posicao_contratual!A88="","",posicao_contratual!G88)</f>
        <v/>
      </c>
      <c r="D89" s="117" t="str">
        <f>IF(A89="TOTAL",ROUND(SUM($D$3:D88),2),IF(OR(A89="",B89="",C89=""),"",ROUND(B89*C89,2)))</f>
        <v/>
      </c>
      <c r="E89" s="119" t="str">
        <f>IF(OR(historico_VU!A88="",historico_VU!D88=""),"",historico_VU!D88)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IF(OR(historico_VU!A88="",historico_VU!E88=""),"",historico_VU!E88)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IF(OR(historico_VU!A88="",historico_VU!F88=""),"",historico_VU!F88)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IF(OR(historico_VU!A88="",historico_VU!G88=""),"",historico_VU!G88)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  <c r="Q89" s="195" t="str">
        <f t="shared" ca="1" si="16"/>
        <v/>
      </c>
      <c r="R89" t="str">
        <f>IF($A89="","",IF(MEMORIA_RESULTADOS!$W$46="","","C"&amp;MEMORIA_RESULTADOS!$W$46))</f>
        <v/>
      </c>
      <c r="S89" s="284" t="str">
        <f t="shared" ca="1" si="17"/>
        <v/>
      </c>
      <c r="T89" s="284" t="str">
        <f t="shared" ca="1" si="18"/>
        <v/>
      </c>
      <c r="U89" s="284" t="str">
        <f t="shared" ca="1" si="19"/>
        <v/>
      </c>
      <c r="V89" s="213" t="str">
        <f t="shared" ca="1" si="20"/>
        <v/>
      </c>
      <c r="W89" s="213" t="str">
        <f t="shared" ca="1" si="21"/>
        <v/>
      </c>
      <c r="X89" s="213" t="str">
        <f t="shared" ca="1" si="22"/>
        <v/>
      </c>
      <c r="Y89" t="str">
        <f t="shared" ca="1" si="23"/>
        <v/>
      </c>
    </row>
    <row r="90" spans="1:25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IF(OR(historico_VU!A89="",historico_VU!C89=""),"",historico_VU!C89)</f>
        <v/>
      </c>
      <c r="C90" s="118" t="str">
        <f>IF(posicao_contratual!A89="","",posicao_contratual!G89)</f>
        <v/>
      </c>
      <c r="D90" s="117" t="str">
        <f>IF(A90="TOTAL",ROUND(SUM($D$3:D89),2),IF(OR(A90="",B90="",C90=""),"",ROUND(B90*C90,2)))</f>
        <v/>
      </c>
      <c r="E90" s="119" t="str">
        <f>IF(OR(historico_VU!A89="",historico_VU!D89=""),"",historico_VU!D89)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IF(OR(historico_VU!A89="",historico_VU!E89=""),"",historico_VU!E89)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IF(OR(historico_VU!A89="",historico_VU!F89=""),"",historico_VU!F89)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IF(OR(historico_VU!A89="",historico_VU!G89=""),"",historico_VU!G89)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  <c r="Q90" s="195" t="str">
        <f t="shared" ca="1" si="16"/>
        <v/>
      </c>
      <c r="R90" t="str">
        <f>IF($A90="","",IF(MEMORIA_RESULTADOS!$W$46="","","C"&amp;MEMORIA_RESULTADOS!$W$46))</f>
        <v/>
      </c>
      <c r="S90" s="284" t="str">
        <f t="shared" ca="1" si="17"/>
        <v/>
      </c>
      <c r="T90" s="284" t="str">
        <f t="shared" ca="1" si="18"/>
        <v/>
      </c>
      <c r="U90" s="284" t="str">
        <f t="shared" ca="1" si="19"/>
        <v/>
      </c>
      <c r="V90" s="213" t="str">
        <f t="shared" ca="1" si="20"/>
        <v/>
      </c>
      <c r="W90" s="213" t="str">
        <f t="shared" ca="1" si="21"/>
        <v/>
      </c>
      <c r="X90" s="213" t="str">
        <f t="shared" ca="1" si="22"/>
        <v/>
      </c>
      <c r="Y90" t="str">
        <f t="shared" ca="1" si="23"/>
        <v/>
      </c>
    </row>
    <row r="91" spans="1:25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IF(OR(historico_VU!A90="",historico_VU!C90=""),"",historico_VU!C90)</f>
        <v/>
      </c>
      <c r="C91" s="118" t="str">
        <f>IF(posicao_contratual!A90="","",posicao_contratual!G90)</f>
        <v/>
      </c>
      <c r="D91" s="117" t="str">
        <f>IF(A91="TOTAL",ROUND(SUM($D$3:D90),2),IF(OR(A91="",B91="",C91=""),"",ROUND(B91*C91,2)))</f>
        <v/>
      </c>
      <c r="E91" s="119" t="str">
        <f>IF(OR(historico_VU!A90="",historico_VU!D90=""),"",historico_VU!D90)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IF(OR(historico_VU!A90="",historico_VU!E90=""),"",historico_VU!E90)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IF(OR(historico_VU!A90="",historico_VU!F90=""),"",historico_VU!F90)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IF(OR(historico_VU!A90="",historico_VU!G90=""),"",historico_VU!G90)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  <c r="Q91" s="195" t="str">
        <f t="shared" ca="1" si="16"/>
        <v/>
      </c>
      <c r="R91" t="str">
        <f>IF($A91="","",IF(MEMORIA_RESULTADOS!$W$46="","","C"&amp;MEMORIA_RESULTADOS!$W$46))</f>
        <v/>
      </c>
      <c r="S91" s="284" t="str">
        <f t="shared" ca="1" si="17"/>
        <v/>
      </c>
      <c r="T91" s="284" t="str">
        <f t="shared" ca="1" si="18"/>
        <v/>
      </c>
      <c r="U91" s="284" t="str">
        <f t="shared" ca="1" si="19"/>
        <v/>
      </c>
      <c r="V91" s="213" t="str">
        <f t="shared" ca="1" si="20"/>
        <v/>
      </c>
      <c r="W91" s="213" t="str">
        <f t="shared" ca="1" si="21"/>
        <v/>
      </c>
      <c r="X91" s="213" t="str">
        <f t="shared" ca="1" si="22"/>
        <v/>
      </c>
      <c r="Y91" t="str">
        <f t="shared" ca="1" si="23"/>
        <v/>
      </c>
    </row>
    <row r="92" spans="1:25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IF(OR(historico_VU!A91="",historico_VU!C91=""),"",historico_VU!C91)</f>
        <v/>
      </c>
      <c r="C92" s="118" t="str">
        <f>IF(posicao_contratual!A91="","",posicao_contratual!G91)</f>
        <v/>
      </c>
      <c r="D92" s="117" t="str">
        <f>IF(A92="TOTAL",ROUND(SUM($D$3:D91),2),IF(OR(A92="",B92="",C92=""),"",ROUND(B92*C92,2)))</f>
        <v/>
      </c>
      <c r="E92" s="119" t="str">
        <f>IF(OR(historico_VU!A91="",historico_VU!D91=""),"",historico_VU!D91)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IF(OR(historico_VU!A91="",historico_VU!E91=""),"",historico_VU!E91)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IF(OR(historico_VU!A91="",historico_VU!F91=""),"",historico_VU!F91)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IF(OR(historico_VU!A91="",historico_VU!G91=""),"",historico_VU!G91)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  <c r="Q92" s="195" t="str">
        <f t="shared" ca="1" si="16"/>
        <v/>
      </c>
      <c r="R92" t="str">
        <f>IF($A92="","",IF(MEMORIA_RESULTADOS!$W$46="","","C"&amp;MEMORIA_RESULTADOS!$W$46))</f>
        <v/>
      </c>
      <c r="S92" s="284" t="str">
        <f t="shared" ca="1" si="17"/>
        <v/>
      </c>
      <c r="T92" s="284" t="str">
        <f t="shared" ca="1" si="18"/>
        <v/>
      </c>
      <c r="U92" s="284" t="str">
        <f t="shared" ca="1" si="19"/>
        <v/>
      </c>
      <c r="V92" s="213" t="str">
        <f t="shared" ca="1" si="20"/>
        <v/>
      </c>
      <c r="W92" s="213" t="str">
        <f t="shared" ca="1" si="21"/>
        <v/>
      </c>
      <c r="X92" s="213" t="str">
        <f t="shared" ca="1" si="22"/>
        <v/>
      </c>
      <c r="Y92" t="str">
        <f t="shared" ca="1" si="23"/>
        <v/>
      </c>
    </row>
    <row r="93" spans="1:25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IF(OR(historico_VU!A92="",historico_VU!C92=""),"",historico_VU!C92)</f>
        <v/>
      </c>
      <c r="C93" s="118" t="str">
        <f>IF(posicao_contratual!A92="","",posicao_contratual!G92)</f>
        <v/>
      </c>
      <c r="D93" s="117" t="str">
        <f>IF(A93="TOTAL",ROUND(SUM($D$3:D92),2),IF(OR(A93="",B93="",C93=""),"",ROUND(B93*C93,2)))</f>
        <v/>
      </c>
      <c r="E93" s="119" t="str">
        <f>IF(OR(historico_VU!A92="",historico_VU!D92=""),"",historico_VU!D92)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IF(OR(historico_VU!A92="",historico_VU!E92=""),"",historico_VU!E92)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IF(OR(historico_VU!A92="",historico_VU!F92=""),"",historico_VU!F92)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IF(OR(historico_VU!A92="",historico_VU!G92=""),"",historico_VU!G92)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  <c r="Q93" s="195" t="str">
        <f t="shared" ca="1" si="16"/>
        <v/>
      </c>
      <c r="R93" t="str">
        <f>IF($A93="","",IF(MEMORIA_RESULTADOS!$W$46="","","C"&amp;MEMORIA_RESULTADOS!$W$46))</f>
        <v/>
      </c>
      <c r="S93" s="284" t="str">
        <f t="shared" ca="1" si="17"/>
        <v/>
      </c>
      <c r="T93" s="284" t="str">
        <f t="shared" ca="1" si="18"/>
        <v/>
      </c>
      <c r="U93" s="284" t="str">
        <f t="shared" ca="1" si="19"/>
        <v/>
      </c>
      <c r="V93" s="213" t="str">
        <f t="shared" ca="1" si="20"/>
        <v/>
      </c>
      <c r="W93" s="213" t="str">
        <f t="shared" ca="1" si="21"/>
        <v/>
      </c>
      <c r="X93" s="213" t="str">
        <f t="shared" ca="1" si="22"/>
        <v/>
      </c>
      <c r="Y93" t="str">
        <f t="shared" ca="1" si="23"/>
        <v/>
      </c>
    </row>
    <row r="94" spans="1:25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IF(OR(historico_VU!A93="",historico_VU!C93=""),"",historico_VU!C93)</f>
        <v/>
      </c>
      <c r="C94" s="118" t="str">
        <f>IF(posicao_contratual!A93="","",posicao_contratual!G93)</f>
        <v/>
      </c>
      <c r="D94" s="117" t="str">
        <f>IF(A94="TOTAL",ROUND(SUM($D$3:D93),2),IF(OR(A94="",B94="",C94=""),"",ROUND(B94*C94,2)))</f>
        <v/>
      </c>
      <c r="E94" s="119" t="str">
        <f>IF(OR(historico_VU!A93="",historico_VU!D93=""),"",historico_VU!D93)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IF(OR(historico_VU!A93="",historico_VU!E93=""),"",historico_VU!E93)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IF(OR(historico_VU!A93="",historico_VU!F93=""),"",historico_VU!F93)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IF(OR(historico_VU!A93="",historico_VU!G93=""),"",historico_VU!G93)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  <c r="Q94" s="195" t="str">
        <f t="shared" ca="1" si="16"/>
        <v/>
      </c>
      <c r="R94" t="str">
        <f>IF($A94="","",IF(MEMORIA_RESULTADOS!$W$46="","","C"&amp;MEMORIA_RESULTADOS!$W$46))</f>
        <v/>
      </c>
      <c r="S94" s="284" t="str">
        <f t="shared" ca="1" si="17"/>
        <v/>
      </c>
      <c r="T94" s="284" t="str">
        <f t="shared" ca="1" si="18"/>
        <v/>
      </c>
      <c r="U94" s="284" t="str">
        <f t="shared" ca="1" si="19"/>
        <v/>
      </c>
      <c r="V94" s="213" t="str">
        <f t="shared" ca="1" si="20"/>
        <v/>
      </c>
      <c r="W94" s="213" t="str">
        <f t="shared" ca="1" si="21"/>
        <v/>
      </c>
      <c r="X94" s="213" t="str">
        <f t="shared" ca="1" si="22"/>
        <v/>
      </c>
      <c r="Y94" t="str">
        <f t="shared" ca="1" si="23"/>
        <v/>
      </c>
    </row>
    <row r="95" spans="1:25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IF(OR(historico_VU!A94="",historico_VU!C94=""),"",historico_VU!C94)</f>
        <v/>
      </c>
      <c r="C95" s="118" t="str">
        <f>IF(posicao_contratual!A94="","",posicao_contratual!G94)</f>
        <v/>
      </c>
      <c r="D95" s="117" t="str">
        <f>IF(A95="TOTAL",ROUND(SUM($D$3:D94),2),IF(OR(A95="",B95="",C95=""),"",ROUND(B95*C95,2)))</f>
        <v/>
      </c>
      <c r="E95" s="119" t="str">
        <f>IF(OR(historico_VU!A94="",historico_VU!D94=""),"",historico_VU!D94)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IF(OR(historico_VU!A94="",historico_VU!E94=""),"",historico_VU!E94)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IF(OR(historico_VU!A94="",historico_VU!F94=""),"",historico_VU!F94)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IF(OR(historico_VU!A94="",historico_VU!G94=""),"",historico_VU!G94)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  <c r="Q95" s="195" t="str">
        <f t="shared" ca="1" si="16"/>
        <v/>
      </c>
      <c r="R95" t="str">
        <f>IF($A95="","",IF(MEMORIA_RESULTADOS!$W$46="","","C"&amp;MEMORIA_RESULTADOS!$W$46))</f>
        <v/>
      </c>
      <c r="S95" s="284" t="str">
        <f t="shared" ca="1" si="17"/>
        <v/>
      </c>
      <c r="T95" s="284" t="str">
        <f t="shared" ca="1" si="18"/>
        <v/>
      </c>
      <c r="U95" s="284" t="str">
        <f t="shared" ca="1" si="19"/>
        <v/>
      </c>
      <c r="V95" s="213" t="str">
        <f t="shared" ca="1" si="20"/>
        <v/>
      </c>
      <c r="W95" s="213" t="str">
        <f t="shared" ca="1" si="21"/>
        <v/>
      </c>
      <c r="X95" s="213" t="str">
        <f t="shared" ca="1" si="22"/>
        <v/>
      </c>
      <c r="Y95" t="str">
        <f t="shared" ca="1" si="23"/>
        <v/>
      </c>
    </row>
    <row r="96" spans="1:25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IF(OR(historico_VU!A95="",historico_VU!C95=""),"",historico_VU!C95)</f>
        <v/>
      </c>
      <c r="C96" s="118" t="str">
        <f>IF(posicao_contratual!A95="","",posicao_contratual!G95)</f>
        <v/>
      </c>
      <c r="D96" s="117" t="str">
        <f>IF(A96="TOTAL",ROUND(SUM($D$3:D95),2),IF(OR(A96="",B96="",C96=""),"",ROUND(B96*C96,2)))</f>
        <v/>
      </c>
      <c r="E96" s="119" t="str">
        <f>IF(OR(historico_VU!A95="",historico_VU!D95=""),"",historico_VU!D95)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IF(OR(historico_VU!A95="",historico_VU!E95=""),"",historico_VU!E95)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IF(OR(historico_VU!A95="",historico_VU!F95=""),"",historico_VU!F95)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IF(OR(historico_VU!A95="",historico_VU!G95=""),"",historico_VU!G95)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  <c r="Q96" s="195" t="str">
        <f t="shared" ca="1" si="16"/>
        <v/>
      </c>
      <c r="R96" t="str">
        <f>IF($A96="","",IF(MEMORIA_RESULTADOS!$W$46="","","C"&amp;MEMORIA_RESULTADOS!$W$46))</f>
        <v/>
      </c>
      <c r="S96" s="284" t="str">
        <f t="shared" ca="1" si="17"/>
        <v/>
      </c>
      <c r="T96" s="284" t="str">
        <f t="shared" ca="1" si="18"/>
        <v/>
      </c>
      <c r="U96" s="284" t="str">
        <f t="shared" ca="1" si="19"/>
        <v/>
      </c>
      <c r="V96" s="213" t="str">
        <f t="shared" ca="1" si="20"/>
        <v/>
      </c>
      <c r="W96" s="213" t="str">
        <f t="shared" ca="1" si="21"/>
        <v/>
      </c>
      <c r="X96" s="213" t="str">
        <f t="shared" ca="1" si="22"/>
        <v/>
      </c>
      <c r="Y96" t="str">
        <f t="shared" ca="1" si="23"/>
        <v/>
      </c>
    </row>
    <row r="97" spans="1:25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IF(OR(historico_VU!A96="",historico_VU!C96=""),"",historico_VU!C96)</f>
        <v/>
      </c>
      <c r="C97" s="118" t="str">
        <f>IF(posicao_contratual!A96="","",posicao_contratual!G96)</f>
        <v/>
      </c>
      <c r="D97" s="117" t="str">
        <f>IF(A97="TOTAL",ROUND(SUM($D$3:D96),2),IF(OR(A97="",B97="",C97=""),"",ROUND(B97*C97,2)))</f>
        <v/>
      </c>
      <c r="E97" s="119" t="str">
        <f>IF(OR(historico_VU!A96="",historico_VU!D96=""),"",historico_VU!D96)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IF(OR(historico_VU!A96="",historico_VU!E96=""),"",historico_VU!E96)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IF(OR(historico_VU!A96="",historico_VU!F96=""),"",historico_VU!F96)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IF(OR(historico_VU!A96="",historico_VU!G96=""),"",historico_VU!G96)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  <c r="Q97" s="195" t="str">
        <f t="shared" ca="1" si="16"/>
        <v/>
      </c>
      <c r="R97" t="str">
        <f>IF($A97="","",IF(MEMORIA_RESULTADOS!$W$46="","","C"&amp;MEMORIA_RESULTADOS!$W$46))</f>
        <v/>
      </c>
      <c r="S97" s="284" t="str">
        <f t="shared" ca="1" si="17"/>
        <v/>
      </c>
      <c r="T97" s="284" t="str">
        <f t="shared" ca="1" si="18"/>
        <v/>
      </c>
      <c r="U97" s="284" t="str">
        <f t="shared" ca="1" si="19"/>
        <v/>
      </c>
      <c r="V97" s="213" t="str">
        <f t="shared" ca="1" si="20"/>
        <v/>
      </c>
      <c r="W97" s="213" t="str">
        <f t="shared" ca="1" si="21"/>
        <v/>
      </c>
      <c r="X97" s="213" t="str">
        <f t="shared" ca="1" si="22"/>
        <v/>
      </c>
      <c r="Y97" t="str">
        <f t="shared" ca="1" si="23"/>
        <v/>
      </c>
    </row>
    <row r="98" spans="1:25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IF(OR(historico_VU!A97="",historico_VU!C97=""),"",historico_VU!C97)</f>
        <v/>
      </c>
      <c r="C98" s="118" t="str">
        <f>IF(posicao_contratual!A97="","",posicao_contratual!G97)</f>
        <v/>
      </c>
      <c r="D98" s="117" t="str">
        <f>IF(A98="TOTAL",ROUND(SUM($D$3:D97),2),IF(OR(A98="",B98="",C98=""),"",ROUND(B98*C98,2)))</f>
        <v/>
      </c>
      <c r="E98" s="119" t="str">
        <f>IF(OR(historico_VU!A97="",historico_VU!D97=""),"",historico_VU!D97)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IF(OR(historico_VU!A97="",historico_VU!E97=""),"",historico_VU!E97)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IF(OR(historico_VU!A97="",historico_VU!F97=""),"",historico_VU!F97)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IF(OR(historico_VU!A97="",historico_VU!G97=""),"",historico_VU!G97)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  <c r="Q98" s="195" t="str">
        <f t="shared" ca="1" si="16"/>
        <v/>
      </c>
      <c r="R98" t="str">
        <f>IF($A98="","",IF(MEMORIA_RESULTADOS!$W$46="","","C"&amp;MEMORIA_RESULTADOS!$W$46))</f>
        <v/>
      </c>
      <c r="S98" s="284" t="str">
        <f t="shared" ca="1" si="17"/>
        <v/>
      </c>
      <c r="T98" s="284" t="str">
        <f t="shared" ca="1" si="18"/>
        <v/>
      </c>
      <c r="U98" s="284" t="str">
        <f t="shared" ca="1" si="19"/>
        <v/>
      </c>
      <c r="V98" s="213" t="str">
        <f t="shared" ca="1" si="20"/>
        <v/>
      </c>
      <c r="W98" s="213" t="str">
        <f t="shared" ca="1" si="21"/>
        <v/>
      </c>
      <c r="X98" s="213" t="str">
        <f t="shared" ca="1" si="22"/>
        <v/>
      </c>
      <c r="Y98" t="str">
        <f t="shared" ca="1" si="23"/>
        <v/>
      </c>
    </row>
    <row r="99" spans="1:25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IF(OR(historico_VU!A98="",historico_VU!C98=""),"",historico_VU!C98)</f>
        <v/>
      </c>
      <c r="C99" s="118" t="str">
        <f>IF(posicao_contratual!A98="","",posicao_contratual!G98)</f>
        <v/>
      </c>
      <c r="D99" s="117" t="str">
        <f>IF(A99="TOTAL",ROUND(SUM($D$3:D98),2),IF(OR(A99="",B99="",C99=""),"",ROUND(B99*C99,2)))</f>
        <v/>
      </c>
      <c r="E99" s="119" t="str">
        <f>IF(OR(historico_VU!A98="",historico_VU!D98=""),"",historico_VU!D98)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IF(OR(historico_VU!A98="",historico_VU!E98=""),"",historico_VU!E98)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IF(OR(historico_VU!A98="",historico_VU!F98=""),"",historico_VU!F98)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IF(OR(historico_VU!A98="",historico_VU!G98=""),"",historico_VU!G98)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  <c r="Q99" s="195" t="str">
        <f t="shared" ref="Q99:Q130" ca="1" si="24">IF($A99="","",IF(ISERROR(INDIRECT("CICLO_EM_EXECUCAO!$D$5")),"",INDIRECT("CICLO_EM_EXECUCAO!$D$5")))</f>
        <v/>
      </c>
      <c r="R99" t="str">
        <f>IF($A99="","",IF(MEMORIA_RESULTADOS!$W$46="","","C"&amp;MEMORIA_RESULTADOS!$W$46))</f>
        <v/>
      </c>
      <c r="S99" s="284" t="str">
        <f t="shared" ref="S99:S130" ca="1" si="25">IF($A99="","",IF(ISERROR(INDIRECT("CICLO_EM_EXECUCAO!B"&amp;(ROW()+10))),"",INDIRECT("CICLO_EM_EXECUCAO!B"&amp;(ROW()+10))))</f>
        <v/>
      </c>
      <c r="T99" s="284" t="str">
        <f t="shared" ref="T99:T130" ca="1" si="26">IF($A99="","",IF(ISERROR(INDIRECT("CICLO_EM_EXECUCAO!D"&amp;(ROW()+10))),"",INDIRECT("CICLO_EM_EXECUCAO!D"&amp;(ROW()+10))))</f>
        <v/>
      </c>
      <c r="U99" s="284" t="str">
        <f t="shared" ref="U99:U130" ca="1" si="27">IF($A99="","",IF(ISERROR(INDIRECT("CICLO_EM_EXECUCAO!C"&amp;(ROW()+10))),"",INDIRECT("CICLO_EM_EXECUCAO!C"&amp;(ROW()+10))))</f>
        <v/>
      </c>
      <c r="V99" s="213" t="str">
        <f t="shared" ref="V99:V130" ca="1" si="28">IF($A99="","",IF(ISERROR(INDIRECT("CICLO_EM_EXECUCAO!E"&amp;(ROW()+10))),"",INDIRECT("CICLO_EM_EXECUCAO!E"&amp;(ROW()+10))))</f>
        <v/>
      </c>
      <c r="W99" s="213" t="str">
        <f t="shared" ref="W99:W130" ca="1" si="29">IF($A99="","",IF(ISERROR(INDIRECT("CICLO_EM_EXECUCAO!F"&amp;(ROW()+10))),"",INDIRECT("CICLO_EM_EXECUCAO!F"&amp;(ROW()+10))))</f>
        <v/>
      </c>
      <c r="X99" s="213" t="str">
        <f t="shared" ref="X99:X130" ca="1" si="30">IF($A99="","",IF(ISERROR(INDIRECT("CICLO_EM_EXECUCAO!G"&amp;(ROW()+10))),"",INDIRECT("CICLO_EM_EXECUCAO!G"&amp;(ROW()+10))))</f>
        <v/>
      </c>
      <c r="Y99" t="str">
        <f t="shared" ref="Y99:Y130" ca="1" si="31">IF($A99="","",IF(ISERROR(INDIRECT("CICLO_EM_EXECUCAO!K"&amp;(ROW()+10))),"CICLO_EM_EXECUCAO AUSENTE",INDIRECT("CICLO_EM_EXECUCAO!K"&amp;(ROW()+10))))</f>
        <v/>
      </c>
    </row>
    <row r="100" spans="1:25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IF(OR(historico_VU!A99="",historico_VU!C99=""),"",historico_VU!C99)</f>
        <v/>
      </c>
      <c r="C100" s="118" t="str">
        <f>IF(posicao_contratual!A99="","",posicao_contratual!G99)</f>
        <v/>
      </c>
      <c r="D100" s="117" t="str">
        <f>IF(A100="TOTAL",ROUND(SUM($D$3:D99),2),IF(OR(A100="",B100="",C100=""),"",ROUND(B100*C100,2)))</f>
        <v/>
      </c>
      <c r="E100" s="119" t="str">
        <f>IF(OR(historico_VU!A99="",historico_VU!D99=""),"",historico_VU!D99)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IF(OR(historico_VU!A99="",historico_VU!E99=""),"",historico_VU!E99)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IF(OR(historico_VU!A99="",historico_VU!F99=""),"",historico_VU!F99)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IF(OR(historico_VU!A99="",historico_VU!G99=""),"",historico_VU!G99)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  <c r="Q100" s="195" t="str">
        <f t="shared" ca="1" si="24"/>
        <v/>
      </c>
      <c r="R100" t="str">
        <f>IF($A100="","",IF(MEMORIA_RESULTADOS!$W$46="","","C"&amp;MEMORIA_RESULTADOS!$W$46))</f>
        <v/>
      </c>
      <c r="S100" s="284" t="str">
        <f t="shared" ca="1" si="25"/>
        <v/>
      </c>
      <c r="T100" s="284" t="str">
        <f t="shared" ca="1" si="26"/>
        <v/>
      </c>
      <c r="U100" s="284" t="str">
        <f t="shared" ca="1" si="27"/>
        <v/>
      </c>
      <c r="V100" s="213" t="str">
        <f t="shared" ca="1" si="28"/>
        <v/>
      </c>
      <c r="W100" s="213" t="str">
        <f t="shared" ca="1" si="29"/>
        <v/>
      </c>
      <c r="X100" s="213" t="str">
        <f t="shared" ca="1" si="30"/>
        <v/>
      </c>
      <c r="Y100" t="str">
        <f t="shared" ca="1" si="31"/>
        <v/>
      </c>
    </row>
    <row r="101" spans="1:25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IF(OR(historico_VU!A100="",historico_VU!C100=""),"",historico_VU!C100)</f>
        <v/>
      </c>
      <c r="C101" s="118" t="str">
        <f>IF(posicao_contratual!A100="","",posicao_contratual!G100)</f>
        <v/>
      </c>
      <c r="D101" s="117" t="str">
        <f>IF(A101="TOTAL",ROUND(SUM($D$3:D100),2),IF(OR(A101="",B101="",C101=""),"",ROUND(B101*C101,2)))</f>
        <v/>
      </c>
      <c r="E101" s="119" t="str">
        <f>IF(OR(historico_VU!A100="",historico_VU!D100=""),"",historico_VU!D100)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IF(OR(historico_VU!A100="",historico_VU!E100=""),"",historico_VU!E100)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IF(OR(historico_VU!A100="",historico_VU!F100=""),"",historico_VU!F100)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IF(OR(historico_VU!A100="",historico_VU!G100=""),"",historico_VU!G100)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  <c r="Q101" s="195" t="str">
        <f t="shared" ca="1" si="24"/>
        <v/>
      </c>
      <c r="R101" t="str">
        <f>IF($A101="","",IF(MEMORIA_RESULTADOS!$W$46="","","C"&amp;MEMORIA_RESULTADOS!$W$46))</f>
        <v/>
      </c>
      <c r="S101" s="284" t="str">
        <f t="shared" ca="1" si="25"/>
        <v/>
      </c>
      <c r="T101" s="284" t="str">
        <f t="shared" ca="1" si="26"/>
        <v/>
      </c>
      <c r="U101" s="284" t="str">
        <f t="shared" ca="1" si="27"/>
        <v/>
      </c>
      <c r="V101" s="213" t="str">
        <f t="shared" ca="1" si="28"/>
        <v/>
      </c>
      <c r="W101" s="213" t="str">
        <f t="shared" ca="1" si="29"/>
        <v/>
      </c>
      <c r="X101" s="213" t="str">
        <f t="shared" ca="1" si="30"/>
        <v/>
      </c>
      <c r="Y101" t="str">
        <f t="shared" ca="1" si="31"/>
        <v/>
      </c>
    </row>
    <row r="102" spans="1:25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IF(OR(historico_VU!A101="",historico_VU!C101=""),"",historico_VU!C101)</f>
        <v/>
      </c>
      <c r="C102" s="118" t="str">
        <f>IF(posicao_contratual!A101="","",posicao_contratual!G101)</f>
        <v/>
      </c>
      <c r="D102" s="117" t="str">
        <f>IF(A102="TOTAL",ROUND(SUM($D$3:D101),2),IF(OR(A102="",B102="",C102=""),"",ROUND(B102*C102,2)))</f>
        <v/>
      </c>
      <c r="E102" s="119" t="str">
        <f>IF(OR(historico_VU!A101="",historico_VU!D101=""),"",historico_VU!D101)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IF(OR(historico_VU!A101="",historico_VU!E101=""),"",historico_VU!E101)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IF(OR(historico_VU!A101="",historico_VU!F101=""),"",historico_VU!F101)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IF(OR(historico_VU!A101="",historico_VU!G101=""),"",historico_VU!G101)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  <c r="Q102" s="195" t="str">
        <f t="shared" ca="1" si="24"/>
        <v/>
      </c>
      <c r="R102" t="str">
        <f>IF($A102="","",IF(MEMORIA_RESULTADOS!$W$46="","","C"&amp;MEMORIA_RESULTADOS!$W$46))</f>
        <v/>
      </c>
      <c r="S102" s="284" t="str">
        <f t="shared" ca="1" si="25"/>
        <v/>
      </c>
      <c r="T102" s="284" t="str">
        <f t="shared" ca="1" si="26"/>
        <v/>
      </c>
      <c r="U102" s="284" t="str">
        <f t="shared" ca="1" si="27"/>
        <v/>
      </c>
      <c r="V102" s="213" t="str">
        <f t="shared" ca="1" si="28"/>
        <v/>
      </c>
      <c r="W102" s="213" t="str">
        <f t="shared" ca="1" si="29"/>
        <v/>
      </c>
      <c r="X102" s="213" t="str">
        <f t="shared" ca="1" si="30"/>
        <v/>
      </c>
      <c r="Y102" t="str">
        <f t="shared" ca="1" si="31"/>
        <v/>
      </c>
    </row>
    <row r="103" spans="1:25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IF(OR(historico_VU!A102="",historico_VU!C102=""),"",historico_VU!C102)</f>
        <v/>
      </c>
      <c r="C103" s="118" t="str">
        <f>IF(posicao_contratual!A102="","",posicao_contratual!G102)</f>
        <v/>
      </c>
      <c r="D103" s="117" t="str">
        <f>IF(A103="TOTAL",ROUND(SUM($D$3:D102),2),IF(OR(A103="",B103="",C103=""),"",ROUND(B103*C103,2)))</f>
        <v/>
      </c>
      <c r="E103" s="119" t="str">
        <f>IF(OR(historico_VU!A102="",historico_VU!D102=""),"",historico_VU!D102)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IF(OR(historico_VU!A102="",historico_VU!E102=""),"",historico_VU!E102)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IF(OR(historico_VU!A102="",historico_VU!F102=""),"",historico_VU!F102)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IF(OR(historico_VU!A102="",historico_VU!G102=""),"",historico_VU!G102)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  <c r="Q103" s="195" t="str">
        <f t="shared" ca="1" si="24"/>
        <v/>
      </c>
      <c r="R103" t="str">
        <f>IF($A103="","",IF(MEMORIA_RESULTADOS!$W$46="","","C"&amp;MEMORIA_RESULTADOS!$W$46))</f>
        <v/>
      </c>
      <c r="S103" s="284" t="str">
        <f t="shared" ca="1" si="25"/>
        <v/>
      </c>
      <c r="T103" s="284" t="str">
        <f t="shared" ca="1" si="26"/>
        <v/>
      </c>
      <c r="U103" s="284" t="str">
        <f t="shared" ca="1" si="27"/>
        <v/>
      </c>
      <c r="V103" s="213" t="str">
        <f t="shared" ca="1" si="28"/>
        <v/>
      </c>
      <c r="W103" s="213" t="str">
        <f t="shared" ca="1" si="29"/>
        <v/>
      </c>
      <c r="X103" s="213" t="str">
        <f t="shared" ca="1" si="30"/>
        <v/>
      </c>
      <c r="Y103" t="str">
        <f t="shared" ca="1" si="31"/>
        <v/>
      </c>
    </row>
    <row r="104" spans="1:25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IF(OR(historico_VU!A103="",historico_VU!C103=""),"",historico_VU!C103)</f>
        <v/>
      </c>
      <c r="C104" s="118" t="str">
        <f>IF(posicao_contratual!A103="","",posicao_contratual!G103)</f>
        <v/>
      </c>
      <c r="D104" s="117" t="str">
        <f>IF(A104="TOTAL",ROUND(SUM($D$3:D103),2),IF(OR(A104="",B104="",C104=""),"",ROUND(B104*C104,2)))</f>
        <v/>
      </c>
      <c r="E104" s="119" t="str">
        <f>IF(OR(historico_VU!A103="",historico_VU!D103=""),"",historico_VU!D103)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IF(OR(historico_VU!A103="",historico_VU!E103=""),"",historico_VU!E103)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IF(OR(historico_VU!A103="",historico_VU!F103=""),"",historico_VU!F103)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IF(OR(historico_VU!A103="",historico_VU!G103=""),"",historico_VU!G103)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  <c r="Q104" s="195" t="str">
        <f t="shared" ca="1" si="24"/>
        <v/>
      </c>
      <c r="R104" t="str">
        <f>IF($A104="","",IF(MEMORIA_RESULTADOS!$W$46="","","C"&amp;MEMORIA_RESULTADOS!$W$46))</f>
        <v/>
      </c>
      <c r="S104" s="284" t="str">
        <f t="shared" ca="1" si="25"/>
        <v/>
      </c>
      <c r="T104" s="284" t="str">
        <f t="shared" ca="1" si="26"/>
        <v/>
      </c>
      <c r="U104" s="284" t="str">
        <f t="shared" ca="1" si="27"/>
        <v/>
      </c>
      <c r="V104" s="213" t="str">
        <f t="shared" ca="1" si="28"/>
        <v/>
      </c>
      <c r="W104" s="213" t="str">
        <f t="shared" ca="1" si="29"/>
        <v/>
      </c>
      <c r="X104" s="213" t="str">
        <f t="shared" ca="1" si="30"/>
        <v/>
      </c>
      <c r="Y104" t="str">
        <f t="shared" ca="1" si="31"/>
        <v/>
      </c>
    </row>
    <row r="105" spans="1:25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IF(OR(historico_VU!A104="",historico_VU!C104=""),"",historico_VU!C104)</f>
        <v/>
      </c>
      <c r="C105" s="118" t="str">
        <f>IF(posicao_contratual!A104="","",posicao_contratual!G104)</f>
        <v/>
      </c>
      <c r="D105" s="117" t="str">
        <f>IF(A105="TOTAL",ROUND(SUM($D$3:D104),2),IF(OR(A105="",B105="",C105=""),"",ROUND(B105*C105,2)))</f>
        <v/>
      </c>
      <c r="E105" s="119" t="str">
        <f>IF(OR(historico_VU!A104="",historico_VU!D104=""),"",historico_VU!D104)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IF(OR(historico_VU!A104="",historico_VU!E104=""),"",historico_VU!E104)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IF(OR(historico_VU!A104="",historico_VU!F104=""),"",historico_VU!F104)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IF(OR(historico_VU!A104="",historico_VU!G104=""),"",historico_VU!G104)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  <c r="Q105" s="195" t="str">
        <f t="shared" ca="1" si="24"/>
        <v/>
      </c>
      <c r="R105" t="str">
        <f>IF($A105="","",IF(MEMORIA_RESULTADOS!$W$46="","","C"&amp;MEMORIA_RESULTADOS!$W$46))</f>
        <v/>
      </c>
      <c r="S105" s="284" t="str">
        <f t="shared" ca="1" si="25"/>
        <v/>
      </c>
      <c r="T105" s="284" t="str">
        <f t="shared" ca="1" si="26"/>
        <v/>
      </c>
      <c r="U105" s="284" t="str">
        <f t="shared" ca="1" si="27"/>
        <v/>
      </c>
      <c r="V105" s="213" t="str">
        <f t="shared" ca="1" si="28"/>
        <v/>
      </c>
      <c r="W105" s="213" t="str">
        <f t="shared" ca="1" si="29"/>
        <v/>
      </c>
      <c r="X105" s="213" t="str">
        <f t="shared" ca="1" si="30"/>
        <v/>
      </c>
      <c r="Y105" t="str">
        <f t="shared" ca="1" si="31"/>
        <v/>
      </c>
    </row>
    <row r="106" spans="1:25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IF(OR(historico_VU!A105="",historico_VU!C105=""),"",historico_VU!C105)</f>
        <v/>
      </c>
      <c r="C106" s="118" t="str">
        <f>IF(posicao_contratual!A105="","",posicao_contratual!G105)</f>
        <v/>
      </c>
      <c r="D106" s="117" t="str">
        <f>IF(A106="TOTAL",ROUND(SUM($D$3:D105),2),IF(OR(A106="",B106="",C106=""),"",ROUND(B106*C106,2)))</f>
        <v/>
      </c>
      <c r="E106" s="119" t="str">
        <f>IF(OR(historico_VU!A105="",historico_VU!D105=""),"",historico_VU!D105)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IF(OR(historico_VU!A105="",historico_VU!E105=""),"",historico_VU!E105)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IF(OR(historico_VU!A105="",historico_VU!F105=""),"",historico_VU!F105)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IF(OR(historico_VU!A105="",historico_VU!G105=""),"",historico_VU!G105)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  <c r="Q106" s="195" t="str">
        <f t="shared" ca="1" si="24"/>
        <v/>
      </c>
      <c r="R106" t="str">
        <f>IF($A106="","",IF(MEMORIA_RESULTADOS!$W$46="","","C"&amp;MEMORIA_RESULTADOS!$W$46))</f>
        <v/>
      </c>
      <c r="S106" s="284" t="str">
        <f t="shared" ca="1" si="25"/>
        <v/>
      </c>
      <c r="T106" s="284" t="str">
        <f t="shared" ca="1" si="26"/>
        <v/>
      </c>
      <c r="U106" s="284" t="str">
        <f t="shared" ca="1" si="27"/>
        <v/>
      </c>
      <c r="V106" s="213" t="str">
        <f t="shared" ca="1" si="28"/>
        <v/>
      </c>
      <c r="W106" s="213" t="str">
        <f t="shared" ca="1" si="29"/>
        <v/>
      </c>
      <c r="X106" s="213" t="str">
        <f t="shared" ca="1" si="30"/>
        <v/>
      </c>
      <c r="Y106" t="str">
        <f t="shared" ca="1" si="31"/>
        <v/>
      </c>
    </row>
    <row r="107" spans="1:25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IF(OR(historico_VU!A106="",historico_VU!C106=""),"",historico_VU!C106)</f>
        <v/>
      </c>
      <c r="C107" s="118" t="str">
        <f>IF(posicao_contratual!A106="","",posicao_contratual!G106)</f>
        <v/>
      </c>
      <c r="D107" s="117" t="str">
        <f>IF(A107="TOTAL",ROUND(SUM($D$3:D106),2),IF(OR(A107="",B107="",C107=""),"",ROUND(B107*C107,2)))</f>
        <v/>
      </c>
      <c r="E107" s="119" t="str">
        <f>IF(OR(historico_VU!A106="",historico_VU!D106=""),"",historico_VU!D106)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IF(OR(historico_VU!A106="",historico_VU!E106=""),"",historico_VU!E106)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IF(OR(historico_VU!A106="",historico_VU!F106=""),"",historico_VU!F106)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IF(OR(historico_VU!A106="",historico_VU!G106=""),"",historico_VU!G106)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  <c r="Q107" s="195" t="str">
        <f t="shared" ca="1" si="24"/>
        <v/>
      </c>
      <c r="R107" t="str">
        <f>IF($A107="","",IF(MEMORIA_RESULTADOS!$W$46="","","C"&amp;MEMORIA_RESULTADOS!$W$46))</f>
        <v/>
      </c>
      <c r="S107" s="284" t="str">
        <f t="shared" ca="1" si="25"/>
        <v/>
      </c>
      <c r="T107" s="284" t="str">
        <f t="shared" ca="1" si="26"/>
        <v/>
      </c>
      <c r="U107" s="284" t="str">
        <f t="shared" ca="1" si="27"/>
        <v/>
      </c>
      <c r="V107" s="213" t="str">
        <f t="shared" ca="1" si="28"/>
        <v/>
      </c>
      <c r="W107" s="213" t="str">
        <f t="shared" ca="1" si="29"/>
        <v/>
      </c>
      <c r="X107" s="213" t="str">
        <f t="shared" ca="1" si="30"/>
        <v/>
      </c>
      <c r="Y107" t="str">
        <f t="shared" ca="1" si="31"/>
        <v/>
      </c>
    </row>
    <row r="108" spans="1:25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IF(OR(historico_VU!A107="",historico_VU!C107=""),"",historico_VU!C107)</f>
        <v/>
      </c>
      <c r="C108" s="118" t="str">
        <f>IF(posicao_contratual!A107="","",posicao_contratual!G107)</f>
        <v/>
      </c>
      <c r="D108" s="117" t="str">
        <f>IF(A108="TOTAL",ROUND(SUM($D$3:D107),2),IF(OR(A108="",B108="",C108=""),"",ROUND(B108*C108,2)))</f>
        <v/>
      </c>
      <c r="E108" s="119" t="str">
        <f>IF(OR(historico_VU!A107="",historico_VU!D107=""),"",historico_VU!D107)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IF(OR(historico_VU!A107="",historico_VU!E107=""),"",historico_VU!E107)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IF(OR(historico_VU!A107="",historico_VU!F107=""),"",historico_VU!F107)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IF(OR(historico_VU!A107="",historico_VU!G107=""),"",historico_VU!G107)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  <c r="Q108" s="195" t="str">
        <f t="shared" ca="1" si="24"/>
        <v/>
      </c>
      <c r="R108" t="str">
        <f>IF($A108="","",IF(MEMORIA_RESULTADOS!$W$46="","","C"&amp;MEMORIA_RESULTADOS!$W$46))</f>
        <v/>
      </c>
      <c r="S108" s="284" t="str">
        <f t="shared" ca="1" si="25"/>
        <v/>
      </c>
      <c r="T108" s="284" t="str">
        <f t="shared" ca="1" si="26"/>
        <v/>
      </c>
      <c r="U108" s="284" t="str">
        <f t="shared" ca="1" si="27"/>
        <v/>
      </c>
      <c r="V108" s="213" t="str">
        <f t="shared" ca="1" si="28"/>
        <v/>
      </c>
      <c r="W108" s="213" t="str">
        <f t="shared" ca="1" si="29"/>
        <v/>
      </c>
      <c r="X108" s="213" t="str">
        <f t="shared" ca="1" si="30"/>
        <v/>
      </c>
      <c r="Y108" t="str">
        <f t="shared" ca="1" si="31"/>
        <v/>
      </c>
    </row>
    <row r="109" spans="1:25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IF(OR(historico_VU!A108="",historico_VU!C108=""),"",historico_VU!C108)</f>
        <v/>
      </c>
      <c r="C109" s="118" t="str">
        <f>IF(posicao_contratual!A108="","",posicao_contratual!G108)</f>
        <v/>
      </c>
      <c r="D109" s="117" t="str">
        <f>IF(A109="TOTAL",ROUND(SUM($D$3:D108),2),IF(OR(A109="",B109="",C109=""),"",ROUND(B109*C109,2)))</f>
        <v/>
      </c>
      <c r="E109" s="119" t="str">
        <f>IF(OR(historico_VU!A108="",historico_VU!D108=""),"",historico_VU!D108)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IF(OR(historico_VU!A108="",historico_VU!E108=""),"",historico_VU!E108)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IF(OR(historico_VU!A108="",historico_VU!F108=""),"",historico_VU!F108)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IF(OR(historico_VU!A108="",historico_VU!G108=""),"",historico_VU!G108)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  <c r="Q109" s="195" t="str">
        <f t="shared" ca="1" si="24"/>
        <v/>
      </c>
      <c r="R109" t="str">
        <f>IF($A109="","",IF(MEMORIA_RESULTADOS!$W$46="","","C"&amp;MEMORIA_RESULTADOS!$W$46))</f>
        <v/>
      </c>
      <c r="S109" s="284" t="str">
        <f t="shared" ca="1" si="25"/>
        <v/>
      </c>
      <c r="T109" s="284" t="str">
        <f t="shared" ca="1" si="26"/>
        <v/>
      </c>
      <c r="U109" s="284" t="str">
        <f t="shared" ca="1" si="27"/>
        <v/>
      </c>
      <c r="V109" s="213" t="str">
        <f t="shared" ca="1" si="28"/>
        <v/>
      </c>
      <c r="W109" s="213" t="str">
        <f t="shared" ca="1" si="29"/>
        <v/>
      </c>
      <c r="X109" s="213" t="str">
        <f t="shared" ca="1" si="30"/>
        <v/>
      </c>
      <c r="Y109" t="str">
        <f t="shared" ca="1" si="31"/>
        <v/>
      </c>
    </row>
    <row r="110" spans="1:25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IF(OR(historico_VU!A109="",historico_VU!C109=""),"",historico_VU!C109)</f>
        <v/>
      </c>
      <c r="C110" s="118" t="str">
        <f>IF(posicao_contratual!A109="","",posicao_contratual!G109)</f>
        <v/>
      </c>
      <c r="D110" s="117" t="str">
        <f>IF(A110="TOTAL",ROUND(SUM($D$3:D109),2),IF(OR(A110="",B110="",C110=""),"",ROUND(B110*C110,2)))</f>
        <v/>
      </c>
      <c r="E110" s="119" t="str">
        <f>IF(OR(historico_VU!A109="",historico_VU!D109=""),"",historico_VU!D109)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IF(OR(historico_VU!A109="",historico_VU!E109=""),"",historico_VU!E109)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IF(OR(historico_VU!A109="",historico_VU!F109=""),"",historico_VU!F109)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IF(OR(historico_VU!A109="",historico_VU!G109=""),"",historico_VU!G109)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  <c r="Q110" s="195" t="str">
        <f t="shared" ca="1" si="24"/>
        <v/>
      </c>
      <c r="R110" t="str">
        <f>IF($A110="","",IF(MEMORIA_RESULTADOS!$W$46="","","C"&amp;MEMORIA_RESULTADOS!$W$46))</f>
        <v/>
      </c>
      <c r="S110" s="284" t="str">
        <f t="shared" ca="1" si="25"/>
        <v/>
      </c>
      <c r="T110" s="284" t="str">
        <f t="shared" ca="1" si="26"/>
        <v/>
      </c>
      <c r="U110" s="284" t="str">
        <f t="shared" ca="1" si="27"/>
        <v/>
      </c>
      <c r="V110" s="213" t="str">
        <f t="shared" ca="1" si="28"/>
        <v/>
      </c>
      <c r="W110" s="213" t="str">
        <f t="shared" ca="1" si="29"/>
        <v/>
      </c>
      <c r="X110" s="213" t="str">
        <f t="shared" ca="1" si="30"/>
        <v/>
      </c>
      <c r="Y110" t="str">
        <f t="shared" ca="1" si="31"/>
        <v/>
      </c>
    </row>
    <row r="111" spans="1:25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IF(OR(historico_VU!A110="",historico_VU!C110=""),"",historico_VU!C110)</f>
        <v/>
      </c>
      <c r="C111" s="118" t="str">
        <f>IF(posicao_contratual!A110="","",posicao_contratual!G110)</f>
        <v/>
      </c>
      <c r="D111" s="117" t="str">
        <f>IF(A111="TOTAL",ROUND(SUM($D$3:D110),2),IF(OR(A111="",B111="",C111=""),"",ROUND(B111*C111,2)))</f>
        <v/>
      </c>
      <c r="E111" s="119" t="str">
        <f>IF(OR(historico_VU!A110="",historico_VU!D110=""),"",historico_VU!D110)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IF(OR(historico_VU!A110="",historico_VU!E110=""),"",historico_VU!E110)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IF(OR(historico_VU!A110="",historico_VU!F110=""),"",historico_VU!F110)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IF(OR(historico_VU!A110="",historico_VU!G110=""),"",historico_VU!G110)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  <c r="Q111" s="195" t="str">
        <f t="shared" ca="1" si="24"/>
        <v/>
      </c>
      <c r="R111" t="str">
        <f>IF($A111="","",IF(MEMORIA_RESULTADOS!$W$46="","","C"&amp;MEMORIA_RESULTADOS!$W$46))</f>
        <v/>
      </c>
      <c r="S111" s="284" t="str">
        <f t="shared" ca="1" si="25"/>
        <v/>
      </c>
      <c r="T111" s="284" t="str">
        <f t="shared" ca="1" si="26"/>
        <v/>
      </c>
      <c r="U111" s="284" t="str">
        <f t="shared" ca="1" si="27"/>
        <v/>
      </c>
      <c r="V111" s="213" t="str">
        <f t="shared" ca="1" si="28"/>
        <v/>
      </c>
      <c r="W111" s="213" t="str">
        <f t="shared" ca="1" si="29"/>
        <v/>
      </c>
      <c r="X111" s="213" t="str">
        <f t="shared" ca="1" si="30"/>
        <v/>
      </c>
      <c r="Y111" t="str">
        <f t="shared" ca="1" si="31"/>
        <v/>
      </c>
    </row>
    <row r="112" spans="1:25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IF(OR(historico_VU!A111="",historico_VU!C111=""),"",historico_VU!C111)</f>
        <v/>
      </c>
      <c r="C112" s="118" t="str">
        <f>IF(posicao_contratual!A111="","",posicao_contratual!G111)</f>
        <v/>
      </c>
      <c r="D112" s="117" t="str">
        <f>IF(A112="TOTAL",ROUND(SUM($D$3:D111),2),IF(OR(A112="",B112="",C112=""),"",ROUND(B112*C112,2)))</f>
        <v/>
      </c>
      <c r="E112" s="119" t="str">
        <f>IF(OR(historico_VU!A111="",historico_VU!D111=""),"",historico_VU!D111)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IF(OR(historico_VU!A111="",historico_VU!E111=""),"",historico_VU!E111)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IF(OR(historico_VU!A111="",historico_VU!F111=""),"",historico_VU!F111)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IF(OR(historico_VU!A111="",historico_VU!G111=""),"",historico_VU!G111)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  <c r="Q112" s="195" t="str">
        <f t="shared" ca="1" si="24"/>
        <v/>
      </c>
      <c r="R112" t="str">
        <f>IF($A112="","",IF(MEMORIA_RESULTADOS!$W$46="","","C"&amp;MEMORIA_RESULTADOS!$W$46))</f>
        <v/>
      </c>
      <c r="S112" s="284" t="str">
        <f t="shared" ca="1" si="25"/>
        <v/>
      </c>
      <c r="T112" s="284" t="str">
        <f t="shared" ca="1" si="26"/>
        <v/>
      </c>
      <c r="U112" s="284" t="str">
        <f t="shared" ca="1" si="27"/>
        <v/>
      </c>
      <c r="V112" s="213" t="str">
        <f t="shared" ca="1" si="28"/>
        <v/>
      </c>
      <c r="W112" s="213" t="str">
        <f t="shared" ca="1" si="29"/>
        <v/>
      </c>
      <c r="X112" s="213" t="str">
        <f t="shared" ca="1" si="30"/>
        <v/>
      </c>
      <c r="Y112" t="str">
        <f t="shared" ca="1" si="31"/>
        <v/>
      </c>
    </row>
    <row r="113" spans="1:25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IF(OR(historico_VU!A112="",historico_VU!C112=""),"",historico_VU!C112)</f>
        <v/>
      </c>
      <c r="C113" s="118" t="str">
        <f>IF(posicao_contratual!A112="","",posicao_contratual!G112)</f>
        <v/>
      </c>
      <c r="D113" s="117" t="str">
        <f>IF(A113="TOTAL",ROUND(SUM($D$3:D112),2),IF(OR(A113="",B113="",C113=""),"",ROUND(B113*C113,2)))</f>
        <v/>
      </c>
      <c r="E113" s="119" t="str">
        <f>IF(OR(historico_VU!A112="",historico_VU!D112=""),"",historico_VU!D112)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IF(OR(historico_VU!A112="",historico_VU!E112=""),"",historico_VU!E112)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IF(OR(historico_VU!A112="",historico_VU!F112=""),"",historico_VU!F112)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IF(OR(historico_VU!A112="",historico_VU!G112=""),"",historico_VU!G112)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  <c r="Q113" s="195" t="str">
        <f t="shared" ca="1" si="24"/>
        <v/>
      </c>
      <c r="R113" t="str">
        <f>IF($A113="","",IF(MEMORIA_RESULTADOS!$W$46="","","C"&amp;MEMORIA_RESULTADOS!$W$46))</f>
        <v/>
      </c>
      <c r="S113" s="284" t="str">
        <f t="shared" ca="1" si="25"/>
        <v/>
      </c>
      <c r="T113" s="284" t="str">
        <f t="shared" ca="1" si="26"/>
        <v/>
      </c>
      <c r="U113" s="284" t="str">
        <f t="shared" ca="1" si="27"/>
        <v/>
      </c>
      <c r="V113" s="213" t="str">
        <f t="shared" ca="1" si="28"/>
        <v/>
      </c>
      <c r="W113" s="213" t="str">
        <f t="shared" ca="1" si="29"/>
        <v/>
      </c>
      <c r="X113" s="213" t="str">
        <f t="shared" ca="1" si="30"/>
        <v/>
      </c>
      <c r="Y113" t="str">
        <f t="shared" ca="1" si="31"/>
        <v/>
      </c>
    </row>
    <row r="114" spans="1:25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IF(OR(historico_VU!A113="",historico_VU!C113=""),"",historico_VU!C113)</f>
        <v/>
      </c>
      <c r="C114" s="118" t="str">
        <f>IF(posicao_contratual!A113="","",posicao_contratual!G113)</f>
        <v/>
      </c>
      <c r="D114" s="117" t="str">
        <f>IF(A114="TOTAL",ROUND(SUM($D$3:D113),2),IF(OR(A114="",B114="",C114=""),"",ROUND(B114*C114,2)))</f>
        <v/>
      </c>
      <c r="E114" s="119" t="str">
        <f>IF(OR(historico_VU!A113="",historico_VU!D113=""),"",historico_VU!D113)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IF(OR(historico_VU!A113="",historico_VU!E113=""),"",historico_VU!E113)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IF(OR(historico_VU!A113="",historico_VU!F113=""),"",historico_VU!F113)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IF(OR(historico_VU!A113="",historico_VU!G113=""),"",historico_VU!G113)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  <c r="Q114" s="195" t="str">
        <f t="shared" ca="1" si="24"/>
        <v/>
      </c>
      <c r="R114" t="str">
        <f>IF($A114="","",IF(MEMORIA_RESULTADOS!$W$46="","","C"&amp;MEMORIA_RESULTADOS!$W$46))</f>
        <v/>
      </c>
      <c r="S114" s="284" t="str">
        <f t="shared" ca="1" si="25"/>
        <v/>
      </c>
      <c r="T114" s="284" t="str">
        <f t="shared" ca="1" si="26"/>
        <v/>
      </c>
      <c r="U114" s="284" t="str">
        <f t="shared" ca="1" si="27"/>
        <v/>
      </c>
      <c r="V114" s="213" t="str">
        <f t="shared" ca="1" si="28"/>
        <v/>
      </c>
      <c r="W114" s="213" t="str">
        <f t="shared" ca="1" si="29"/>
        <v/>
      </c>
      <c r="X114" s="213" t="str">
        <f t="shared" ca="1" si="30"/>
        <v/>
      </c>
      <c r="Y114" t="str">
        <f t="shared" ca="1" si="31"/>
        <v/>
      </c>
    </row>
    <row r="115" spans="1:25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IF(OR(historico_VU!A114="",historico_VU!C114=""),"",historico_VU!C114)</f>
        <v/>
      </c>
      <c r="C115" s="118" t="str">
        <f>IF(posicao_contratual!A114="","",posicao_contratual!G114)</f>
        <v/>
      </c>
      <c r="D115" s="117" t="str">
        <f>IF(A115="TOTAL",ROUND(SUM($D$3:D114),2),IF(OR(A115="",B115="",C115=""),"",ROUND(B115*C115,2)))</f>
        <v/>
      </c>
      <c r="E115" s="119" t="str">
        <f>IF(OR(historico_VU!A114="",historico_VU!D114=""),"",historico_VU!D114)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IF(OR(historico_VU!A114="",historico_VU!E114=""),"",historico_VU!E114)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IF(OR(historico_VU!A114="",historico_VU!F114=""),"",historico_VU!F114)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IF(OR(historico_VU!A114="",historico_VU!G114=""),"",historico_VU!G114)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  <c r="Q115" s="195" t="str">
        <f t="shared" ca="1" si="24"/>
        <v/>
      </c>
      <c r="R115" t="str">
        <f>IF($A115="","",IF(MEMORIA_RESULTADOS!$W$46="","","C"&amp;MEMORIA_RESULTADOS!$W$46))</f>
        <v/>
      </c>
      <c r="S115" s="284" t="str">
        <f t="shared" ca="1" si="25"/>
        <v/>
      </c>
      <c r="T115" s="284" t="str">
        <f t="shared" ca="1" si="26"/>
        <v/>
      </c>
      <c r="U115" s="284" t="str">
        <f t="shared" ca="1" si="27"/>
        <v/>
      </c>
      <c r="V115" s="213" t="str">
        <f t="shared" ca="1" si="28"/>
        <v/>
      </c>
      <c r="W115" s="213" t="str">
        <f t="shared" ca="1" si="29"/>
        <v/>
      </c>
      <c r="X115" s="213" t="str">
        <f t="shared" ca="1" si="30"/>
        <v/>
      </c>
      <c r="Y115" t="str">
        <f t="shared" ca="1" si="31"/>
        <v/>
      </c>
    </row>
    <row r="116" spans="1:25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IF(OR(historico_VU!A115="",historico_VU!C115=""),"",historico_VU!C115)</f>
        <v/>
      </c>
      <c r="C116" s="118" t="str">
        <f>IF(posicao_contratual!A115="","",posicao_contratual!G115)</f>
        <v/>
      </c>
      <c r="D116" s="117" t="str">
        <f>IF(A116="TOTAL",ROUND(SUM($D$3:D115),2),IF(OR(A116="",B116="",C116=""),"",ROUND(B116*C116,2)))</f>
        <v/>
      </c>
      <c r="E116" s="119" t="str">
        <f>IF(OR(historico_VU!A115="",historico_VU!D115=""),"",historico_VU!D115)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IF(OR(historico_VU!A115="",historico_VU!E115=""),"",historico_VU!E115)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IF(OR(historico_VU!A115="",historico_VU!F115=""),"",historico_VU!F115)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IF(OR(historico_VU!A115="",historico_VU!G115=""),"",historico_VU!G115)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  <c r="Q116" s="195" t="str">
        <f t="shared" ca="1" si="24"/>
        <v/>
      </c>
      <c r="R116" t="str">
        <f>IF($A116="","",IF(MEMORIA_RESULTADOS!$W$46="","","C"&amp;MEMORIA_RESULTADOS!$W$46))</f>
        <v/>
      </c>
      <c r="S116" s="284" t="str">
        <f t="shared" ca="1" si="25"/>
        <v/>
      </c>
      <c r="T116" s="284" t="str">
        <f t="shared" ca="1" si="26"/>
        <v/>
      </c>
      <c r="U116" s="284" t="str">
        <f t="shared" ca="1" si="27"/>
        <v/>
      </c>
      <c r="V116" s="213" t="str">
        <f t="shared" ca="1" si="28"/>
        <v/>
      </c>
      <c r="W116" s="213" t="str">
        <f t="shared" ca="1" si="29"/>
        <v/>
      </c>
      <c r="X116" s="213" t="str">
        <f t="shared" ca="1" si="30"/>
        <v/>
      </c>
      <c r="Y116" t="str">
        <f t="shared" ca="1" si="31"/>
        <v/>
      </c>
    </row>
    <row r="117" spans="1:25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IF(OR(historico_VU!A116="",historico_VU!C116=""),"",historico_VU!C116)</f>
        <v/>
      </c>
      <c r="C117" s="118" t="str">
        <f>IF(posicao_contratual!A116="","",posicao_contratual!G116)</f>
        <v/>
      </c>
      <c r="D117" s="117" t="str">
        <f>IF(A117="TOTAL",ROUND(SUM($D$3:D116),2),IF(OR(A117="",B117="",C117=""),"",ROUND(B117*C117,2)))</f>
        <v/>
      </c>
      <c r="E117" s="119" t="str">
        <f>IF(OR(historico_VU!A116="",historico_VU!D116=""),"",historico_VU!D116)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IF(OR(historico_VU!A116="",historico_VU!E116=""),"",historico_VU!E116)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IF(OR(historico_VU!A116="",historico_VU!F116=""),"",historico_VU!F116)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IF(OR(historico_VU!A116="",historico_VU!G116=""),"",historico_VU!G116)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  <c r="Q117" s="195" t="str">
        <f t="shared" ca="1" si="24"/>
        <v/>
      </c>
      <c r="R117" t="str">
        <f>IF($A117="","",IF(MEMORIA_RESULTADOS!$W$46="","","C"&amp;MEMORIA_RESULTADOS!$W$46))</f>
        <v/>
      </c>
      <c r="S117" s="284" t="str">
        <f t="shared" ca="1" si="25"/>
        <v/>
      </c>
      <c r="T117" s="284" t="str">
        <f t="shared" ca="1" si="26"/>
        <v/>
      </c>
      <c r="U117" s="284" t="str">
        <f t="shared" ca="1" si="27"/>
        <v/>
      </c>
      <c r="V117" s="213" t="str">
        <f t="shared" ca="1" si="28"/>
        <v/>
      </c>
      <c r="W117" s="213" t="str">
        <f t="shared" ca="1" si="29"/>
        <v/>
      </c>
      <c r="X117" s="213" t="str">
        <f t="shared" ca="1" si="30"/>
        <v/>
      </c>
      <c r="Y117" t="str">
        <f t="shared" ca="1" si="31"/>
        <v/>
      </c>
    </row>
    <row r="118" spans="1:25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IF(OR(historico_VU!A117="",historico_VU!C117=""),"",historico_VU!C117)</f>
        <v/>
      </c>
      <c r="C118" s="118" t="str">
        <f>IF(posicao_contratual!A117="","",posicao_contratual!G117)</f>
        <v/>
      </c>
      <c r="D118" s="117" t="str">
        <f>IF(A118="TOTAL",ROUND(SUM($D$3:D117),2),IF(OR(A118="",B118="",C118=""),"",ROUND(B118*C118,2)))</f>
        <v/>
      </c>
      <c r="E118" s="119" t="str">
        <f>IF(OR(historico_VU!A117="",historico_VU!D117=""),"",historico_VU!D117)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IF(OR(historico_VU!A117="",historico_VU!E117=""),"",historico_VU!E117)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IF(OR(historico_VU!A117="",historico_VU!F117=""),"",historico_VU!F117)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IF(OR(historico_VU!A117="",historico_VU!G117=""),"",historico_VU!G117)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  <c r="Q118" s="195" t="str">
        <f t="shared" ca="1" si="24"/>
        <v/>
      </c>
      <c r="R118" t="str">
        <f>IF($A118="","",IF(MEMORIA_RESULTADOS!$W$46="","","C"&amp;MEMORIA_RESULTADOS!$W$46))</f>
        <v/>
      </c>
      <c r="S118" s="284" t="str">
        <f t="shared" ca="1" si="25"/>
        <v/>
      </c>
      <c r="T118" s="284" t="str">
        <f t="shared" ca="1" si="26"/>
        <v/>
      </c>
      <c r="U118" s="284" t="str">
        <f t="shared" ca="1" si="27"/>
        <v/>
      </c>
      <c r="V118" s="213" t="str">
        <f t="shared" ca="1" si="28"/>
        <v/>
      </c>
      <c r="W118" s="213" t="str">
        <f t="shared" ca="1" si="29"/>
        <v/>
      </c>
      <c r="X118" s="213" t="str">
        <f t="shared" ca="1" si="30"/>
        <v/>
      </c>
      <c r="Y118" t="str">
        <f t="shared" ca="1" si="31"/>
        <v/>
      </c>
    </row>
    <row r="119" spans="1:25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IF(OR(historico_VU!A118="",historico_VU!C118=""),"",historico_VU!C118)</f>
        <v/>
      </c>
      <c r="C119" s="118" t="str">
        <f>IF(posicao_contratual!A118="","",posicao_contratual!G118)</f>
        <v/>
      </c>
      <c r="D119" s="117" t="str">
        <f>IF(A119="TOTAL",ROUND(SUM($D$3:D118),2),IF(OR(A119="",B119="",C119=""),"",ROUND(B119*C119,2)))</f>
        <v/>
      </c>
      <c r="E119" s="119" t="str">
        <f>IF(OR(historico_VU!A118="",historico_VU!D118=""),"",historico_VU!D118)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IF(OR(historico_VU!A118="",historico_VU!E118=""),"",historico_VU!E118)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IF(OR(historico_VU!A118="",historico_VU!F118=""),"",historico_VU!F118)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IF(OR(historico_VU!A118="",historico_VU!G118=""),"",historico_VU!G118)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  <c r="Q119" s="195" t="str">
        <f t="shared" ca="1" si="24"/>
        <v/>
      </c>
      <c r="R119" t="str">
        <f>IF($A119="","",IF(MEMORIA_RESULTADOS!$W$46="","","C"&amp;MEMORIA_RESULTADOS!$W$46))</f>
        <v/>
      </c>
      <c r="S119" s="284" t="str">
        <f t="shared" ca="1" si="25"/>
        <v/>
      </c>
      <c r="T119" s="284" t="str">
        <f t="shared" ca="1" si="26"/>
        <v/>
      </c>
      <c r="U119" s="284" t="str">
        <f t="shared" ca="1" si="27"/>
        <v/>
      </c>
      <c r="V119" s="213" t="str">
        <f t="shared" ca="1" si="28"/>
        <v/>
      </c>
      <c r="W119" s="213" t="str">
        <f t="shared" ca="1" si="29"/>
        <v/>
      </c>
      <c r="X119" s="213" t="str">
        <f t="shared" ca="1" si="30"/>
        <v/>
      </c>
      <c r="Y119" t="str">
        <f t="shared" ca="1" si="31"/>
        <v/>
      </c>
    </row>
    <row r="120" spans="1:25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IF(OR(historico_VU!A119="",historico_VU!C119=""),"",historico_VU!C119)</f>
        <v/>
      </c>
      <c r="C120" s="118" t="str">
        <f>IF(posicao_contratual!A119="","",posicao_contratual!G119)</f>
        <v/>
      </c>
      <c r="D120" s="117" t="str">
        <f>IF(A120="TOTAL",ROUND(SUM($D$3:D119),2),IF(OR(A120="",B120="",C120=""),"",ROUND(B120*C120,2)))</f>
        <v/>
      </c>
      <c r="E120" s="119" t="str">
        <f>IF(OR(historico_VU!A119="",historico_VU!D119=""),"",historico_VU!D119)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IF(OR(historico_VU!A119="",historico_VU!E119=""),"",historico_VU!E119)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IF(OR(historico_VU!A119="",historico_VU!F119=""),"",historico_VU!F119)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IF(OR(historico_VU!A119="",historico_VU!G119=""),"",historico_VU!G119)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  <c r="Q120" s="195" t="str">
        <f t="shared" ca="1" si="24"/>
        <v/>
      </c>
      <c r="R120" t="str">
        <f>IF($A120="","",IF(MEMORIA_RESULTADOS!$W$46="","","C"&amp;MEMORIA_RESULTADOS!$W$46))</f>
        <v/>
      </c>
      <c r="S120" s="284" t="str">
        <f t="shared" ca="1" si="25"/>
        <v/>
      </c>
      <c r="T120" s="284" t="str">
        <f t="shared" ca="1" si="26"/>
        <v/>
      </c>
      <c r="U120" s="284" t="str">
        <f t="shared" ca="1" si="27"/>
        <v/>
      </c>
      <c r="V120" s="213" t="str">
        <f t="shared" ca="1" si="28"/>
        <v/>
      </c>
      <c r="W120" s="213" t="str">
        <f t="shared" ca="1" si="29"/>
        <v/>
      </c>
      <c r="X120" s="213" t="str">
        <f t="shared" ca="1" si="30"/>
        <v/>
      </c>
      <c r="Y120" t="str">
        <f t="shared" ca="1" si="31"/>
        <v/>
      </c>
    </row>
    <row r="121" spans="1:25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IF(OR(historico_VU!A120="",historico_VU!C120=""),"",historico_VU!C120)</f>
        <v/>
      </c>
      <c r="C121" s="118" t="str">
        <f>IF(posicao_contratual!A120="","",posicao_contratual!G120)</f>
        <v/>
      </c>
      <c r="D121" s="117" t="str">
        <f>IF(A121="TOTAL",ROUND(SUM($D$3:D120),2),IF(OR(A121="",B121="",C121=""),"",ROUND(B121*C121,2)))</f>
        <v/>
      </c>
      <c r="E121" s="119" t="str">
        <f>IF(OR(historico_VU!A120="",historico_VU!D120=""),"",historico_VU!D120)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IF(OR(historico_VU!A120="",historico_VU!E120=""),"",historico_VU!E120)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IF(OR(historico_VU!A120="",historico_VU!F120=""),"",historico_VU!F120)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IF(OR(historico_VU!A120="",historico_VU!G120=""),"",historico_VU!G120)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  <c r="Q121" s="195" t="str">
        <f t="shared" ca="1" si="24"/>
        <v/>
      </c>
      <c r="R121" t="str">
        <f>IF($A121="","",IF(MEMORIA_RESULTADOS!$W$46="","","C"&amp;MEMORIA_RESULTADOS!$W$46))</f>
        <v/>
      </c>
      <c r="S121" s="284" t="str">
        <f t="shared" ca="1" si="25"/>
        <v/>
      </c>
      <c r="T121" s="284" t="str">
        <f t="shared" ca="1" si="26"/>
        <v/>
      </c>
      <c r="U121" s="284" t="str">
        <f t="shared" ca="1" si="27"/>
        <v/>
      </c>
      <c r="V121" s="213" t="str">
        <f t="shared" ca="1" si="28"/>
        <v/>
      </c>
      <c r="W121" s="213" t="str">
        <f t="shared" ca="1" si="29"/>
        <v/>
      </c>
      <c r="X121" s="213" t="str">
        <f t="shared" ca="1" si="30"/>
        <v/>
      </c>
      <c r="Y121" t="str">
        <f t="shared" ca="1" si="31"/>
        <v/>
      </c>
    </row>
    <row r="122" spans="1:25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IF(OR(historico_VU!A121="",historico_VU!C121=""),"",historico_VU!C121)</f>
        <v/>
      </c>
      <c r="C122" s="118" t="str">
        <f>IF(posicao_contratual!A121="","",posicao_contratual!G121)</f>
        <v/>
      </c>
      <c r="D122" s="117" t="str">
        <f>IF(A122="TOTAL",ROUND(SUM($D$3:D121),2),IF(OR(A122="",B122="",C122=""),"",ROUND(B122*C122,2)))</f>
        <v/>
      </c>
      <c r="E122" s="119" t="str">
        <f>IF(OR(historico_VU!A121="",historico_VU!D121=""),"",historico_VU!D121)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IF(OR(historico_VU!A121="",historico_VU!E121=""),"",historico_VU!E121)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IF(OR(historico_VU!A121="",historico_VU!F121=""),"",historico_VU!F121)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IF(OR(historico_VU!A121="",historico_VU!G121=""),"",historico_VU!G121)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  <c r="Q122" s="195" t="str">
        <f t="shared" ca="1" si="24"/>
        <v/>
      </c>
      <c r="R122" t="str">
        <f>IF($A122="","",IF(MEMORIA_RESULTADOS!$W$46="","","C"&amp;MEMORIA_RESULTADOS!$W$46))</f>
        <v/>
      </c>
      <c r="S122" s="284" t="str">
        <f t="shared" ca="1" si="25"/>
        <v/>
      </c>
      <c r="T122" s="284" t="str">
        <f t="shared" ca="1" si="26"/>
        <v/>
      </c>
      <c r="U122" s="284" t="str">
        <f t="shared" ca="1" si="27"/>
        <v/>
      </c>
      <c r="V122" s="213" t="str">
        <f t="shared" ca="1" si="28"/>
        <v/>
      </c>
      <c r="W122" s="213" t="str">
        <f t="shared" ca="1" si="29"/>
        <v/>
      </c>
      <c r="X122" s="213" t="str">
        <f t="shared" ca="1" si="30"/>
        <v/>
      </c>
      <c r="Y122" t="str">
        <f t="shared" ca="1" si="31"/>
        <v/>
      </c>
    </row>
    <row r="123" spans="1:25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IF(OR(historico_VU!A122="",historico_VU!C122=""),"",historico_VU!C122)</f>
        <v/>
      </c>
      <c r="C123" s="118" t="str">
        <f>IF(posicao_contratual!A122="","",posicao_contratual!G122)</f>
        <v/>
      </c>
      <c r="D123" s="117" t="str">
        <f>IF(A123="TOTAL",ROUND(SUM($D$3:D122),2),IF(OR(A123="",B123="",C123=""),"",ROUND(B123*C123,2)))</f>
        <v/>
      </c>
      <c r="E123" s="119" t="str">
        <f>IF(OR(historico_VU!A122="",historico_VU!D122=""),"",historico_VU!D122)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IF(OR(historico_VU!A122="",historico_VU!E122=""),"",historico_VU!E122)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IF(OR(historico_VU!A122="",historico_VU!F122=""),"",historico_VU!F122)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IF(OR(historico_VU!A122="",historico_VU!G122=""),"",historico_VU!G122)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  <c r="Q123" s="195" t="str">
        <f t="shared" ca="1" si="24"/>
        <v/>
      </c>
      <c r="R123" t="str">
        <f>IF($A123="","",IF(MEMORIA_RESULTADOS!$W$46="","","C"&amp;MEMORIA_RESULTADOS!$W$46))</f>
        <v/>
      </c>
      <c r="S123" s="284" t="str">
        <f t="shared" ca="1" si="25"/>
        <v/>
      </c>
      <c r="T123" s="284" t="str">
        <f t="shared" ca="1" si="26"/>
        <v/>
      </c>
      <c r="U123" s="284" t="str">
        <f t="shared" ca="1" si="27"/>
        <v/>
      </c>
      <c r="V123" s="213" t="str">
        <f t="shared" ca="1" si="28"/>
        <v/>
      </c>
      <c r="W123" s="213" t="str">
        <f t="shared" ca="1" si="29"/>
        <v/>
      </c>
      <c r="X123" s="213" t="str">
        <f t="shared" ca="1" si="30"/>
        <v/>
      </c>
      <c r="Y123" t="str">
        <f t="shared" ca="1" si="31"/>
        <v/>
      </c>
    </row>
    <row r="124" spans="1:25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IF(OR(historico_VU!A123="",historico_VU!C123=""),"",historico_VU!C123)</f>
        <v/>
      </c>
      <c r="C124" s="118" t="str">
        <f>IF(posicao_contratual!A123="","",posicao_contratual!G123)</f>
        <v/>
      </c>
      <c r="D124" s="117" t="str">
        <f>IF(A124="TOTAL",ROUND(SUM($D$3:D123),2),IF(OR(A124="",B124="",C124=""),"",ROUND(B124*C124,2)))</f>
        <v/>
      </c>
      <c r="E124" s="119" t="str">
        <f>IF(OR(historico_VU!A123="",historico_VU!D123=""),"",historico_VU!D123)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IF(OR(historico_VU!A123="",historico_VU!E123=""),"",historico_VU!E123)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IF(OR(historico_VU!A123="",historico_VU!F123=""),"",historico_VU!F123)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IF(OR(historico_VU!A123="",historico_VU!G123=""),"",historico_VU!G123)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  <c r="Q124" s="195" t="str">
        <f t="shared" ca="1" si="24"/>
        <v/>
      </c>
      <c r="R124" t="str">
        <f>IF($A124="","",IF(MEMORIA_RESULTADOS!$W$46="","","C"&amp;MEMORIA_RESULTADOS!$W$46))</f>
        <v/>
      </c>
      <c r="S124" s="284" t="str">
        <f t="shared" ca="1" si="25"/>
        <v/>
      </c>
      <c r="T124" s="284" t="str">
        <f t="shared" ca="1" si="26"/>
        <v/>
      </c>
      <c r="U124" s="284" t="str">
        <f t="shared" ca="1" si="27"/>
        <v/>
      </c>
      <c r="V124" s="213" t="str">
        <f t="shared" ca="1" si="28"/>
        <v/>
      </c>
      <c r="W124" s="213" t="str">
        <f t="shared" ca="1" si="29"/>
        <v/>
      </c>
      <c r="X124" s="213" t="str">
        <f t="shared" ca="1" si="30"/>
        <v/>
      </c>
      <c r="Y124" t="str">
        <f t="shared" ca="1" si="31"/>
        <v/>
      </c>
    </row>
    <row r="125" spans="1:25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IF(OR(historico_VU!A124="",historico_VU!C124=""),"",historico_VU!C124)</f>
        <v/>
      </c>
      <c r="C125" s="118" t="str">
        <f>IF(posicao_contratual!A124="","",posicao_contratual!G124)</f>
        <v/>
      </c>
      <c r="D125" s="117" t="str">
        <f>IF(A125="TOTAL",ROUND(SUM($D$3:D124),2),IF(OR(A125="",B125="",C125=""),"",ROUND(B125*C125,2)))</f>
        <v/>
      </c>
      <c r="E125" s="119" t="str">
        <f>IF(OR(historico_VU!A124="",historico_VU!D124=""),"",historico_VU!D124)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IF(OR(historico_VU!A124="",historico_VU!E124=""),"",historico_VU!E124)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IF(OR(historico_VU!A124="",historico_VU!F124=""),"",historico_VU!F124)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IF(OR(historico_VU!A124="",historico_VU!G124=""),"",historico_VU!G124)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  <c r="Q125" s="195" t="str">
        <f t="shared" ca="1" si="24"/>
        <v/>
      </c>
      <c r="R125" t="str">
        <f>IF($A125="","",IF(MEMORIA_RESULTADOS!$W$46="","","C"&amp;MEMORIA_RESULTADOS!$W$46))</f>
        <v/>
      </c>
      <c r="S125" s="284" t="str">
        <f t="shared" ca="1" si="25"/>
        <v/>
      </c>
      <c r="T125" s="284" t="str">
        <f t="shared" ca="1" si="26"/>
        <v/>
      </c>
      <c r="U125" s="284" t="str">
        <f t="shared" ca="1" si="27"/>
        <v/>
      </c>
      <c r="V125" s="213" t="str">
        <f t="shared" ca="1" si="28"/>
        <v/>
      </c>
      <c r="W125" s="213" t="str">
        <f t="shared" ca="1" si="29"/>
        <v/>
      </c>
      <c r="X125" s="213" t="str">
        <f t="shared" ca="1" si="30"/>
        <v/>
      </c>
      <c r="Y125" t="str">
        <f t="shared" ca="1" si="31"/>
        <v/>
      </c>
    </row>
    <row r="126" spans="1:25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IF(OR(historico_VU!A125="",historico_VU!C125=""),"",historico_VU!C125)</f>
        <v/>
      </c>
      <c r="C126" s="118" t="str">
        <f>IF(posicao_contratual!A125="","",posicao_contratual!G125)</f>
        <v/>
      </c>
      <c r="D126" s="117" t="str">
        <f>IF(A126="TOTAL",ROUND(SUM($D$3:D125),2),IF(OR(A126="",B126="",C126=""),"",ROUND(B126*C126,2)))</f>
        <v/>
      </c>
      <c r="E126" s="119" t="str">
        <f>IF(OR(historico_VU!A125="",historico_VU!D125=""),"",historico_VU!D125)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IF(OR(historico_VU!A125="",historico_VU!E125=""),"",historico_VU!E125)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IF(OR(historico_VU!A125="",historico_VU!F125=""),"",historico_VU!F125)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IF(OR(historico_VU!A125="",historico_VU!G125=""),"",historico_VU!G125)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  <c r="Q126" s="195" t="str">
        <f t="shared" ca="1" si="24"/>
        <v/>
      </c>
      <c r="R126" t="str">
        <f>IF($A126="","",IF(MEMORIA_RESULTADOS!$W$46="","","C"&amp;MEMORIA_RESULTADOS!$W$46))</f>
        <v/>
      </c>
      <c r="S126" s="284" t="str">
        <f t="shared" ca="1" si="25"/>
        <v/>
      </c>
      <c r="T126" s="284" t="str">
        <f t="shared" ca="1" si="26"/>
        <v/>
      </c>
      <c r="U126" s="284" t="str">
        <f t="shared" ca="1" si="27"/>
        <v/>
      </c>
      <c r="V126" s="213" t="str">
        <f t="shared" ca="1" si="28"/>
        <v/>
      </c>
      <c r="W126" s="213" t="str">
        <f t="shared" ca="1" si="29"/>
        <v/>
      </c>
      <c r="X126" s="213" t="str">
        <f t="shared" ca="1" si="30"/>
        <v/>
      </c>
      <c r="Y126" t="str">
        <f t="shared" ca="1" si="31"/>
        <v/>
      </c>
    </row>
    <row r="127" spans="1:25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IF(OR(historico_VU!A126="",historico_VU!C126=""),"",historico_VU!C126)</f>
        <v/>
      </c>
      <c r="C127" s="118" t="str">
        <f>IF(posicao_contratual!A126="","",posicao_contratual!G126)</f>
        <v/>
      </c>
      <c r="D127" s="117" t="str">
        <f>IF(A127="TOTAL",ROUND(SUM($D$3:D126),2),IF(OR(A127="",B127="",C127=""),"",ROUND(B127*C127,2)))</f>
        <v/>
      </c>
      <c r="E127" s="119" t="str">
        <f>IF(OR(historico_VU!A126="",historico_VU!D126=""),"",historico_VU!D126)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IF(OR(historico_VU!A126="",historico_VU!E126=""),"",historico_VU!E126)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IF(OR(historico_VU!A126="",historico_VU!F126=""),"",historico_VU!F126)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IF(OR(historico_VU!A126="",historico_VU!G126=""),"",historico_VU!G126)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  <c r="Q127" s="195" t="str">
        <f t="shared" ca="1" si="24"/>
        <v/>
      </c>
      <c r="R127" t="str">
        <f>IF($A127="","",IF(MEMORIA_RESULTADOS!$W$46="","","C"&amp;MEMORIA_RESULTADOS!$W$46))</f>
        <v/>
      </c>
      <c r="S127" s="284" t="str">
        <f t="shared" ca="1" si="25"/>
        <v/>
      </c>
      <c r="T127" s="284" t="str">
        <f t="shared" ca="1" si="26"/>
        <v/>
      </c>
      <c r="U127" s="284" t="str">
        <f t="shared" ca="1" si="27"/>
        <v/>
      </c>
      <c r="V127" s="213" t="str">
        <f t="shared" ca="1" si="28"/>
        <v/>
      </c>
      <c r="W127" s="213" t="str">
        <f t="shared" ca="1" si="29"/>
        <v/>
      </c>
      <c r="X127" s="213" t="str">
        <f t="shared" ca="1" si="30"/>
        <v/>
      </c>
      <c r="Y127" t="str">
        <f t="shared" ca="1" si="31"/>
        <v/>
      </c>
    </row>
    <row r="128" spans="1:25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IF(OR(historico_VU!A127="",historico_VU!C127=""),"",historico_VU!C127)</f>
        <v/>
      </c>
      <c r="C128" s="118" t="str">
        <f>IF(posicao_contratual!A127="","",posicao_contratual!G127)</f>
        <v/>
      </c>
      <c r="D128" s="117" t="str">
        <f>IF(A128="TOTAL",ROUND(SUM($D$3:D127),2),IF(OR(A128="",B128="",C128=""),"",ROUND(B128*C128,2)))</f>
        <v/>
      </c>
      <c r="E128" s="119" t="str">
        <f>IF(OR(historico_VU!A127="",historico_VU!D127=""),"",historico_VU!D127)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IF(OR(historico_VU!A127="",historico_VU!E127=""),"",historico_VU!E127)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IF(OR(historico_VU!A127="",historico_VU!F127=""),"",historico_VU!F127)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IF(OR(historico_VU!A127="",historico_VU!G127=""),"",historico_VU!G127)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  <c r="Q128" s="195" t="str">
        <f t="shared" ca="1" si="24"/>
        <v/>
      </c>
      <c r="R128" t="str">
        <f>IF($A128="","",IF(MEMORIA_RESULTADOS!$W$46="","","C"&amp;MEMORIA_RESULTADOS!$W$46))</f>
        <v/>
      </c>
      <c r="S128" s="284" t="str">
        <f t="shared" ca="1" si="25"/>
        <v/>
      </c>
      <c r="T128" s="284" t="str">
        <f t="shared" ca="1" si="26"/>
        <v/>
      </c>
      <c r="U128" s="284" t="str">
        <f t="shared" ca="1" si="27"/>
        <v/>
      </c>
      <c r="V128" s="213" t="str">
        <f t="shared" ca="1" si="28"/>
        <v/>
      </c>
      <c r="W128" s="213" t="str">
        <f t="shared" ca="1" si="29"/>
        <v/>
      </c>
      <c r="X128" s="213" t="str">
        <f t="shared" ca="1" si="30"/>
        <v/>
      </c>
      <c r="Y128" t="str">
        <f t="shared" ca="1" si="31"/>
        <v/>
      </c>
    </row>
    <row r="129" spans="1:25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IF(OR(historico_VU!A128="",historico_VU!C128=""),"",historico_VU!C128)</f>
        <v/>
      </c>
      <c r="C129" s="118" t="str">
        <f>IF(posicao_contratual!A128="","",posicao_contratual!G128)</f>
        <v/>
      </c>
      <c r="D129" s="117" t="str">
        <f>IF(A129="TOTAL",ROUND(SUM($D$3:D128),2),IF(OR(A129="",B129="",C129=""),"",ROUND(B129*C129,2)))</f>
        <v/>
      </c>
      <c r="E129" s="119" t="str">
        <f>IF(OR(historico_VU!A128="",historico_VU!D128=""),"",historico_VU!D128)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IF(OR(historico_VU!A128="",historico_VU!E128=""),"",historico_VU!E128)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IF(OR(historico_VU!A128="",historico_VU!F128=""),"",historico_VU!F128)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IF(OR(historico_VU!A128="",historico_VU!G128=""),"",historico_VU!G128)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  <c r="Q129" s="195" t="str">
        <f t="shared" ca="1" si="24"/>
        <v/>
      </c>
      <c r="R129" t="str">
        <f>IF($A129="","",IF(MEMORIA_RESULTADOS!$W$46="","","C"&amp;MEMORIA_RESULTADOS!$W$46))</f>
        <v/>
      </c>
      <c r="S129" s="284" t="str">
        <f t="shared" ca="1" si="25"/>
        <v/>
      </c>
      <c r="T129" s="284" t="str">
        <f t="shared" ca="1" si="26"/>
        <v/>
      </c>
      <c r="U129" s="284" t="str">
        <f t="shared" ca="1" si="27"/>
        <v/>
      </c>
      <c r="V129" s="213" t="str">
        <f t="shared" ca="1" si="28"/>
        <v/>
      </c>
      <c r="W129" s="213" t="str">
        <f t="shared" ca="1" si="29"/>
        <v/>
      </c>
      <c r="X129" s="213" t="str">
        <f t="shared" ca="1" si="30"/>
        <v/>
      </c>
      <c r="Y129" t="str">
        <f t="shared" ca="1" si="31"/>
        <v/>
      </c>
    </row>
    <row r="130" spans="1:25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IF(OR(historico_VU!A129="",historico_VU!C129=""),"",historico_VU!C129)</f>
        <v/>
      </c>
      <c r="C130" s="118" t="str">
        <f>IF(posicao_contratual!A129="","",posicao_contratual!G129)</f>
        <v/>
      </c>
      <c r="D130" s="117" t="str">
        <f>IF(A130="TOTAL",ROUND(SUM($D$3:D129),2),IF(OR(A130="",B130="",C130=""),"",ROUND(B130*C130,2)))</f>
        <v/>
      </c>
      <c r="E130" s="119" t="str">
        <f>IF(OR(historico_VU!A129="",historico_VU!D129=""),"",historico_VU!D129)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IF(OR(historico_VU!A129="",historico_VU!E129=""),"",historico_VU!E129)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IF(OR(historico_VU!A129="",historico_VU!F129=""),"",historico_VU!F129)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IF(OR(historico_VU!A129="",historico_VU!G129=""),"",historico_VU!G129)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  <c r="Q130" s="195" t="str">
        <f t="shared" ca="1" si="24"/>
        <v/>
      </c>
      <c r="R130" t="str">
        <f>IF($A130="","",IF(MEMORIA_RESULTADOS!$W$46="","","C"&amp;MEMORIA_RESULTADOS!$W$46))</f>
        <v/>
      </c>
      <c r="S130" s="284" t="str">
        <f t="shared" ca="1" si="25"/>
        <v/>
      </c>
      <c r="T130" s="284" t="str">
        <f t="shared" ca="1" si="26"/>
        <v/>
      </c>
      <c r="U130" s="284" t="str">
        <f t="shared" ca="1" si="27"/>
        <v/>
      </c>
      <c r="V130" s="213" t="str">
        <f t="shared" ca="1" si="28"/>
        <v/>
      </c>
      <c r="W130" s="213" t="str">
        <f t="shared" ca="1" si="29"/>
        <v/>
      </c>
      <c r="X130" s="213" t="str">
        <f t="shared" ca="1" si="30"/>
        <v/>
      </c>
      <c r="Y130" t="str">
        <f t="shared" ca="1" si="31"/>
        <v/>
      </c>
    </row>
    <row r="131" spans="1:25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IF(OR(historico_VU!A130="",historico_VU!C130=""),"",historico_VU!C130)</f>
        <v/>
      </c>
      <c r="C131" s="118" t="str">
        <f>IF(posicao_contratual!A130="","",posicao_contratual!G130)</f>
        <v/>
      </c>
      <c r="D131" s="117" t="str">
        <f>IF(A131="TOTAL",ROUND(SUM($D$3:D130),2),IF(OR(A131="",B131="",C131=""),"",ROUND(B131*C131,2)))</f>
        <v/>
      </c>
      <c r="E131" s="119" t="str">
        <f>IF(OR(historico_VU!A130="",historico_VU!D130=""),"",historico_VU!D130)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IF(OR(historico_VU!A130="",historico_VU!E130=""),"",historico_VU!E130)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IF(OR(historico_VU!A130="",historico_VU!F130=""),"",historico_VU!F130)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IF(OR(historico_VU!A130="",historico_VU!G130=""),"",historico_VU!G130)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  <c r="Q131" s="195" t="str">
        <f t="shared" ref="Q131:Q162" ca="1" si="32">IF($A131="","",IF(ISERROR(INDIRECT("CICLO_EM_EXECUCAO!$D$5")),"",INDIRECT("CICLO_EM_EXECUCAO!$D$5")))</f>
        <v/>
      </c>
      <c r="R131" t="str">
        <f>IF($A131="","",IF(MEMORIA_RESULTADOS!$W$46="","","C"&amp;MEMORIA_RESULTADOS!$W$46))</f>
        <v/>
      </c>
      <c r="S131" s="284" t="str">
        <f t="shared" ref="S131:S162" ca="1" si="33">IF($A131="","",IF(ISERROR(INDIRECT("CICLO_EM_EXECUCAO!B"&amp;(ROW()+10))),"",INDIRECT("CICLO_EM_EXECUCAO!B"&amp;(ROW()+10))))</f>
        <v/>
      </c>
      <c r="T131" s="284" t="str">
        <f t="shared" ref="T131:T162" ca="1" si="34">IF($A131="","",IF(ISERROR(INDIRECT("CICLO_EM_EXECUCAO!D"&amp;(ROW()+10))),"",INDIRECT("CICLO_EM_EXECUCAO!D"&amp;(ROW()+10))))</f>
        <v/>
      </c>
      <c r="U131" s="284" t="str">
        <f t="shared" ref="U131:U162" ca="1" si="35">IF($A131="","",IF(ISERROR(INDIRECT("CICLO_EM_EXECUCAO!C"&amp;(ROW()+10))),"",INDIRECT("CICLO_EM_EXECUCAO!C"&amp;(ROW()+10))))</f>
        <v/>
      </c>
      <c r="V131" s="213" t="str">
        <f t="shared" ref="V131:V162" ca="1" si="36">IF($A131="","",IF(ISERROR(INDIRECT("CICLO_EM_EXECUCAO!E"&amp;(ROW()+10))),"",INDIRECT("CICLO_EM_EXECUCAO!E"&amp;(ROW()+10))))</f>
        <v/>
      </c>
      <c r="W131" s="213" t="str">
        <f t="shared" ref="W131:W162" ca="1" si="37">IF($A131="","",IF(ISERROR(INDIRECT("CICLO_EM_EXECUCAO!F"&amp;(ROW()+10))),"",INDIRECT("CICLO_EM_EXECUCAO!F"&amp;(ROW()+10))))</f>
        <v/>
      </c>
      <c r="X131" s="213" t="str">
        <f t="shared" ref="X131:X162" ca="1" si="38">IF($A131="","",IF(ISERROR(INDIRECT("CICLO_EM_EXECUCAO!G"&amp;(ROW()+10))),"",INDIRECT("CICLO_EM_EXECUCAO!G"&amp;(ROW()+10))))</f>
        <v/>
      </c>
      <c r="Y131" t="str">
        <f t="shared" ref="Y131:Y162" ca="1" si="39">IF($A131="","",IF(ISERROR(INDIRECT("CICLO_EM_EXECUCAO!K"&amp;(ROW()+10))),"CICLO_EM_EXECUCAO AUSENTE",INDIRECT("CICLO_EM_EXECUCAO!K"&amp;(ROW()+10))))</f>
        <v/>
      </c>
    </row>
    <row r="132" spans="1:25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IF(OR(historico_VU!A131="",historico_VU!C131=""),"",historico_VU!C131)</f>
        <v/>
      </c>
      <c r="C132" s="118" t="str">
        <f>IF(posicao_contratual!A131="","",posicao_contratual!G131)</f>
        <v/>
      </c>
      <c r="D132" s="117" t="str">
        <f>IF(A132="TOTAL",ROUND(SUM($D$3:D131),2),IF(OR(A132="",B132="",C132=""),"",ROUND(B132*C132,2)))</f>
        <v/>
      </c>
      <c r="E132" s="119" t="str">
        <f>IF(OR(historico_VU!A131="",historico_VU!D131=""),"",historico_VU!D131)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IF(OR(historico_VU!A131="",historico_VU!E131=""),"",historico_VU!E131)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IF(OR(historico_VU!A131="",historico_VU!F131=""),"",historico_VU!F131)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IF(OR(historico_VU!A131="",historico_VU!G131=""),"",historico_VU!G131)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  <c r="Q132" s="195" t="str">
        <f t="shared" ca="1" si="32"/>
        <v/>
      </c>
      <c r="R132" t="str">
        <f>IF($A132="","",IF(MEMORIA_RESULTADOS!$W$46="","","C"&amp;MEMORIA_RESULTADOS!$W$46))</f>
        <v/>
      </c>
      <c r="S132" s="284" t="str">
        <f t="shared" ca="1" si="33"/>
        <v/>
      </c>
      <c r="T132" s="284" t="str">
        <f t="shared" ca="1" si="34"/>
        <v/>
      </c>
      <c r="U132" s="284" t="str">
        <f t="shared" ca="1" si="35"/>
        <v/>
      </c>
      <c r="V132" s="213" t="str">
        <f t="shared" ca="1" si="36"/>
        <v/>
      </c>
      <c r="W132" s="213" t="str">
        <f t="shared" ca="1" si="37"/>
        <v/>
      </c>
      <c r="X132" s="213" t="str">
        <f t="shared" ca="1" si="38"/>
        <v/>
      </c>
      <c r="Y132" t="str">
        <f t="shared" ca="1" si="39"/>
        <v/>
      </c>
    </row>
    <row r="133" spans="1:25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IF(OR(historico_VU!A132="",historico_VU!C132=""),"",historico_VU!C132)</f>
        <v/>
      </c>
      <c r="C133" s="118" t="str">
        <f>IF(posicao_contratual!A132="","",posicao_contratual!G132)</f>
        <v/>
      </c>
      <c r="D133" s="117" t="str">
        <f>IF(A133="TOTAL",ROUND(SUM($D$3:D132),2),IF(OR(A133="",B133="",C133=""),"",ROUND(B133*C133,2)))</f>
        <v/>
      </c>
      <c r="E133" s="119" t="str">
        <f>IF(OR(historico_VU!A132="",historico_VU!D132=""),"",historico_VU!D132)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IF(OR(historico_VU!A132="",historico_VU!E132=""),"",historico_VU!E132)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IF(OR(historico_VU!A132="",historico_VU!F132=""),"",historico_VU!F132)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IF(OR(historico_VU!A132="",historico_VU!G132=""),"",historico_VU!G132)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  <c r="Q133" s="195" t="str">
        <f t="shared" ca="1" si="32"/>
        <v/>
      </c>
      <c r="R133" t="str">
        <f>IF($A133="","",IF(MEMORIA_RESULTADOS!$W$46="","","C"&amp;MEMORIA_RESULTADOS!$W$46))</f>
        <v/>
      </c>
      <c r="S133" s="284" t="str">
        <f t="shared" ca="1" si="33"/>
        <v/>
      </c>
      <c r="T133" s="284" t="str">
        <f t="shared" ca="1" si="34"/>
        <v/>
      </c>
      <c r="U133" s="284" t="str">
        <f t="shared" ca="1" si="35"/>
        <v/>
      </c>
      <c r="V133" s="213" t="str">
        <f t="shared" ca="1" si="36"/>
        <v/>
      </c>
      <c r="W133" s="213" t="str">
        <f t="shared" ca="1" si="37"/>
        <v/>
      </c>
      <c r="X133" s="213" t="str">
        <f t="shared" ca="1" si="38"/>
        <v/>
      </c>
      <c r="Y133" t="str">
        <f t="shared" ca="1" si="39"/>
        <v/>
      </c>
    </row>
    <row r="134" spans="1:25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IF(OR(historico_VU!A133="",historico_VU!C133=""),"",historico_VU!C133)</f>
        <v/>
      </c>
      <c r="C134" s="118" t="str">
        <f>IF(posicao_contratual!A133="","",posicao_contratual!G133)</f>
        <v/>
      </c>
      <c r="D134" s="117" t="str">
        <f>IF(A134="TOTAL",ROUND(SUM($D$3:D133),2),IF(OR(A134="",B134="",C134=""),"",ROUND(B134*C134,2)))</f>
        <v/>
      </c>
      <c r="E134" s="119" t="str">
        <f>IF(OR(historico_VU!A133="",historico_VU!D133=""),"",historico_VU!D133)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IF(OR(historico_VU!A133="",historico_VU!E133=""),"",historico_VU!E133)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IF(OR(historico_VU!A133="",historico_VU!F133=""),"",historico_VU!F133)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IF(OR(historico_VU!A133="",historico_VU!G133=""),"",historico_VU!G133)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  <c r="Q134" s="195" t="str">
        <f t="shared" ca="1" si="32"/>
        <v/>
      </c>
      <c r="R134" t="str">
        <f>IF($A134="","",IF(MEMORIA_RESULTADOS!$W$46="","","C"&amp;MEMORIA_RESULTADOS!$W$46))</f>
        <v/>
      </c>
      <c r="S134" s="284" t="str">
        <f t="shared" ca="1" si="33"/>
        <v/>
      </c>
      <c r="T134" s="284" t="str">
        <f t="shared" ca="1" si="34"/>
        <v/>
      </c>
      <c r="U134" s="284" t="str">
        <f t="shared" ca="1" si="35"/>
        <v/>
      </c>
      <c r="V134" s="213" t="str">
        <f t="shared" ca="1" si="36"/>
        <v/>
      </c>
      <c r="W134" s="213" t="str">
        <f t="shared" ca="1" si="37"/>
        <v/>
      </c>
      <c r="X134" s="213" t="str">
        <f t="shared" ca="1" si="38"/>
        <v/>
      </c>
      <c r="Y134" t="str">
        <f t="shared" ca="1" si="39"/>
        <v/>
      </c>
    </row>
    <row r="135" spans="1:25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IF(OR(historico_VU!A134="",historico_VU!C134=""),"",historico_VU!C134)</f>
        <v/>
      </c>
      <c r="C135" s="118" t="str">
        <f>IF(posicao_contratual!A134="","",posicao_contratual!G134)</f>
        <v/>
      </c>
      <c r="D135" s="117" t="str">
        <f>IF(A135="TOTAL",ROUND(SUM($D$3:D134),2),IF(OR(A135="",B135="",C135=""),"",ROUND(B135*C135,2)))</f>
        <v/>
      </c>
      <c r="E135" s="119" t="str">
        <f>IF(OR(historico_VU!A134="",historico_VU!D134=""),"",historico_VU!D134)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IF(OR(historico_VU!A134="",historico_VU!E134=""),"",historico_VU!E134)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IF(OR(historico_VU!A134="",historico_VU!F134=""),"",historico_VU!F134)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IF(OR(historico_VU!A134="",historico_VU!G134=""),"",historico_VU!G134)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  <c r="Q135" s="195" t="str">
        <f t="shared" ca="1" si="32"/>
        <v/>
      </c>
      <c r="R135" t="str">
        <f>IF($A135="","",IF(MEMORIA_RESULTADOS!$W$46="","","C"&amp;MEMORIA_RESULTADOS!$W$46))</f>
        <v/>
      </c>
      <c r="S135" s="284" t="str">
        <f t="shared" ca="1" si="33"/>
        <v/>
      </c>
      <c r="T135" s="284" t="str">
        <f t="shared" ca="1" si="34"/>
        <v/>
      </c>
      <c r="U135" s="284" t="str">
        <f t="shared" ca="1" si="35"/>
        <v/>
      </c>
      <c r="V135" s="213" t="str">
        <f t="shared" ca="1" si="36"/>
        <v/>
      </c>
      <c r="W135" s="213" t="str">
        <f t="shared" ca="1" si="37"/>
        <v/>
      </c>
      <c r="X135" s="213" t="str">
        <f t="shared" ca="1" si="38"/>
        <v/>
      </c>
      <c r="Y135" t="str">
        <f t="shared" ca="1" si="39"/>
        <v/>
      </c>
    </row>
    <row r="136" spans="1:25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IF(OR(historico_VU!A135="",historico_VU!C135=""),"",historico_VU!C135)</f>
        <v/>
      </c>
      <c r="C136" s="118" t="str">
        <f>IF(posicao_contratual!A135="","",posicao_contratual!G135)</f>
        <v/>
      </c>
      <c r="D136" s="117" t="str">
        <f>IF(A136="TOTAL",ROUND(SUM($D$3:D135),2),IF(OR(A136="",B136="",C136=""),"",ROUND(B136*C136,2)))</f>
        <v/>
      </c>
      <c r="E136" s="119" t="str">
        <f>IF(OR(historico_VU!A135="",historico_VU!D135=""),"",historico_VU!D135)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IF(OR(historico_VU!A135="",historico_VU!E135=""),"",historico_VU!E135)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IF(OR(historico_VU!A135="",historico_VU!F135=""),"",historico_VU!F135)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IF(OR(historico_VU!A135="",historico_VU!G135=""),"",historico_VU!G135)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  <c r="Q136" s="195" t="str">
        <f t="shared" ca="1" si="32"/>
        <v/>
      </c>
      <c r="R136" t="str">
        <f>IF($A136="","",IF(MEMORIA_RESULTADOS!$W$46="","","C"&amp;MEMORIA_RESULTADOS!$W$46))</f>
        <v/>
      </c>
      <c r="S136" s="284" t="str">
        <f t="shared" ca="1" si="33"/>
        <v/>
      </c>
      <c r="T136" s="284" t="str">
        <f t="shared" ca="1" si="34"/>
        <v/>
      </c>
      <c r="U136" s="284" t="str">
        <f t="shared" ca="1" si="35"/>
        <v/>
      </c>
      <c r="V136" s="213" t="str">
        <f t="shared" ca="1" si="36"/>
        <v/>
      </c>
      <c r="W136" s="213" t="str">
        <f t="shared" ca="1" si="37"/>
        <v/>
      </c>
      <c r="X136" s="213" t="str">
        <f t="shared" ca="1" si="38"/>
        <v/>
      </c>
      <c r="Y136" t="str">
        <f t="shared" ca="1" si="39"/>
        <v/>
      </c>
    </row>
    <row r="137" spans="1:25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IF(OR(historico_VU!A136="",historico_VU!C136=""),"",historico_VU!C136)</f>
        <v/>
      </c>
      <c r="C137" s="118" t="str">
        <f>IF(posicao_contratual!A136="","",posicao_contratual!G136)</f>
        <v/>
      </c>
      <c r="D137" s="117" t="str">
        <f>IF(A137="TOTAL",ROUND(SUM($D$3:D136),2),IF(OR(A137="",B137="",C137=""),"",ROUND(B137*C137,2)))</f>
        <v/>
      </c>
      <c r="E137" s="119" t="str">
        <f>IF(OR(historico_VU!A136="",historico_VU!D136=""),"",historico_VU!D136)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IF(OR(historico_VU!A136="",historico_VU!E136=""),"",historico_VU!E136)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IF(OR(historico_VU!A136="",historico_VU!F136=""),"",historico_VU!F136)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IF(OR(historico_VU!A136="",historico_VU!G136=""),"",historico_VU!G136)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  <c r="Q137" s="195" t="str">
        <f t="shared" ca="1" si="32"/>
        <v/>
      </c>
      <c r="R137" t="str">
        <f>IF($A137="","",IF(MEMORIA_RESULTADOS!$W$46="","","C"&amp;MEMORIA_RESULTADOS!$W$46))</f>
        <v/>
      </c>
      <c r="S137" s="284" t="str">
        <f t="shared" ca="1" si="33"/>
        <v/>
      </c>
      <c r="T137" s="284" t="str">
        <f t="shared" ca="1" si="34"/>
        <v/>
      </c>
      <c r="U137" s="284" t="str">
        <f t="shared" ca="1" si="35"/>
        <v/>
      </c>
      <c r="V137" s="213" t="str">
        <f t="shared" ca="1" si="36"/>
        <v/>
      </c>
      <c r="W137" s="213" t="str">
        <f t="shared" ca="1" si="37"/>
        <v/>
      </c>
      <c r="X137" s="213" t="str">
        <f t="shared" ca="1" si="38"/>
        <v/>
      </c>
      <c r="Y137" t="str">
        <f t="shared" ca="1" si="39"/>
        <v/>
      </c>
    </row>
    <row r="138" spans="1:25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IF(OR(historico_VU!A137="",historico_VU!C137=""),"",historico_VU!C137)</f>
        <v/>
      </c>
      <c r="C138" s="118" t="str">
        <f>IF(posicao_contratual!A137="","",posicao_contratual!G137)</f>
        <v/>
      </c>
      <c r="D138" s="117" t="str">
        <f>IF(A138="TOTAL",ROUND(SUM($D$3:D137),2),IF(OR(A138="",B138="",C138=""),"",ROUND(B138*C138,2)))</f>
        <v/>
      </c>
      <c r="E138" s="119" t="str">
        <f>IF(OR(historico_VU!A137="",historico_VU!D137=""),"",historico_VU!D137)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IF(OR(historico_VU!A137="",historico_VU!E137=""),"",historico_VU!E137)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IF(OR(historico_VU!A137="",historico_VU!F137=""),"",historico_VU!F137)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IF(OR(historico_VU!A137="",historico_VU!G137=""),"",historico_VU!G137)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  <c r="Q138" s="195" t="str">
        <f t="shared" ca="1" si="32"/>
        <v/>
      </c>
      <c r="R138" t="str">
        <f>IF($A138="","",IF(MEMORIA_RESULTADOS!$W$46="","","C"&amp;MEMORIA_RESULTADOS!$W$46))</f>
        <v/>
      </c>
      <c r="S138" s="284" t="str">
        <f t="shared" ca="1" si="33"/>
        <v/>
      </c>
      <c r="T138" s="284" t="str">
        <f t="shared" ca="1" si="34"/>
        <v/>
      </c>
      <c r="U138" s="284" t="str">
        <f t="shared" ca="1" si="35"/>
        <v/>
      </c>
      <c r="V138" s="213" t="str">
        <f t="shared" ca="1" si="36"/>
        <v/>
      </c>
      <c r="W138" s="213" t="str">
        <f t="shared" ca="1" si="37"/>
        <v/>
      </c>
      <c r="X138" s="213" t="str">
        <f t="shared" ca="1" si="38"/>
        <v/>
      </c>
      <c r="Y138" t="str">
        <f t="shared" ca="1" si="39"/>
        <v/>
      </c>
    </row>
    <row r="139" spans="1:25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IF(OR(historico_VU!A138="",historico_VU!C138=""),"",historico_VU!C138)</f>
        <v/>
      </c>
      <c r="C139" s="118" t="str">
        <f>IF(posicao_contratual!A138="","",posicao_contratual!G138)</f>
        <v/>
      </c>
      <c r="D139" s="117" t="str">
        <f>IF(A139="TOTAL",ROUND(SUM($D$3:D138),2),IF(OR(A139="",B139="",C139=""),"",ROUND(B139*C139,2)))</f>
        <v/>
      </c>
      <c r="E139" s="119" t="str">
        <f>IF(OR(historico_VU!A138="",historico_VU!D138=""),"",historico_VU!D138)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IF(OR(historico_VU!A138="",historico_VU!E138=""),"",historico_VU!E138)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IF(OR(historico_VU!A138="",historico_VU!F138=""),"",historico_VU!F138)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IF(OR(historico_VU!A138="",historico_VU!G138=""),"",historico_VU!G138)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  <c r="Q139" s="195" t="str">
        <f t="shared" ca="1" si="32"/>
        <v/>
      </c>
      <c r="R139" t="str">
        <f>IF($A139="","",IF(MEMORIA_RESULTADOS!$W$46="","","C"&amp;MEMORIA_RESULTADOS!$W$46))</f>
        <v/>
      </c>
      <c r="S139" s="284" t="str">
        <f t="shared" ca="1" si="33"/>
        <v/>
      </c>
      <c r="T139" s="284" t="str">
        <f t="shared" ca="1" si="34"/>
        <v/>
      </c>
      <c r="U139" s="284" t="str">
        <f t="shared" ca="1" si="35"/>
        <v/>
      </c>
      <c r="V139" s="213" t="str">
        <f t="shared" ca="1" si="36"/>
        <v/>
      </c>
      <c r="W139" s="213" t="str">
        <f t="shared" ca="1" si="37"/>
        <v/>
      </c>
      <c r="X139" s="213" t="str">
        <f t="shared" ca="1" si="38"/>
        <v/>
      </c>
      <c r="Y139" t="str">
        <f t="shared" ca="1" si="39"/>
        <v/>
      </c>
    </row>
    <row r="140" spans="1:25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IF(OR(historico_VU!A139="",historico_VU!C139=""),"",historico_VU!C139)</f>
        <v/>
      </c>
      <c r="C140" s="118" t="str">
        <f>IF(posicao_contratual!A139="","",posicao_contratual!G139)</f>
        <v/>
      </c>
      <c r="D140" s="117" t="str">
        <f>IF(A140="TOTAL",ROUND(SUM($D$3:D139),2),IF(OR(A140="",B140="",C140=""),"",ROUND(B140*C140,2)))</f>
        <v/>
      </c>
      <c r="E140" s="119" t="str">
        <f>IF(OR(historico_VU!A139="",historico_VU!D139=""),"",historico_VU!D139)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IF(OR(historico_VU!A139="",historico_VU!E139=""),"",historico_VU!E139)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IF(OR(historico_VU!A139="",historico_VU!F139=""),"",historico_VU!F139)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IF(OR(historico_VU!A139="",historico_VU!G139=""),"",historico_VU!G139)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  <c r="Q140" s="195" t="str">
        <f t="shared" ca="1" si="32"/>
        <v/>
      </c>
      <c r="R140" t="str">
        <f>IF($A140="","",IF(MEMORIA_RESULTADOS!$W$46="","","C"&amp;MEMORIA_RESULTADOS!$W$46))</f>
        <v/>
      </c>
      <c r="S140" s="284" t="str">
        <f t="shared" ca="1" si="33"/>
        <v/>
      </c>
      <c r="T140" s="284" t="str">
        <f t="shared" ca="1" si="34"/>
        <v/>
      </c>
      <c r="U140" s="284" t="str">
        <f t="shared" ca="1" si="35"/>
        <v/>
      </c>
      <c r="V140" s="213" t="str">
        <f t="shared" ca="1" si="36"/>
        <v/>
      </c>
      <c r="W140" s="213" t="str">
        <f t="shared" ca="1" si="37"/>
        <v/>
      </c>
      <c r="X140" s="213" t="str">
        <f t="shared" ca="1" si="38"/>
        <v/>
      </c>
      <c r="Y140" t="str">
        <f t="shared" ca="1" si="39"/>
        <v/>
      </c>
    </row>
    <row r="141" spans="1:25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IF(OR(historico_VU!A140="",historico_VU!C140=""),"",historico_VU!C140)</f>
        <v/>
      </c>
      <c r="C141" s="118" t="str">
        <f>IF(posicao_contratual!A140="","",posicao_contratual!G140)</f>
        <v/>
      </c>
      <c r="D141" s="117" t="str">
        <f>IF(A141="TOTAL",ROUND(SUM($D$3:D140),2),IF(OR(A141="",B141="",C141=""),"",ROUND(B141*C141,2)))</f>
        <v/>
      </c>
      <c r="E141" s="119" t="str">
        <f>IF(OR(historico_VU!A140="",historico_VU!D140=""),"",historico_VU!D140)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IF(OR(historico_VU!A140="",historico_VU!E140=""),"",historico_VU!E140)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IF(OR(historico_VU!A140="",historico_VU!F140=""),"",historico_VU!F140)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IF(OR(historico_VU!A140="",historico_VU!G140=""),"",historico_VU!G140)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  <c r="Q141" s="195" t="str">
        <f t="shared" ca="1" si="32"/>
        <v/>
      </c>
      <c r="R141" t="str">
        <f>IF($A141="","",IF(MEMORIA_RESULTADOS!$W$46="","","C"&amp;MEMORIA_RESULTADOS!$W$46))</f>
        <v/>
      </c>
      <c r="S141" s="284" t="str">
        <f t="shared" ca="1" si="33"/>
        <v/>
      </c>
      <c r="T141" s="284" t="str">
        <f t="shared" ca="1" si="34"/>
        <v/>
      </c>
      <c r="U141" s="284" t="str">
        <f t="shared" ca="1" si="35"/>
        <v/>
      </c>
      <c r="V141" s="213" t="str">
        <f t="shared" ca="1" si="36"/>
        <v/>
      </c>
      <c r="W141" s="213" t="str">
        <f t="shared" ca="1" si="37"/>
        <v/>
      </c>
      <c r="X141" s="213" t="str">
        <f t="shared" ca="1" si="38"/>
        <v/>
      </c>
      <c r="Y141" t="str">
        <f t="shared" ca="1" si="39"/>
        <v/>
      </c>
    </row>
    <row r="142" spans="1:25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IF(OR(historico_VU!A141="",historico_VU!C141=""),"",historico_VU!C141)</f>
        <v/>
      </c>
      <c r="C142" s="118" t="str">
        <f>IF(posicao_contratual!A141="","",posicao_contratual!G141)</f>
        <v/>
      </c>
      <c r="D142" s="117" t="str">
        <f>IF(A142="TOTAL",ROUND(SUM($D$3:D141),2),IF(OR(A142="",B142="",C142=""),"",ROUND(B142*C142,2)))</f>
        <v/>
      </c>
      <c r="E142" s="119" t="str">
        <f>IF(OR(historico_VU!A141="",historico_VU!D141=""),"",historico_VU!D141)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IF(OR(historico_VU!A141="",historico_VU!E141=""),"",historico_VU!E141)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IF(OR(historico_VU!A141="",historico_VU!F141=""),"",historico_VU!F141)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IF(OR(historico_VU!A141="",historico_VU!G141=""),"",historico_VU!G141)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  <c r="Q142" s="195" t="str">
        <f t="shared" ca="1" si="32"/>
        <v/>
      </c>
      <c r="R142" t="str">
        <f>IF($A142="","",IF(MEMORIA_RESULTADOS!$W$46="","","C"&amp;MEMORIA_RESULTADOS!$W$46))</f>
        <v/>
      </c>
      <c r="S142" s="284" t="str">
        <f t="shared" ca="1" si="33"/>
        <v/>
      </c>
      <c r="T142" s="284" t="str">
        <f t="shared" ca="1" si="34"/>
        <v/>
      </c>
      <c r="U142" s="284" t="str">
        <f t="shared" ca="1" si="35"/>
        <v/>
      </c>
      <c r="V142" s="213" t="str">
        <f t="shared" ca="1" si="36"/>
        <v/>
      </c>
      <c r="W142" s="213" t="str">
        <f t="shared" ca="1" si="37"/>
        <v/>
      </c>
      <c r="X142" s="213" t="str">
        <f t="shared" ca="1" si="38"/>
        <v/>
      </c>
      <c r="Y142" t="str">
        <f t="shared" ca="1" si="39"/>
        <v/>
      </c>
    </row>
    <row r="143" spans="1:25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IF(OR(historico_VU!A142="",historico_VU!C142=""),"",historico_VU!C142)</f>
        <v/>
      </c>
      <c r="C143" s="118" t="str">
        <f>IF(posicao_contratual!A142="","",posicao_contratual!G142)</f>
        <v/>
      </c>
      <c r="D143" s="117" t="str">
        <f>IF(A143="TOTAL",ROUND(SUM($D$3:D142),2),IF(OR(A143="",B143="",C143=""),"",ROUND(B143*C143,2)))</f>
        <v/>
      </c>
      <c r="E143" s="119" t="str">
        <f>IF(OR(historico_VU!A142="",historico_VU!D142=""),"",historico_VU!D142)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IF(OR(historico_VU!A142="",historico_VU!E142=""),"",historico_VU!E142)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IF(OR(historico_VU!A142="",historico_VU!F142=""),"",historico_VU!F142)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IF(OR(historico_VU!A142="",historico_VU!G142=""),"",historico_VU!G142)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  <c r="Q143" s="195" t="str">
        <f t="shared" ca="1" si="32"/>
        <v/>
      </c>
      <c r="R143" t="str">
        <f>IF($A143="","",IF(MEMORIA_RESULTADOS!$W$46="","","C"&amp;MEMORIA_RESULTADOS!$W$46))</f>
        <v/>
      </c>
      <c r="S143" s="284" t="str">
        <f t="shared" ca="1" si="33"/>
        <v/>
      </c>
      <c r="T143" s="284" t="str">
        <f t="shared" ca="1" si="34"/>
        <v/>
      </c>
      <c r="U143" s="284" t="str">
        <f t="shared" ca="1" si="35"/>
        <v/>
      </c>
      <c r="V143" s="213" t="str">
        <f t="shared" ca="1" si="36"/>
        <v/>
      </c>
      <c r="W143" s="213" t="str">
        <f t="shared" ca="1" si="37"/>
        <v/>
      </c>
      <c r="X143" s="213" t="str">
        <f t="shared" ca="1" si="38"/>
        <v/>
      </c>
      <c r="Y143" t="str">
        <f t="shared" ca="1" si="39"/>
        <v/>
      </c>
    </row>
    <row r="144" spans="1:25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IF(OR(historico_VU!A143="",historico_VU!C143=""),"",historico_VU!C143)</f>
        <v/>
      </c>
      <c r="C144" s="118" t="str">
        <f>IF(posicao_contratual!A143="","",posicao_contratual!G143)</f>
        <v/>
      </c>
      <c r="D144" s="117" t="str">
        <f>IF(A144="TOTAL",ROUND(SUM($D$3:D143),2),IF(OR(A144="",B144="",C144=""),"",ROUND(B144*C144,2)))</f>
        <v/>
      </c>
      <c r="E144" s="119" t="str">
        <f>IF(OR(historico_VU!A143="",historico_VU!D143=""),"",historico_VU!D143)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IF(OR(historico_VU!A143="",historico_VU!E143=""),"",historico_VU!E143)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IF(OR(historico_VU!A143="",historico_VU!F143=""),"",historico_VU!F143)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IF(OR(historico_VU!A143="",historico_VU!G143=""),"",historico_VU!G143)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  <c r="Q144" s="195" t="str">
        <f t="shared" ca="1" si="32"/>
        <v/>
      </c>
      <c r="R144" t="str">
        <f>IF($A144="","",IF(MEMORIA_RESULTADOS!$W$46="","","C"&amp;MEMORIA_RESULTADOS!$W$46))</f>
        <v/>
      </c>
      <c r="S144" s="284" t="str">
        <f t="shared" ca="1" si="33"/>
        <v/>
      </c>
      <c r="T144" s="284" t="str">
        <f t="shared" ca="1" si="34"/>
        <v/>
      </c>
      <c r="U144" s="284" t="str">
        <f t="shared" ca="1" si="35"/>
        <v/>
      </c>
      <c r="V144" s="213" t="str">
        <f t="shared" ca="1" si="36"/>
        <v/>
      </c>
      <c r="W144" s="213" t="str">
        <f t="shared" ca="1" si="37"/>
        <v/>
      </c>
      <c r="X144" s="213" t="str">
        <f t="shared" ca="1" si="38"/>
        <v/>
      </c>
      <c r="Y144" t="str">
        <f t="shared" ca="1" si="39"/>
        <v/>
      </c>
    </row>
    <row r="145" spans="1:25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IF(OR(historico_VU!A144="",historico_VU!C144=""),"",historico_VU!C144)</f>
        <v/>
      </c>
      <c r="C145" s="118" t="str">
        <f>IF(posicao_contratual!A144="","",posicao_contratual!G144)</f>
        <v/>
      </c>
      <c r="D145" s="117" t="str">
        <f>IF(A145="TOTAL",ROUND(SUM($D$3:D144),2),IF(OR(A145="",B145="",C145=""),"",ROUND(B145*C145,2)))</f>
        <v/>
      </c>
      <c r="E145" s="119" t="str">
        <f>IF(OR(historico_VU!A144="",historico_VU!D144=""),"",historico_VU!D144)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IF(OR(historico_VU!A144="",historico_VU!E144=""),"",historico_VU!E144)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IF(OR(historico_VU!A144="",historico_VU!F144=""),"",historico_VU!F144)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IF(OR(historico_VU!A144="",historico_VU!G144=""),"",historico_VU!G144)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  <c r="Q145" s="195" t="str">
        <f t="shared" ca="1" si="32"/>
        <v/>
      </c>
      <c r="R145" t="str">
        <f>IF($A145="","",IF(MEMORIA_RESULTADOS!$W$46="","","C"&amp;MEMORIA_RESULTADOS!$W$46))</f>
        <v/>
      </c>
      <c r="S145" s="284" t="str">
        <f t="shared" ca="1" si="33"/>
        <v/>
      </c>
      <c r="T145" s="284" t="str">
        <f t="shared" ca="1" si="34"/>
        <v/>
      </c>
      <c r="U145" s="284" t="str">
        <f t="shared" ca="1" si="35"/>
        <v/>
      </c>
      <c r="V145" s="213" t="str">
        <f t="shared" ca="1" si="36"/>
        <v/>
      </c>
      <c r="W145" s="213" t="str">
        <f t="shared" ca="1" si="37"/>
        <v/>
      </c>
      <c r="X145" s="213" t="str">
        <f t="shared" ca="1" si="38"/>
        <v/>
      </c>
      <c r="Y145" t="str">
        <f t="shared" ca="1" si="39"/>
        <v/>
      </c>
    </row>
    <row r="146" spans="1:25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IF(OR(historico_VU!A145="",historico_VU!C145=""),"",historico_VU!C145)</f>
        <v/>
      </c>
      <c r="C146" s="118" t="str">
        <f>IF(posicao_contratual!A145="","",posicao_contratual!G145)</f>
        <v/>
      </c>
      <c r="D146" s="117" t="str">
        <f>IF(A146="TOTAL",ROUND(SUM($D$3:D145),2),IF(OR(A146="",B146="",C146=""),"",ROUND(B146*C146,2)))</f>
        <v/>
      </c>
      <c r="E146" s="119" t="str">
        <f>IF(OR(historico_VU!A145="",historico_VU!D145=""),"",historico_VU!D145)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IF(OR(historico_VU!A145="",historico_VU!E145=""),"",historico_VU!E145)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IF(OR(historico_VU!A145="",historico_VU!F145=""),"",historico_VU!F145)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IF(OR(historico_VU!A145="",historico_VU!G145=""),"",historico_VU!G145)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  <c r="Q146" s="195" t="str">
        <f t="shared" ca="1" si="32"/>
        <v/>
      </c>
      <c r="R146" t="str">
        <f>IF($A146="","",IF(MEMORIA_RESULTADOS!$W$46="","","C"&amp;MEMORIA_RESULTADOS!$W$46))</f>
        <v/>
      </c>
      <c r="S146" s="284" t="str">
        <f t="shared" ca="1" si="33"/>
        <v/>
      </c>
      <c r="T146" s="284" t="str">
        <f t="shared" ca="1" si="34"/>
        <v/>
      </c>
      <c r="U146" s="284" t="str">
        <f t="shared" ca="1" si="35"/>
        <v/>
      </c>
      <c r="V146" s="213" t="str">
        <f t="shared" ca="1" si="36"/>
        <v/>
      </c>
      <c r="W146" s="213" t="str">
        <f t="shared" ca="1" si="37"/>
        <v/>
      </c>
      <c r="X146" s="213" t="str">
        <f t="shared" ca="1" si="38"/>
        <v/>
      </c>
      <c r="Y146" t="str">
        <f t="shared" ca="1" si="39"/>
        <v/>
      </c>
    </row>
    <row r="147" spans="1:25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IF(OR(historico_VU!A146="",historico_VU!C146=""),"",historico_VU!C146)</f>
        <v/>
      </c>
      <c r="C147" s="118" t="str">
        <f>IF(posicao_contratual!A146="","",posicao_contratual!G146)</f>
        <v/>
      </c>
      <c r="D147" s="117" t="str">
        <f>IF(A147="TOTAL",ROUND(SUM($D$3:D146),2),IF(OR(A147="",B147="",C147=""),"",ROUND(B147*C147,2)))</f>
        <v/>
      </c>
      <c r="E147" s="119" t="str">
        <f>IF(OR(historico_VU!A146="",historico_VU!D146=""),"",historico_VU!D146)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IF(OR(historico_VU!A146="",historico_VU!E146=""),"",historico_VU!E146)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IF(OR(historico_VU!A146="",historico_VU!F146=""),"",historico_VU!F146)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IF(OR(historico_VU!A146="",historico_VU!G146=""),"",historico_VU!G146)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  <c r="Q147" s="195" t="str">
        <f t="shared" ca="1" si="32"/>
        <v/>
      </c>
      <c r="R147" t="str">
        <f>IF($A147="","",IF(MEMORIA_RESULTADOS!$W$46="","","C"&amp;MEMORIA_RESULTADOS!$W$46))</f>
        <v/>
      </c>
      <c r="S147" s="284" t="str">
        <f t="shared" ca="1" si="33"/>
        <v/>
      </c>
      <c r="T147" s="284" t="str">
        <f t="shared" ca="1" si="34"/>
        <v/>
      </c>
      <c r="U147" s="284" t="str">
        <f t="shared" ca="1" si="35"/>
        <v/>
      </c>
      <c r="V147" s="213" t="str">
        <f t="shared" ca="1" si="36"/>
        <v/>
      </c>
      <c r="W147" s="213" t="str">
        <f t="shared" ca="1" si="37"/>
        <v/>
      </c>
      <c r="X147" s="213" t="str">
        <f t="shared" ca="1" si="38"/>
        <v/>
      </c>
      <c r="Y147" t="str">
        <f t="shared" ca="1" si="39"/>
        <v/>
      </c>
    </row>
    <row r="148" spans="1:25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IF(OR(historico_VU!A147="",historico_VU!C147=""),"",historico_VU!C147)</f>
        <v/>
      </c>
      <c r="C148" s="118" t="str">
        <f>IF(posicao_contratual!A147="","",posicao_contratual!G147)</f>
        <v/>
      </c>
      <c r="D148" s="117" t="str">
        <f>IF(A148="TOTAL",ROUND(SUM($D$3:D147),2),IF(OR(A148="",B148="",C148=""),"",ROUND(B148*C148,2)))</f>
        <v/>
      </c>
      <c r="E148" s="119" t="str">
        <f>IF(OR(historico_VU!A147="",historico_VU!D147=""),"",historico_VU!D147)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IF(OR(historico_VU!A147="",historico_VU!E147=""),"",historico_VU!E147)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IF(OR(historico_VU!A147="",historico_VU!F147=""),"",historico_VU!F147)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IF(OR(historico_VU!A147="",historico_VU!G147=""),"",historico_VU!G147)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  <c r="Q148" s="195" t="str">
        <f t="shared" ca="1" si="32"/>
        <v/>
      </c>
      <c r="R148" t="str">
        <f>IF($A148="","",IF(MEMORIA_RESULTADOS!$W$46="","","C"&amp;MEMORIA_RESULTADOS!$W$46))</f>
        <v/>
      </c>
      <c r="S148" s="284" t="str">
        <f t="shared" ca="1" si="33"/>
        <v/>
      </c>
      <c r="T148" s="284" t="str">
        <f t="shared" ca="1" si="34"/>
        <v/>
      </c>
      <c r="U148" s="284" t="str">
        <f t="shared" ca="1" si="35"/>
        <v/>
      </c>
      <c r="V148" s="213" t="str">
        <f t="shared" ca="1" si="36"/>
        <v/>
      </c>
      <c r="W148" s="213" t="str">
        <f t="shared" ca="1" si="37"/>
        <v/>
      </c>
      <c r="X148" s="213" t="str">
        <f t="shared" ca="1" si="38"/>
        <v/>
      </c>
      <c r="Y148" t="str">
        <f t="shared" ca="1" si="39"/>
        <v/>
      </c>
    </row>
    <row r="149" spans="1:25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IF(OR(historico_VU!A148="",historico_VU!C148=""),"",historico_VU!C148)</f>
        <v/>
      </c>
      <c r="C149" s="118" t="str">
        <f>IF(posicao_contratual!A148="","",posicao_contratual!G148)</f>
        <v/>
      </c>
      <c r="D149" s="117" t="str">
        <f>IF(A149="TOTAL",ROUND(SUM($D$3:D148),2),IF(OR(A149="",B149="",C149=""),"",ROUND(B149*C149,2)))</f>
        <v/>
      </c>
      <c r="E149" s="119" t="str">
        <f>IF(OR(historico_VU!A148="",historico_VU!D148=""),"",historico_VU!D148)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IF(OR(historico_VU!A148="",historico_VU!E148=""),"",historico_VU!E148)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IF(OR(historico_VU!A148="",historico_VU!F148=""),"",historico_VU!F148)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IF(OR(historico_VU!A148="",historico_VU!G148=""),"",historico_VU!G148)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  <c r="Q149" s="195" t="str">
        <f t="shared" ca="1" si="32"/>
        <v/>
      </c>
      <c r="R149" t="str">
        <f>IF($A149="","",IF(MEMORIA_RESULTADOS!$W$46="","","C"&amp;MEMORIA_RESULTADOS!$W$46))</f>
        <v/>
      </c>
      <c r="S149" s="284" t="str">
        <f t="shared" ca="1" si="33"/>
        <v/>
      </c>
      <c r="T149" s="284" t="str">
        <f t="shared" ca="1" si="34"/>
        <v/>
      </c>
      <c r="U149" s="284" t="str">
        <f t="shared" ca="1" si="35"/>
        <v/>
      </c>
      <c r="V149" s="213" t="str">
        <f t="shared" ca="1" si="36"/>
        <v/>
      </c>
      <c r="W149" s="213" t="str">
        <f t="shared" ca="1" si="37"/>
        <v/>
      </c>
      <c r="X149" s="213" t="str">
        <f t="shared" ca="1" si="38"/>
        <v/>
      </c>
      <c r="Y149" t="str">
        <f t="shared" ca="1" si="39"/>
        <v/>
      </c>
    </row>
    <row r="150" spans="1:25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IF(OR(historico_VU!A149="",historico_VU!C149=""),"",historico_VU!C149)</f>
        <v/>
      </c>
      <c r="C150" s="118" t="str">
        <f>IF(posicao_contratual!A149="","",posicao_contratual!G149)</f>
        <v/>
      </c>
      <c r="D150" s="117" t="str">
        <f>IF(A150="TOTAL",ROUND(SUM($D$3:D149),2),IF(OR(A150="",B150="",C150=""),"",ROUND(B150*C150,2)))</f>
        <v/>
      </c>
      <c r="E150" s="119" t="str">
        <f>IF(OR(historico_VU!A149="",historico_VU!D149=""),"",historico_VU!D149)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IF(OR(historico_VU!A149="",historico_VU!E149=""),"",historico_VU!E149)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IF(OR(historico_VU!A149="",historico_VU!F149=""),"",historico_VU!F149)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IF(OR(historico_VU!A149="",historico_VU!G149=""),"",historico_VU!G149)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  <c r="Q150" s="195" t="str">
        <f t="shared" ca="1" si="32"/>
        <v/>
      </c>
      <c r="R150" t="str">
        <f>IF($A150="","",IF(MEMORIA_RESULTADOS!$W$46="","","C"&amp;MEMORIA_RESULTADOS!$W$46))</f>
        <v/>
      </c>
      <c r="S150" s="284" t="str">
        <f t="shared" ca="1" si="33"/>
        <v/>
      </c>
      <c r="T150" s="284" t="str">
        <f t="shared" ca="1" si="34"/>
        <v/>
      </c>
      <c r="U150" s="284" t="str">
        <f t="shared" ca="1" si="35"/>
        <v/>
      </c>
      <c r="V150" s="213" t="str">
        <f t="shared" ca="1" si="36"/>
        <v/>
      </c>
      <c r="W150" s="213" t="str">
        <f t="shared" ca="1" si="37"/>
        <v/>
      </c>
      <c r="X150" s="213" t="str">
        <f t="shared" ca="1" si="38"/>
        <v/>
      </c>
      <c r="Y150" t="str">
        <f t="shared" ca="1" si="39"/>
        <v/>
      </c>
    </row>
    <row r="151" spans="1:25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IF(OR(historico_VU!A150="",historico_VU!C150=""),"",historico_VU!C150)</f>
        <v/>
      </c>
      <c r="C151" s="118" t="str">
        <f>IF(posicao_contratual!A150="","",posicao_contratual!G150)</f>
        <v/>
      </c>
      <c r="D151" s="117" t="str">
        <f>IF(A151="TOTAL",ROUND(SUM($D$3:D150),2),IF(OR(A151="",B151="",C151=""),"",ROUND(B151*C151,2)))</f>
        <v/>
      </c>
      <c r="E151" s="119" t="str">
        <f>IF(OR(historico_VU!A150="",historico_VU!D150=""),"",historico_VU!D150)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IF(OR(historico_VU!A150="",historico_VU!E150=""),"",historico_VU!E150)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IF(OR(historico_VU!A150="",historico_VU!F150=""),"",historico_VU!F150)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IF(OR(historico_VU!A150="",historico_VU!G150=""),"",historico_VU!G150)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  <c r="Q151" s="195" t="str">
        <f t="shared" ca="1" si="32"/>
        <v/>
      </c>
      <c r="R151" t="str">
        <f>IF($A151="","",IF(MEMORIA_RESULTADOS!$W$46="","","C"&amp;MEMORIA_RESULTADOS!$W$46))</f>
        <v/>
      </c>
      <c r="S151" s="284" t="str">
        <f t="shared" ca="1" si="33"/>
        <v/>
      </c>
      <c r="T151" s="284" t="str">
        <f t="shared" ca="1" si="34"/>
        <v/>
      </c>
      <c r="U151" s="284" t="str">
        <f t="shared" ca="1" si="35"/>
        <v/>
      </c>
      <c r="V151" s="213" t="str">
        <f t="shared" ca="1" si="36"/>
        <v/>
      </c>
      <c r="W151" s="213" t="str">
        <f t="shared" ca="1" si="37"/>
        <v/>
      </c>
      <c r="X151" s="213" t="str">
        <f t="shared" ca="1" si="38"/>
        <v/>
      </c>
      <c r="Y151" t="str">
        <f t="shared" ca="1" si="39"/>
        <v/>
      </c>
    </row>
    <row r="152" spans="1:25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IF(OR(historico_VU!A151="",historico_VU!C151=""),"",historico_VU!C151)</f>
        <v/>
      </c>
      <c r="C152" s="118" t="str">
        <f>IF(posicao_contratual!A151="","",posicao_contratual!G151)</f>
        <v/>
      </c>
      <c r="D152" s="117" t="str">
        <f>IF(A152="TOTAL",ROUND(SUM($D$3:D151),2),IF(OR(A152="",B152="",C152=""),"",ROUND(B152*C152,2)))</f>
        <v/>
      </c>
      <c r="E152" s="119" t="str">
        <f>IF(OR(historico_VU!A151="",historico_VU!D151=""),"",historico_VU!D151)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IF(OR(historico_VU!A151="",historico_VU!E151=""),"",historico_VU!E151)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IF(OR(historico_VU!A151="",historico_VU!F151=""),"",historico_VU!F151)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IF(OR(historico_VU!A151="",historico_VU!G151=""),"",historico_VU!G151)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  <c r="Q152" s="195" t="str">
        <f t="shared" ca="1" si="32"/>
        <v/>
      </c>
      <c r="R152" t="str">
        <f>IF($A152="","",IF(MEMORIA_RESULTADOS!$W$46="","","C"&amp;MEMORIA_RESULTADOS!$W$46))</f>
        <v/>
      </c>
      <c r="S152" s="284" t="str">
        <f t="shared" ca="1" si="33"/>
        <v/>
      </c>
      <c r="T152" s="284" t="str">
        <f t="shared" ca="1" si="34"/>
        <v/>
      </c>
      <c r="U152" s="284" t="str">
        <f t="shared" ca="1" si="35"/>
        <v/>
      </c>
      <c r="V152" s="213" t="str">
        <f t="shared" ca="1" si="36"/>
        <v/>
      </c>
      <c r="W152" s="213" t="str">
        <f t="shared" ca="1" si="37"/>
        <v/>
      </c>
      <c r="X152" s="213" t="str">
        <f t="shared" ca="1" si="38"/>
        <v/>
      </c>
      <c r="Y152" t="str">
        <f t="shared" ca="1" si="39"/>
        <v/>
      </c>
    </row>
    <row r="153" spans="1:25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IF(OR(historico_VU!A152="",historico_VU!C152=""),"",historico_VU!C152)</f>
        <v/>
      </c>
      <c r="C153" s="118" t="str">
        <f>IF(posicao_contratual!A152="","",posicao_contratual!G152)</f>
        <v/>
      </c>
      <c r="D153" s="117" t="str">
        <f>IF(A153="TOTAL",ROUND(SUM($D$3:D152),2),IF(OR(A153="",B153="",C153=""),"",ROUND(B153*C153,2)))</f>
        <v/>
      </c>
      <c r="E153" s="119" t="str">
        <f>IF(OR(historico_VU!A152="",historico_VU!D152=""),"",historico_VU!D152)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IF(OR(historico_VU!A152="",historico_VU!E152=""),"",historico_VU!E152)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IF(OR(historico_VU!A152="",historico_VU!F152=""),"",historico_VU!F152)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IF(OR(historico_VU!A152="",historico_VU!G152=""),"",historico_VU!G152)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  <c r="Q153" s="195" t="str">
        <f t="shared" ca="1" si="32"/>
        <v/>
      </c>
      <c r="R153" t="str">
        <f>IF($A153="","",IF(MEMORIA_RESULTADOS!$W$46="","","C"&amp;MEMORIA_RESULTADOS!$W$46))</f>
        <v/>
      </c>
      <c r="S153" s="284" t="str">
        <f t="shared" ca="1" si="33"/>
        <v/>
      </c>
      <c r="T153" s="284" t="str">
        <f t="shared" ca="1" si="34"/>
        <v/>
      </c>
      <c r="U153" s="284" t="str">
        <f t="shared" ca="1" si="35"/>
        <v/>
      </c>
      <c r="V153" s="213" t="str">
        <f t="shared" ca="1" si="36"/>
        <v/>
      </c>
      <c r="W153" s="213" t="str">
        <f t="shared" ca="1" si="37"/>
        <v/>
      </c>
      <c r="X153" s="213" t="str">
        <f t="shared" ca="1" si="38"/>
        <v/>
      </c>
      <c r="Y153" t="str">
        <f t="shared" ca="1" si="39"/>
        <v/>
      </c>
    </row>
    <row r="154" spans="1:25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IF(OR(historico_VU!A153="",historico_VU!C153=""),"",historico_VU!C153)</f>
        <v/>
      </c>
      <c r="C154" s="118" t="str">
        <f>IF(posicao_contratual!A153="","",posicao_contratual!G153)</f>
        <v/>
      </c>
      <c r="D154" s="117" t="str">
        <f>IF(A154="TOTAL",ROUND(SUM($D$3:D153),2),IF(OR(A154="",B154="",C154=""),"",ROUND(B154*C154,2)))</f>
        <v/>
      </c>
      <c r="E154" s="119" t="str">
        <f>IF(OR(historico_VU!A153="",historico_VU!D153=""),"",historico_VU!D153)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IF(OR(historico_VU!A153="",historico_VU!E153=""),"",historico_VU!E153)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IF(OR(historico_VU!A153="",historico_VU!F153=""),"",historico_VU!F153)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IF(OR(historico_VU!A153="",historico_VU!G153=""),"",historico_VU!G153)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  <c r="Q154" s="195" t="str">
        <f t="shared" ca="1" si="32"/>
        <v/>
      </c>
      <c r="R154" t="str">
        <f>IF($A154="","",IF(MEMORIA_RESULTADOS!$W$46="","","C"&amp;MEMORIA_RESULTADOS!$W$46))</f>
        <v/>
      </c>
      <c r="S154" s="284" t="str">
        <f t="shared" ca="1" si="33"/>
        <v/>
      </c>
      <c r="T154" s="284" t="str">
        <f t="shared" ca="1" si="34"/>
        <v/>
      </c>
      <c r="U154" s="284" t="str">
        <f t="shared" ca="1" si="35"/>
        <v/>
      </c>
      <c r="V154" s="213" t="str">
        <f t="shared" ca="1" si="36"/>
        <v/>
      </c>
      <c r="W154" s="213" t="str">
        <f t="shared" ca="1" si="37"/>
        <v/>
      </c>
      <c r="X154" s="213" t="str">
        <f t="shared" ca="1" si="38"/>
        <v/>
      </c>
      <c r="Y154" t="str">
        <f t="shared" ca="1" si="39"/>
        <v/>
      </c>
    </row>
    <row r="155" spans="1:25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IF(OR(historico_VU!A154="",historico_VU!C154=""),"",historico_VU!C154)</f>
        <v/>
      </c>
      <c r="C155" s="118" t="str">
        <f>IF(posicao_contratual!A154="","",posicao_contratual!G154)</f>
        <v/>
      </c>
      <c r="D155" s="117" t="str">
        <f>IF(A155="TOTAL",ROUND(SUM($D$3:D154),2),IF(OR(A155="",B155="",C155=""),"",ROUND(B155*C155,2)))</f>
        <v/>
      </c>
      <c r="E155" s="119" t="str">
        <f>IF(OR(historico_VU!A154="",historico_VU!D154=""),"",historico_VU!D154)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IF(OR(historico_VU!A154="",historico_VU!E154=""),"",historico_VU!E154)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IF(OR(historico_VU!A154="",historico_VU!F154=""),"",historico_VU!F154)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IF(OR(historico_VU!A154="",historico_VU!G154=""),"",historico_VU!G154)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  <c r="Q155" s="195" t="str">
        <f t="shared" ca="1" si="32"/>
        <v/>
      </c>
      <c r="R155" t="str">
        <f>IF($A155="","",IF(MEMORIA_RESULTADOS!$W$46="","","C"&amp;MEMORIA_RESULTADOS!$W$46))</f>
        <v/>
      </c>
      <c r="S155" s="284" t="str">
        <f t="shared" ca="1" si="33"/>
        <v/>
      </c>
      <c r="T155" s="284" t="str">
        <f t="shared" ca="1" si="34"/>
        <v/>
      </c>
      <c r="U155" s="284" t="str">
        <f t="shared" ca="1" si="35"/>
        <v/>
      </c>
      <c r="V155" s="213" t="str">
        <f t="shared" ca="1" si="36"/>
        <v/>
      </c>
      <c r="W155" s="213" t="str">
        <f t="shared" ca="1" si="37"/>
        <v/>
      </c>
      <c r="X155" s="213" t="str">
        <f t="shared" ca="1" si="38"/>
        <v/>
      </c>
      <c r="Y155" t="str">
        <f t="shared" ca="1" si="39"/>
        <v/>
      </c>
    </row>
    <row r="156" spans="1:25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IF(OR(historico_VU!A155="",historico_VU!C155=""),"",historico_VU!C155)</f>
        <v/>
      </c>
      <c r="C156" s="118" t="str">
        <f>IF(posicao_contratual!A155="","",posicao_contratual!G155)</f>
        <v/>
      </c>
      <c r="D156" s="117" t="str">
        <f>IF(A156="TOTAL",ROUND(SUM($D$3:D155),2),IF(OR(A156="",B156="",C156=""),"",ROUND(B156*C156,2)))</f>
        <v/>
      </c>
      <c r="E156" s="119" t="str">
        <f>IF(OR(historico_VU!A155="",historico_VU!D155=""),"",historico_VU!D155)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IF(OR(historico_VU!A155="",historico_VU!E155=""),"",historico_VU!E155)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IF(OR(historico_VU!A155="",historico_VU!F155=""),"",historico_VU!F155)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IF(OR(historico_VU!A155="",historico_VU!G155=""),"",historico_VU!G155)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  <c r="Q156" s="195" t="str">
        <f t="shared" ca="1" si="32"/>
        <v/>
      </c>
      <c r="R156" t="str">
        <f>IF($A156="","",IF(MEMORIA_RESULTADOS!$W$46="","","C"&amp;MEMORIA_RESULTADOS!$W$46))</f>
        <v/>
      </c>
      <c r="S156" s="284" t="str">
        <f t="shared" ca="1" si="33"/>
        <v/>
      </c>
      <c r="T156" s="284" t="str">
        <f t="shared" ca="1" si="34"/>
        <v/>
      </c>
      <c r="U156" s="284" t="str">
        <f t="shared" ca="1" si="35"/>
        <v/>
      </c>
      <c r="V156" s="213" t="str">
        <f t="shared" ca="1" si="36"/>
        <v/>
      </c>
      <c r="W156" s="213" t="str">
        <f t="shared" ca="1" si="37"/>
        <v/>
      </c>
      <c r="X156" s="213" t="str">
        <f t="shared" ca="1" si="38"/>
        <v/>
      </c>
      <c r="Y156" t="str">
        <f t="shared" ca="1" si="39"/>
        <v/>
      </c>
    </row>
    <row r="157" spans="1:25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IF(OR(historico_VU!A156="",historico_VU!C156=""),"",historico_VU!C156)</f>
        <v/>
      </c>
      <c r="C157" s="118" t="str">
        <f>IF(posicao_contratual!A156="","",posicao_contratual!G156)</f>
        <v/>
      </c>
      <c r="D157" s="117" t="str">
        <f>IF(A157="TOTAL",ROUND(SUM($D$3:D156),2),IF(OR(A157="",B157="",C157=""),"",ROUND(B157*C157,2)))</f>
        <v/>
      </c>
      <c r="E157" s="119" t="str">
        <f>IF(OR(historico_VU!A156="",historico_VU!D156=""),"",historico_VU!D156)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IF(OR(historico_VU!A156="",historico_VU!E156=""),"",historico_VU!E156)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IF(OR(historico_VU!A156="",historico_VU!F156=""),"",historico_VU!F156)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IF(OR(historico_VU!A156="",historico_VU!G156=""),"",historico_VU!G156)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  <c r="Q157" s="195" t="str">
        <f t="shared" ca="1" si="32"/>
        <v/>
      </c>
      <c r="R157" t="str">
        <f>IF($A157="","",IF(MEMORIA_RESULTADOS!$W$46="","","C"&amp;MEMORIA_RESULTADOS!$W$46))</f>
        <v/>
      </c>
      <c r="S157" s="284" t="str">
        <f t="shared" ca="1" si="33"/>
        <v/>
      </c>
      <c r="T157" s="284" t="str">
        <f t="shared" ca="1" si="34"/>
        <v/>
      </c>
      <c r="U157" s="284" t="str">
        <f t="shared" ca="1" si="35"/>
        <v/>
      </c>
      <c r="V157" s="213" t="str">
        <f t="shared" ca="1" si="36"/>
        <v/>
      </c>
      <c r="W157" s="213" t="str">
        <f t="shared" ca="1" si="37"/>
        <v/>
      </c>
      <c r="X157" s="213" t="str">
        <f t="shared" ca="1" si="38"/>
        <v/>
      </c>
      <c r="Y157" t="str">
        <f t="shared" ca="1" si="39"/>
        <v/>
      </c>
    </row>
    <row r="158" spans="1:25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IF(OR(historico_VU!A157="",historico_VU!C157=""),"",historico_VU!C157)</f>
        <v/>
      </c>
      <c r="C158" s="118" t="str">
        <f>IF(posicao_contratual!A157="","",posicao_contratual!G157)</f>
        <v/>
      </c>
      <c r="D158" s="117" t="str">
        <f>IF(A158="TOTAL",ROUND(SUM($D$3:D157),2),IF(OR(A158="",B158="",C158=""),"",ROUND(B158*C158,2)))</f>
        <v/>
      </c>
      <c r="E158" s="119" t="str">
        <f>IF(OR(historico_VU!A157="",historico_VU!D157=""),"",historico_VU!D157)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IF(OR(historico_VU!A157="",historico_VU!E157=""),"",historico_VU!E157)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IF(OR(historico_VU!A157="",historico_VU!F157=""),"",historico_VU!F157)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IF(OR(historico_VU!A157="",historico_VU!G157=""),"",historico_VU!G157)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  <c r="Q158" s="195" t="str">
        <f t="shared" ca="1" si="32"/>
        <v/>
      </c>
      <c r="R158" t="str">
        <f>IF($A158="","",IF(MEMORIA_RESULTADOS!$W$46="","","C"&amp;MEMORIA_RESULTADOS!$W$46))</f>
        <v/>
      </c>
      <c r="S158" s="284" t="str">
        <f t="shared" ca="1" si="33"/>
        <v/>
      </c>
      <c r="T158" s="284" t="str">
        <f t="shared" ca="1" si="34"/>
        <v/>
      </c>
      <c r="U158" s="284" t="str">
        <f t="shared" ca="1" si="35"/>
        <v/>
      </c>
      <c r="V158" s="213" t="str">
        <f t="shared" ca="1" si="36"/>
        <v/>
      </c>
      <c r="W158" s="213" t="str">
        <f t="shared" ca="1" si="37"/>
        <v/>
      </c>
      <c r="X158" s="213" t="str">
        <f t="shared" ca="1" si="38"/>
        <v/>
      </c>
      <c r="Y158" t="str">
        <f t="shared" ca="1" si="39"/>
        <v/>
      </c>
    </row>
    <row r="159" spans="1:25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IF(OR(historico_VU!A158="",historico_VU!C158=""),"",historico_VU!C158)</f>
        <v/>
      </c>
      <c r="C159" s="118" t="str">
        <f>IF(posicao_contratual!A158="","",posicao_contratual!G158)</f>
        <v/>
      </c>
      <c r="D159" s="117" t="str">
        <f>IF(A159="TOTAL",ROUND(SUM($D$3:D158),2),IF(OR(A159="",B159="",C159=""),"",ROUND(B159*C159,2)))</f>
        <v/>
      </c>
      <c r="E159" s="119" t="str">
        <f>IF(OR(historico_VU!A158="",historico_VU!D158=""),"",historico_VU!D158)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IF(OR(historico_VU!A158="",historico_VU!E158=""),"",historico_VU!E158)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IF(OR(historico_VU!A158="",historico_VU!F158=""),"",historico_VU!F158)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IF(OR(historico_VU!A158="",historico_VU!G158=""),"",historico_VU!G158)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  <c r="Q159" s="195" t="str">
        <f t="shared" ca="1" si="32"/>
        <v/>
      </c>
      <c r="R159" t="str">
        <f>IF($A159="","",IF(MEMORIA_RESULTADOS!$W$46="","","C"&amp;MEMORIA_RESULTADOS!$W$46))</f>
        <v/>
      </c>
      <c r="S159" s="284" t="str">
        <f t="shared" ca="1" si="33"/>
        <v/>
      </c>
      <c r="T159" s="284" t="str">
        <f t="shared" ca="1" si="34"/>
        <v/>
      </c>
      <c r="U159" s="284" t="str">
        <f t="shared" ca="1" si="35"/>
        <v/>
      </c>
      <c r="V159" s="213" t="str">
        <f t="shared" ca="1" si="36"/>
        <v/>
      </c>
      <c r="W159" s="213" t="str">
        <f t="shared" ca="1" si="37"/>
        <v/>
      </c>
      <c r="X159" s="213" t="str">
        <f t="shared" ca="1" si="38"/>
        <v/>
      </c>
      <c r="Y159" t="str">
        <f t="shared" ca="1" si="39"/>
        <v/>
      </c>
    </row>
    <row r="160" spans="1:25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IF(OR(historico_VU!A159="",historico_VU!C159=""),"",historico_VU!C159)</f>
        <v/>
      </c>
      <c r="C160" s="118" t="str">
        <f>IF(posicao_contratual!A159="","",posicao_contratual!G159)</f>
        <v/>
      </c>
      <c r="D160" s="117" t="str">
        <f>IF(A160="TOTAL",ROUND(SUM($D$3:D159),2),IF(OR(A160="",B160="",C160=""),"",ROUND(B160*C160,2)))</f>
        <v/>
      </c>
      <c r="E160" s="119" t="str">
        <f>IF(OR(historico_VU!A159="",historico_VU!D159=""),"",historico_VU!D159)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IF(OR(historico_VU!A159="",historico_VU!E159=""),"",historico_VU!E159)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IF(OR(historico_VU!A159="",historico_VU!F159=""),"",historico_VU!F159)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IF(OR(historico_VU!A159="",historico_VU!G159=""),"",historico_VU!G159)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  <c r="Q160" s="195" t="str">
        <f t="shared" ca="1" si="32"/>
        <v/>
      </c>
      <c r="R160" t="str">
        <f>IF($A160="","",IF(MEMORIA_RESULTADOS!$W$46="","","C"&amp;MEMORIA_RESULTADOS!$W$46))</f>
        <v/>
      </c>
      <c r="S160" s="284" t="str">
        <f t="shared" ca="1" si="33"/>
        <v/>
      </c>
      <c r="T160" s="284" t="str">
        <f t="shared" ca="1" si="34"/>
        <v/>
      </c>
      <c r="U160" s="284" t="str">
        <f t="shared" ca="1" si="35"/>
        <v/>
      </c>
      <c r="V160" s="213" t="str">
        <f t="shared" ca="1" si="36"/>
        <v/>
      </c>
      <c r="W160" s="213" t="str">
        <f t="shared" ca="1" si="37"/>
        <v/>
      </c>
      <c r="X160" s="213" t="str">
        <f t="shared" ca="1" si="38"/>
        <v/>
      </c>
      <c r="Y160" t="str">
        <f t="shared" ca="1" si="39"/>
        <v/>
      </c>
    </row>
    <row r="161" spans="1:25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IF(OR(historico_VU!A160="",historico_VU!C160=""),"",historico_VU!C160)</f>
        <v/>
      </c>
      <c r="C161" s="118" t="str">
        <f>IF(posicao_contratual!A160="","",posicao_contratual!G160)</f>
        <v/>
      </c>
      <c r="D161" s="117" t="str">
        <f>IF(A161="TOTAL",ROUND(SUM($D$3:D160),2),IF(OR(A161="",B161="",C161=""),"",ROUND(B161*C161,2)))</f>
        <v/>
      </c>
      <c r="E161" s="119" t="str">
        <f>IF(OR(historico_VU!A160="",historico_VU!D160=""),"",historico_VU!D160)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IF(OR(historico_VU!A160="",historico_VU!E160=""),"",historico_VU!E160)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IF(OR(historico_VU!A160="",historico_VU!F160=""),"",historico_VU!F160)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IF(OR(historico_VU!A160="",historico_VU!G160=""),"",historico_VU!G160)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  <c r="Q161" s="195" t="str">
        <f t="shared" ca="1" si="32"/>
        <v/>
      </c>
      <c r="R161" t="str">
        <f>IF($A161="","",IF(MEMORIA_RESULTADOS!$W$46="","","C"&amp;MEMORIA_RESULTADOS!$W$46))</f>
        <v/>
      </c>
      <c r="S161" s="284" t="str">
        <f t="shared" ca="1" si="33"/>
        <v/>
      </c>
      <c r="T161" s="284" t="str">
        <f t="shared" ca="1" si="34"/>
        <v/>
      </c>
      <c r="U161" s="284" t="str">
        <f t="shared" ca="1" si="35"/>
        <v/>
      </c>
      <c r="V161" s="213" t="str">
        <f t="shared" ca="1" si="36"/>
        <v/>
      </c>
      <c r="W161" s="213" t="str">
        <f t="shared" ca="1" si="37"/>
        <v/>
      </c>
      <c r="X161" s="213" t="str">
        <f t="shared" ca="1" si="38"/>
        <v/>
      </c>
      <c r="Y161" t="str">
        <f t="shared" ca="1" si="39"/>
        <v/>
      </c>
    </row>
    <row r="162" spans="1:25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IF(OR(historico_VU!A161="",historico_VU!C161=""),"",historico_VU!C161)</f>
        <v/>
      </c>
      <c r="C162" s="118" t="str">
        <f>IF(posicao_contratual!A161="","",posicao_contratual!G161)</f>
        <v/>
      </c>
      <c r="D162" s="117" t="str">
        <f>IF(A162="TOTAL",ROUND(SUM($D$3:D161),2),IF(OR(A162="",B162="",C162=""),"",ROUND(B162*C162,2)))</f>
        <v/>
      </c>
      <c r="E162" s="119" t="str">
        <f>IF(OR(historico_VU!A161="",historico_VU!D161=""),"",historico_VU!D161)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IF(OR(historico_VU!A161="",historico_VU!E161=""),"",historico_VU!E161)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IF(OR(historico_VU!A161="",historico_VU!F161=""),"",historico_VU!F161)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IF(OR(historico_VU!A161="",historico_VU!G161=""),"",historico_VU!G161)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  <c r="Q162" s="195" t="str">
        <f t="shared" ca="1" si="32"/>
        <v/>
      </c>
      <c r="R162" t="str">
        <f>IF($A162="","",IF(MEMORIA_RESULTADOS!$W$46="","","C"&amp;MEMORIA_RESULTADOS!$W$46))</f>
        <v/>
      </c>
      <c r="S162" s="284" t="str">
        <f t="shared" ca="1" si="33"/>
        <v/>
      </c>
      <c r="T162" s="284" t="str">
        <f t="shared" ca="1" si="34"/>
        <v/>
      </c>
      <c r="U162" s="284" t="str">
        <f t="shared" ca="1" si="35"/>
        <v/>
      </c>
      <c r="V162" s="213" t="str">
        <f t="shared" ca="1" si="36"/>
        <v/>
      </c>
      <c r="W162" s="213" t="str">
        <f t="shared" ca="1" si="37"/>
        <v/>
      </c>
      <c r="X162" s="213" t="str">
        <f t="shared" ca="1" si="38"/>
        <v/>
      </c>
      <c r="Y162" t="str">
        <f t="shared" ca="1" si="39"/>
        <v/>
      </c>
    </row>
    <row r="163" spans="1:25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IF(OR(historico_VU!A162="",historico_VU!C162=""),"",historico_VU!C162)</f>
        <v/>
      </c>
      <c r="C163" s="118" t="str">
        <f>IF(posicao_contratual!A162="","",posicao_contratual!G162)</f>
        <v/>
      </c>
      <c r="D163" s="117" t="str">
        <f>IF(A163="TOTAL",ROUND(SUM($D$3:D162),2),IF(OR(A163="",B163="",C163=""),"",ROUND(B163*C163,2)))</f>
        <v/>
      </c>
      <c r="E163" s="119" t="str">
        <f>IF(OR(historico_VU!A162="",historico_VU!D162=""),"",historico_VU!D162)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IF(OR(historico_VU!A162="",historico_VU!E162=""),"",historico_VU!E162)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IF(OR(historico_VU!A162="",historico_VU!F162=""),"",historico_VU!F162)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IF(OR(historico_VU!A162="",historico_VU!G162=""),"",historico_VU!G162)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  <c r="Q163" s="195" t="str">
        <f t="shared" ref="Q163:Q194" ca="1" si="40">IF($A163="","",IF(ISERROR(INDIRECT("CICLO_EM_EXECUCAO!$D$5")),"",INDIRECT("CICLO_EM_EXECUCAO!$D$5")))</f>
        <v/>
      </c>
      <c r="R163" t="str">
        <f>IF($A163="","",IF(MEMORIA_RESULTADOS!$W$46="","","C"&amp;MEMORIA_RESULTADOS!$W$46))</f>
        <v/>
      </c>
      <c r="S163" s="284" t="str">
        <f t="shared" ref="S163:S194" ca="1" si="41">IF($A163="","",IF(ISERROR(INDIRECT("CICLO_EM_EXECUCAO!B"&amp;(ROW()+10))),"",INDIRECT("CICLO_EM_EXECUCAO!B"&amp;(ROW()+10))))</f>
        <v/>
      </c>
      <c r="T163" s="284" t="str">
        <f t="shared" ref="T163:T194" ca="1" si="42">IF($A163="","",IF(ISERROR(INDIRECT("CICLO_EM_EXECUCAO!D"&amp;(ROW()+10))),"",INDIRECT("CICLO_EM_EXECUCAO!D"&amp;(ROW()+10))))</f>
        <v/>
      </c>
      <c r="U163" s="284" t="str">
        <f t="shared" ref="U163:U194" ca="1" si="43">IF($A163="","",IF(ISERROR(INDIRECT("CICLO_EM_EXECUCAO!C"&amp;(ROW()+10))),"",INDIRECT("CICLO_EM_EXECUCAO!C"&amp;(ROW()+10))))</f>
        <v/>
      </c>
      <c r="V163" s="213" t="str">
        <f t="shared" ref="V163:V194" ca="1" si="44">IF($A163="","",IF(ISERROR(INDIRECT("CICLO_EM_EXECUCAO!E"&amp;(ROW()+10))),"",INDIRECT("CICLO_EM_EXECUCAO!E"&amp;(ROW()+10))))</f>
        <v/>
      </c>
      <c r="W163" s="213" t="str">
        <f t="shared" ref="W163:W194" ca="1" si="45">IF($A163="","",IF(ISERROR(INDIRECT("CICLO_EM_EXECUCAO!F"&amp;(ROW()+10))),"",INDIRECT("CICLO_EM_EXECUCAO!F"&amp;(ROW()+10))))</f>
        <v/>
      </c>
      <c r="X163" s="213" t="str">
        <f t="shared" ref="X163:X194" ca="1" si="46">IF($A163="","",IF(ISERROR(INDIRECT("CICLO_EM_EXECUCAO!G"&amp;(ROW()+10))),"",INDIRECT("CICLO_EM_EXECUCAO!G"&amp;(ROW()+10))))</f>
        <v/>
      </c>
      <c r="Y163" t="str">
        <f t="shared" ref="Y163:Y194" ca="1" si="47">IF($A163="","",IF(ISERROR(INDIRECT("CICLO_EM_EXECUCAO!K"&amp;(ROW()+10))),"CICLO_EM_EXECUCAO AUSENTE",INDIRECT("CICLO_EM_EXECUCAO!K"&amp;(ROW()+10))))</f>
        <v/>
      </c>
    </row>
    <row r="164" spans="1:25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IF(OR(historico_VU!A163="",historico_VU!C163=""),"",historico_VU!C163)</f>
        <v/>
      </c>
      <c r="C164" s="118" t="str">
        <f>IF(posicao_contratual!A163="","",posicao_contratual!G163)</f>
        <v/>
      </c>
      <c r="D164" s="117" t="str">
        <f>IF(A164="TOTAL",ROUND(SUM($D$3:D163),2),IF(OR(A164="",B164="",C164=""),"",ROUND(B164*C164,2)))</f>
        <v/>
      </c>
      <c r="E164" s="119" t="str">
        <f>IF(OR(historico_VU!A163="",historico_VU!D163=""),"",historico_VU!D163)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IF(OR(historico_VU!A163="",historico_VU!E163=""),"",historico_VU!E163)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IF(OR(historico_VU!A163="",historico_VU!F163=""),"",historico_VU!F163)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IF(OR(historico_VU!A163="",historico_VU!G163=""),"",historico_VU!G163)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  <c r="Q164" s="195" t="str">
        <f t="shared" ca="1" si="40"/>
        <v/>
      </c>
      <c r="R164" t="str">
        <f>IF($A164="","",IF(MEMORIA_RESULTADOS!$W$46="","","C"&amp;MEMORIA_RESULTADOS!$W$46))</f>
        <v/>
      </c>
      <c r="S164" s="284" t="str">
        <f t="shared" ca="1" si="41"/>
        <v/>
      </c>
      <c r="T164" s="284" t="str">
        <f t="shared" ca="1" si="42"/>
        <v/>
      </c>
      <c r="U164" s="284" t="str">
        <f t="shared" ca="1" si="43"/>
        <v/>
      </c>
      <c r="V164" s="213" t="str">
        <f t="shared" ca="1" si="44"/>
        <v/>
      </c>
      <c r="W164" s="213" t="str">
        <f t="shared" ca="1" si="45"/>
        <v/>
      </c>
      <c r="X164" s="213" t="str">
        <f t="shared" ca="1" si="46"/>
        <v/>
      </c>
      <c r="Y164" t="str">
        <f t="shared" ca="1" si="47"/>
        <v/>
      </c>
    </row>
    <row r="165" spans="1:25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IF(OR(historico_VU!A164="",historico_VU!C164=""),"",historico_VU!C164)</f>
        <v/>
      </c>
      <c r="C165" s="118" t="str">
        <f>IF(posicao_contratual!A164="","",posicao_contratual!G164)</f>
        <v/>
      </c>
      <c r="D165" s="117" t="str">
        <f>IF(A165="TOTAL",ROUND(SUM($D$3:D164),2),IF(OR(A165="",B165="",C165=""),"",ROUND(B165*C165,2)))</f>
        <v/>
      </c>
      <c r="E165" s="119" t="str">
        <f>IF(OR(historico_VU!A164="",historico_VU!D164=""),"",historico_VU!D164)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IF(OR(historico_VU!A164="",historico_VU!E164=""),"",historico_VU!E164)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IF(OR(historico_VU!A164="",historico_VU!F164=""),"",historico_VU!F164)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IF(OR(historico_VU!A164="",historico_VU!G164=""),"",historico_VU!G164)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  <c r="Q165" s="195" t="str">
        <f t="shared" ca="1" si="40"/>
        <v/>
      </c>
      <c r="R165" t="str">
        <f>IF($A165="","",IF(MEMORIA_RESULTADOS!$W$46="","","C"&amp;MEMORIA_RESULTADOS!$W$46))</f>
        <v/>
      </c>
      <c r="S165" s="284" t="str">
        <f t="shared" ca="1" si="41"/>
        <v/>
      </c>
      <c r="T165" s="284" t="str">
        <f t="shared" ca="1" si="42"/>
        <v/>
      </c>
      <c r="U165" s="284" t="str">
        <f t="shared" ca="1" si="43"/>
        <v/>
      </c>
      <c r="V165" s="213" t="str">
        <f t="shared" ca="1" si="44"/>
        <v/>
      </c>
      <c r="W165" s="213" t="str">
        <f t="shared" ca="1" si="45"/>
        <v/>
      </c>
      <c r="X165" s="213" t="str">
        <f t="shared" ca="1" si="46"/>
        <v/>
      </c>
      <c r="Y165" t="str">
        <f t="shared" ca="1" si="47"/>
        <v/>
      </c>
    </row>
    <row r="166" spans="1:25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IF(OR(historico_VU!A165="",historico_VU!C165=""),"",historico_VU!C165)</f>
        <v/>
      </c>
      <c r="C166" s="118" t="str">
        <f>IF(posicao_contratual!A165="","",posicao_contratual!G165)</f>
        <v/>
      </c>
      <c r="D166" s="117" t="str">
        <f>IF(A166="TOTAL",ROUND(SUM($D$3:D165),2),IF(OR(A166="",B166="",C166=""),"",ROUND(B166*C166,2)))</f>
        <v/>
      </c>
      <c r="E166" s="119" t="str">
        <f>IF(OR(historico_VU!A165="",historico_VU!D165=""),"",historico_VU!D165)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IF(OR(historico_VU!A165="",historico_VU!E165=""),"",historico_VU!E165)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IF(OR(historico_VU!A165="",historico_VU!F165=""),"",historico_VU!F165)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IF(OR(historico_VU!A165="",historico_VU!G165=""),"",historico_VU!G165)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  <c r="Q166" s="195" t="str">
        <f t="shared" ca="1" si="40"/>
        <v/>
      </c>
      <c r="R166" t="str">
        <f>IF($A166="","",IF(MEMORIA_RESULTADOS!$W$46="","","C"&amp;MEMORIA_RESULTADOS!$W$46))</f>
        <v/>
      </c>
      <c r="S166" s="284" t="str">
        <f t="shared" ca="1" si="41"/>
        <v/>
      </c>
      <c r="T166" s="284" t="str">
        <f t="shared" ca="1" si="42"/>
        <v/>
      </c>
      <c r="U166" s="284" t="str">
        <f t="shared" ca="1" si="43"/>
        <v/>
      </c>
      <c r="V166" s="213" t="str">
        <f t="shared" ca="1" si="44"/>
        <v/>
      </c>
      <c r="W166" s="213" t="str">
        <f t="shared" ca="1" si="45"/>
        <v/>
      </c>
      <c r="X166" s="213" t="str">
        <f t="shared" ca="1" si="46"/>
        <v/>
      </c>
      <c r="Y166" t="str">
        <f t="shared" ca="1" si="47"/>
        <v/>
      </c>
    </row>
    <row r="167" spans="1:25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IF(OR(historico_VU!A166="",historico_VU!C166=""),"",historico_VU!C166)</f>
        <v/>
      </c>
      <c r="C167" s="118" t="str">
        <f>IF(posicao_contratual!A166="","",posicao_contratual!G166)</f>
        <v/>
      </c>
      <c r="D167" s="117" t="str">
        <f>IF(A167="TOTAL",ROUND(SUM($D$3:D166),2),IF(OR(A167="",B167="",C167=""),"",ROUND(B167*C167,2)))</f>
        <v/>
      </c>
      <c r="E167" s="119" t="str">
        <f>IF(OR(historico_VU!A166="",historico_VU!D166=""),"",historico_VU!D166)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IF(OR(historico_VU!A166="",historico_VU!E166=""),"",historico_VU!E166)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IF(OR(historico_VU!A166="",historico_VU!F166=""),"",historico_VU!F166)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IF(OR(historico_VU!A166="",historico_VU!G166=""),"",historico_VU!G166)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  <c r="Q167" s="195" t="str">
        <f t="shared" ca="1" si="40"/>
        <v/>
      </c>
      <c r="R167" t="str">
        <f>IF($A167="","",IF(MEMORIA_RESULTADOS!$W$46="","","C"&amp;MEMORIA_RESULTADOS!$W$46))</f>
        <v/>
      </c>
      <c r="S167" s="284" t="str">
        <f t="shared" ca="1" si="41"/>
        <v/>
      </c>
      <c r="T167" s="284" t="str">
        <f t="shared" ca="1" si="42"/>
        <v/>
      </c>
      <c r="U167" s="284" t="str">
        <f t="shared" ca="1" si="43"/>
        <v/>
      </c>
      <c r="V167" s="213" t="str">
        <f t="shared" ca="1" si="44"/>
        <v/>
      </c>
      <c r="W167" s="213" t="str">
        <f t="shared" ca="1" si="45"/>
        <v/>
      </c>
      <c r="X167" s="213" t="str">
        <f t="shared" ca="1" si="46"/>
        <v/>
      </c>
      <c r="Y167" t="str">
        <f t="shared" ca="1" si="47"/>
        <v/>
      </c>
    </row>
    <row r="168" spans="1:25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IF(OR(historico_VU!A167="",historico_VU!C167=""),"",historico_VU!C167)</f>
        <v/>
      </c>
      <c r="C168" s="118" t="str">
        <f>IF(posicao_contratual!A167="","",posicao_contratual!G167)</f>
        <v/>
      </c>
      <c r="D168" s="117" t="str">
        <f>IF(A168="TOTAL",ROUND(SUM($D$3:D167),2),IF(OR(A168="",B168="",C168=""),"",ROUND(B168*C168,2)))</f>
        <v/>
      </c>
      <c r="E168" s="119" t="str">
        <f>IF(OR(historico_VU!A167="",historico_VU!D167=""),"",historico_VU!D167)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IF(OR(historico_VU!A167="",historico_VU!E167=""),"",historico_VU!E167)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IF(OR(historico_VU!A167="",historico_VU!F167=""),"",historico_VU!F167)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IF(OR(historico_VU!A167="",historico_VU!G167=""),"",historico_VU!G167)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  <c r="Q168" s="195" t="str">
        <f t="shared" ca="1" si="40"/>
        <v/>
      </c>
      <c r="R168" t="str">
        <f>IF($A168="","",IF(MEMORIA_RESULTADOS!$W$46="","","C"&amp;MEMORIA_RESULTADOS!$W$46))</f>
        <v/>
      </c>
      <c r="S168" s="284" t="str">
        <f t="shared" ca="1" si="41"/>
        <v/>
      </c>
      <c r="T168" s="284" t="str">
        <f t="shared" ca="1" si="42"/>
        <v/>
      </c>
      <c r="U168" s="284" t="str">
        <f t="shared" ca="1" si="43"/>
        <v/>
      </c>
      <c r="V168" s="213" t="str">
        <f t="shared" ca="1" si="44"/>
        <v/>
      </c>
      <c r="W168" s="213" t="str">
        <f t="shared" ca="1" si="45"/>
        <v/>
      </c>
      <c r="X168" s="213" t="str">
        <f t="shared" ca="1" si="46"/>
        <v/>
      </c>
      <c r="Y168" t="str">
        <f t="shared" ca="1" si="47"/>
        <v/>
      </c>
    </row>
    <row r="169" spans="1:25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IF(OR(historico_VU!A168="",historico_VU!C168=""),"",historico_VU!C168)</f>
        <v/>
      </c>
      <c r="C169" s="118" t="str">
        <f>IF(posicao_contratual!A168="","",posicao_contratual!G168)</f>
        <v/>
      </c>
      <c r="D169" s="117" t="str">
        <f>IF(A169="TOTAL",ROUND(SUM($D$3:D168),2),IF(OR(A169="",B169="",C169=""),"",ROUND(B169*C169,2)))</f>
        <v/>
      </c>
      <c r="E169" s="119" t="str">
        <f>IF(OR(historico_VU!A168="",historico_VU!D168=""),"",historico_VU!D168)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IF(OR(historico_VU!A168="",historico_VU!E168=""),"",historico_VU!E168)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IF(OR(historico_VU!A168="",historico_VU!F168=""),"",historico_VU!F168)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IF(OR(historico_VU!A168="",historico_VU!G168=""),"",historico_VU!G168)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  <c r="Q169" s="195" t="str">
        <f t="shared" ca="1" si="40"/>
        <v/>
      </c>
      <c r="R169" t="str">
        <f>IF($A169="","",IF(MEMORIA_RESULTADOS!$W$46="","","C"&amp;MEMORIA_RESULTADOS!$W$46))</f>
        <v/>
      </c>
      <c r="S169" s="284" t="str">
        <f t="shared" ca="1" si="41"/>
        <v/>
      </c>
      <c r="T169" s="284" t="str">
        <f t="shared" ca="1" si="42"/>
        <v/>
      </c>
      <c r="U169" s="284" t="str">
        <f t="shared" ca="1" si="43"/>
        <v/>
      </c>
      <c r="V169" s="213" t="str">
        <f t="shared" ca="1" si="44"/>
        <v/>
      </c>
      <c r="W169" s="213" t="str">
        <f t="shared" ca="1" si="45"/>
        <v/>
      </c>
      <c r="X169" s="213" t="str">
        <f t="shared" ca="1" si="46"/>
        <v/>
      </c>
      <c r="Y169" t="str">
        <f t="shared" ca="1" si="47"/>
        <v/>
      </c>
    </row>
    <row r="170" spans="1:25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IF(OR(historico_VU!A169="",historico_VU!C169=""),"",historico_VU!C169)</f>
        <v/>
      </c>
      <c r="C170" s="118" t="str">
        <f>IF(posicao_contratual!A169="","",posicao_contratual!G169)</f>
        <v/>
      </c>
      <c r="D170" s="117" t="str">
        <f>IF(A170="TOTAL",ROUND(SUM($D$3:D169),2),IF(OR(A170="",B170="",C170=""),"",ROUND(B170*C170,2)))</f>
        <v/>
      </c>
      <c r="E170" s="119" t="str">
        <f>IF(OR(historico_VU!A169="",historico_VU!D169=""),"",historico_VU!D169)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IF(OR(historico_VU!A169="",historico_VU!E169=""),"",historico_VU!E169)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IF(OR(historico_VU!A169="",historico_VU!F169=""),"",historico_VU!F169)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IF(OR(historico_VU!A169="",historico_VU!G169=""),"",historico_VU!G169)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  <c r="Q170" s="195" t="str">
        <f t="shared" ca="1" si="40"/>
        <v/>
      </c>
      <c r="R170" t="str">
        <f>IF($A170="","",IF(MEMORIA_RESULTADOS!$W$46="","","C"&amp;MEMORIA_RESULTADOS!$W$46))</f>
        <v/>
      </c>
      <c r="S170" s="284" t="str">
        <f t="shared" ca="1" si="41"/>
        <v/>
      </c>
      <c r="T170" s="284" t="str">
        <f t="shared" ca="1" si="42"/>
        <v/>
      </c>
      <c r="U170" s="284" t="str">
        <f t="shared" ca="1" si="43"/>
        <v/>
      </c>
      <c r="V170" s="213" t="str">
        <f t="shared" ca="1" si="44"/>
        <v/>
      </c>
      <c r="W170" s="213" t="str">
        <f t="shared" ca="1" si="45"/>
        <v/>
      </c>
      <c r="X170" s="213" t="str">
        <f t="shared" ca="1" si="46"/>
        <v/>
      </c>
      <c r="Y170" t="str">
        <f t="shared" ca="1" si="47"/>
        <v/>
      </c>
    </row>
    <row r="171" spans="1:25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IF(OR(historico_VU!A170="",historico_VU!C170=""),"",historico_VU!C170)</f>
        <v/>
      </c>
      <c r="C171" s="118" t="str">
        <f>IF(posicao_contratual!A170="","",posicao_contratual!G170)</f>
        <v/>
      </c>
      <c r="D171" s="117" t="str">
        <f>IF(A171="TOTAL",ROUND(SUM($D$3:D170),2),IF(OR(A171="",B171="",C171=""),"",ROUND(B171*C171,2)))</f>
        <v/>
      </c>
      <c r="E171" s="119" t="str">
        <f>IF(OR(historico_VU!A170="",historico_VU!D170=""),"",historico_VU!D170)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IF(OR(historico_VU!A170="",historico_VU!E170=""),"",historico_VU!E170)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IF(OR(historico_VU!A170="",historico_VU!F170=""),"",historico_VU!F170)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IF(OR(historico_VU!A170="",historico_VU!G170=""),"",historico_VU!G170)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  <c r="Q171" s="195" t="str">
        <f t="shared" ca="1" si="40"/>
        <v/>
      </c>
      <c r="R171" t="str">
        <f>IF($A171="","",IF(MEMORIA_RESULTADOS!$W$46="","","C"&amp;MEMORIA_RESULTADOS!$W$46))</f>
        <v/>
      </c>
      <c r="S171" s="284" t="str">
        <f t="shared" ca="1" si="41"/>
        <v/>
      </c>
      <c r="T171" s="284" t="str">
        <f t="shared" ca="1" si="42"/>
        <v/>
      </c>
      <c r="U171" s="284" t="str">
        <f t="shared" ca="1" si="43"/>
        <v/>
      </c>
      <c r="V171" s="213" t="str">
        <f t="shared" ca="1" si="44"/>
        <v/>
      </c>
      <c r="W171" s="213" t="str">
        <f t="shared" ca="1" si="45"/>
        <v/>
      </c>
      <c r="X171" s="213" t="str">
        <f t="shared" ca="1" si="46"/>
        <v/>
      </c>
      <c r="Y171" t="str">
        <f t="shared" ca="1" si="47"/>
        <v/>
      </c>
    </row>
    <row r="172" spans="1:25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IF(OR(historico_VU!A171="",historico_VU!C171=""),"",historico_VU!C171)</f>
        <v/>
      </c>
      <c r="C172" s="118" t="str">
        <f>IF(posicao_contratual!A171="","",posicao_contratual!G171)</f>
        <v/>
      </c>
      <c r="D172" s="117" t="str">
        <f>IF(A172="TOTAL",ROUND(SUM($D$3:D171),2),IF(OR(A172="",B172="",C172=""),"",ROUND(B172*C172,2)))</f>
        <v/>
      </c>
      <c r="E172" s="119" t="str">
        <f>IF(OR(historico_VU!A171="",historico_VU!D171=""),"",historico_VU!D171)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IF(OR(historico_VU!A171="",historico_VU!E171=""),"",historico_VU!E171)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IF(OR(historico_VU!A171="",historico_VU!F171=""),"",historico_VU!F171)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IF(OR(historico_VU!A171="",historico_VU!G171=""),"",historico_VU!G171)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  <c r="Q172" s="195" t="str">
        <f t="shared" ca="1" si="40"/>
        <v/>
      </c>
      <c r="R172" t="str">
        <f>IF($A172="","",IF(MEMORIA_RESULTADOS!$W$46="","","C"&amp;MEMORIA_RESULTADOS!$W$46))</f>
        <v/>
      </c>
      <c r="S172" s="284" t="str">
        <f t="shared" ca="1" si="41"/>
        <v/>
      </c>
      <c r="T172" s="284" t="str">
        <f t="shared" ca="1" si="42"/>
        <v/>
      </c>
      <c r="U172" s="284" t="str">
        <f t="shared" ca="1" si="43"/>
        <v/>
      </c>
      <c r="V172" s="213" t="str">
        <f t="shared" ca="1" si="44"/>
        <v/>
      </c>
      <c r="W172" s="213" t="str">
        <f t="shared" ca="1" si="45"/>
        <v/>
      </c>
      <c r="X172" s="213" t="str">
        <f t="shared" ca="1" si="46"/>
        <v/>
      </c>
      <c r="Y172" t="str">
        <f t="shared" ca="1" si="47"/>
        <v/>
      </c>
    </row>
    <row r="173" spans="1:25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IF(OR(historico_VU!A172="",historico_VU!C172=""),"",historico_VU!C172)</f>
        <v/>
      </c>
      <c r="C173" s="118" t="str">
        <f>IF(posicao_contratual!A172="","",posicao_contratual!G172)</f>
        <v/>
      </c>
      <c r="D173" s="117" t="str">
        <f>IF(A173="TOTAL",ROUND(SUM($D$3:D172),2),IF(OR(A173="",B173="",C173=""),"",ROUND(B173*C173,2)))</f>
        <v/>
      </c>
      <c r="E173" s="119" t="str">
        <f>IF(OR(historico_VU!A172="",historico_VU!D172=""),"",historico_VU!D172)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IF(OR(historico_VU!A172="",historico_VU!E172=""),"",historico_VU!E172)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IF(OR(historico_VU!A172="",historico_VU!F172=""),"",historico_VU!F172)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IF(OR(historico_VU!A172="",historico_VU!G172=""),"",historico_VU!G172)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  <c r="Q173" s="195" t="str">
        <f t="shared" ca="1" si="40"/>
        <v/>
      </c>
      <c r="R173" t="str">
        <f>IF($A173="","",IF(MEMORIA_RESULTADOS!$W$46="","","C"&amp;MEMORIA_RESULTADOS!$W$46))</f>
        <v/>
      </c>
      <c r="S173" s="284" t="str">
        <f t="shared" ca="1" si="41"/>
        <v/>
      </c>
      <c r="T173" s="284" t="str">
        <f t="shared" ca="1" si="42"/>
        <v/>
      </c>
      <c r="U173" s="284" t="str">
        <f t="shared" ca="1" si="43"/>
        <v/>
      </c>
      <c r="V173" s="213" t="str">
        <f t="shared" ca="1" si="44"/>
        <v/>
      </c>
      <c r="W173" s="213" t="str">
        <f t="shared" ca="1" si="45"/>
        <v/>
      </c>
      <c r="X173" s="213" t="str">
        <f t="shared" ca="1" si="46"/>
        <v/>
      </c>
      <c r="Y173" t="str">
        <f t="shared" ca="1" si="47"/>
        <v/>
      </c>
    </row>
    <row r="174" spans="1:25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IF(OR(historico_VU!A173="",historico_VU!C173=""),"",historico_VU!C173)</f>
        <v/>
      </c>
      <c r="C174" s="118" t="str">
        <f>IF(posicao_contratual!A173="","",posicao_contratual!G173)</f>
        <v/>
      </c>
      <c r="D174" s="117" t="str">
        <f>IF(A174="TOTAL",ROUND(SUM($D$3:D173),2),IF(OR(A174="",B174="",C174=""),"",ROUND(B174*C174,2)))</f>
        <v/>
      </c>
      <c r="E174" s="119" t="str">
        <f>IF(OR(historico_VU!A173="",historico_VU!D173=""),"",historico_VU!D173)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IF(OR(historico_VU!A173="",historico_VU!E173=""),"",historico_VU!E173)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IF(OR(historico_VU!A173="",historico_VU!F173=""),"",historico_VU!F173)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IF(OR(historico_VU!A173="",historico_VU!G173=""),"",historico_VU!G173)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  <c r="Q174" s="195" t="str">
        <f t="shared" ca="1" si="40"/>
        <v/>
      </c>
      <c r="R174" t="str">
        <f>IF($A174="","",IF(MEMORIA_RESULTADOS!$W$46="","","C"&amp;MEMORIA_RESULTADOS!$W$46))</f>
        <v/>
      </c>
      <c r="S174" s="284" t="str">
        <f t="shared" ca="1" si="41"/>
        <v/>
      </c>
      <c r="T174" s="284" t="str">
        <f t="shared" ca="1" si="42"/>
        <v/>
      </c>
      <c r="U174" s="284" t="str">
        <f t="shared" ca="1" si="43"/>
        <v/>
      </c>
      <c r="V174" s="213" t="str">
        <f t="shared" ca="1" si="44"/>
        <v/>
      </c>
      <c r="W174" s="213" t="str">
        <f t="shared" ca="1" si="45"/>
        <v/>
      </c>
      <c r="X174" s="213" t="str">
        <f t="shared" ca="1" si="46"/>
        <v/>
      </c>
      <c r="Y174" t="str">
        <f t="shared" ca="1" si="47"/>
        <v/>
      </c>
    </row>
    <row r="175" spans="1:25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IF(OR(historico_VU!A174="",historico_VU!C174=""),"",historico_VU!C174)</f>
        <v/>
      </c>
      <c r="C175" s="118" t="str">
        <f>IF(posicao_contratual!A174="","",posicao_contratual!G174)</f>
        <v/>
      </c>
      <c r="D175" s="117" t="str">
        <f>IF(A175="TOTAL",ROUND(SUM($D$3:D174),2),IF(OR(A175="",B175="",C175=""),"",ROUND(B175*C175,2)))</f>
        <v/>
      </c>
      <c r="E175" s="119" t="str">
        <f>IF(OR(historico_VU!A174="",historico_VU!D174=""),"",historico_VU!D174)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IF(OR(historico_VU!A174="",historico_VU!E174=""),"",historico_VU!E174)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IF(OR(historico_VU!A174="",historico_VU!F174=""),"",historico_VU!F174)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IF(OR(historico_VU!A174="",historico_VU!G174=""),"",historico_VU!G174)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  <c r="Q175" s="195" t="str">
        <f t="shared" ca="1" si="40"/>
        <v/>
      </c>
      <c r="R175" t="str">
        <f>IF($A175="","",IF(MEMORIA_RESULTADOS!$W$46="","","C"&amp;MEMORIA_RESULTADOS!$W$46))</f>
        <v/>
      </c>
      <c r="S175" s="284" t="str">
        <f t="shared" ca="1" si="41"/>
        <v/>
      </c>
      <c r="T175" s="284" t="str">
        <f t="shared" ca="1" si="42"/>
        <v/>
      </c>
      <c r="U175" s="284" t="str">
        <f t="shared" ca="1" si="43"/>
        <v/>
      </c>
      <c r="V175" s="213" t="str">
        <f t="shared" ca="1" si="44"/>
        <v/>
      </c>
      <c r="W175" s="213" t="str">
        <f t="shared" ca="1" si="45"/>
        <v/>
      </c>
      <c r="X175" s="213" t="str">
        <f t="shared" ca="1" si="46"/>
        <v/>
      </c>
      <c r="Y175" t="str">
        <f t="shared" ca="1" si="47"/>
        <v/>
      </c>
    </row>
    <row r="176" spans="1:25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IF(OR(historico_VU!A175="",historico_VU!C175=""),"",historico_VU!C175)</f>
        <v/>
      </c>
      <c r="C176" s="118" t="str">
        <f>IF(posicao_contratual!A175="","",posicao_contratual!G175)</f>
        <v/>
      </c>
      <c r="D176" s="117" t="str">
        <f>IF(A176="TOTAL",ROUND(SUM($D$3:D175),2),IF(OR(A176="",B176="",C176=""),"",ROUND(B176*C176,2)))</f>
        <v/>
      </c>
      <c r="E176" s="119" t="str">
        <f>IF(OR(historico_VU!A175="",historico_VU!D175=""),"",historico_VU!D175)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IF(OR(historico_VU!A175="",historico_VU!E175=""),"",historico_VU!E175)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IF(OR(historico_VU!A175="",historico_VU!F175=""),"",historico_VU!F175)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IF(OR(historico_VU!A175="",historico_VU!G175=""),"",historico_VU!G175)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  <c r="Q176" s="195" t="str">
        <f t="shared" ca="1" si="40"/>
        <v/>
      </c>
      <c r="R176" t="str">
        <f>IF($A176="","",IF(MEMORIA_RESULTADOS!$W$46="","","C"&amp;MEMORIA_RESULTADOS!$W$46))</f>
        <v/>
      </c>
      <c r="S176" s="284" t="str">
        <f t="shared" ca="1" si="41"/>
        <v/>
      </c>
      <c r="T176" s="284" t="str">
        <f t="shared" ca="1" si="42"/>
        <v/>
      </c>
      <c r="U176" s="284" t="str">
        <f t="shared" ca="1" si="43"/>
        <v/>
      </c>
      <c r="V176" s="213" t="str">
        <f t="shared" ca="1" si="44"/>
        <v/>
      </c>
      <c r="W176" s="213" t="str">
        <f t="shared" ca="1" si="45"/>
        <v/>
      </c>
      <c r="X176" s="213" t="str">
        <f t="shared" ca="1" si="46"/>
        <v/>
      </c>
      <c r="Y176" t="str">
        <f t="shared" ca="1" si="47"/>
        <v/>
      </c>
    </row>
    <row r="177" spans="1:25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IF(OR(historico_VU!A176="",historico_VU!C176=""),"",historico_VU!C176)</f>
        <v/>
      </c>
      <c r="C177" s="118" t="str">
        <f>IF(posicao_contratual!A176="","",posicao_contratual!G176)</f>
        <v/>
      </c>
      <c r="D177" s="117" t="str">
        <f>IF(A177="TOTAL",ROUND(SUM($D$3:D176),2),IF(OR(A177="",B177="",C177=""),"",ROUND(B177*C177,2)))</f>
        <v/>
      </c>
      <c r="E177" s="119" t="str">
        <f>IF(OR(historico_VU!A176="",historico_VU!D176=""),"",historico_VU!D176)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IF(OR(historico_VU!A176="",historico_VU!E176=""),"",historico_VU!E176)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IF(OR(historico_VU!A176="",historico_VU!F176=""),"",historico_VU!F176)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IF(OR(historico_VU!A176="",historico_VU!G176=""),"",historico_VU!G176)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  <c r="Q177" s="195" t="str">
        <f t="shared" ca="1" si="40"/>
        <v/>
      </c>
      <c r="R177" t="str">
        <f>IF($A177="","",IF(MEMORIA_RESULTADOS!$W$46="","","C"&amp;MEMORIA_RESULTADOS!$W$46))</f>
        <v/>
      </c>
      <c r="S177" s="284" t="str">
        <f t="shared" ca="1" si="41"/>
        <v/>
      </c>
      <c r="T177" s="284" t="str">
        <f t="shared" ca="1" si="42"/>
        <v/>
      </c>
      <c r="U177" s="284" t="str">
        <f t="shared" ca="1" si="43"/>
        <v/>
      </c>
      <c r="V177" s="213" t="str">
        <f t="shared" ca="1" si="44"/>
        <v/>
      </c>
      <c r="W177" s="213" t="str">
        <f t="shared" ca="1" si="45"/>
        <v/>
      </c>
      <c r="X177" s="213" t="str">
        <f t="shared" ca="1" si="46"/>
        <v/>
      </c>
      <c r="Y177" t="str">
        <f t="shared" ca="1" si="47"/>
        <v/>
      </c>
    </row>
    <row r="178" spans="1:25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IF(OR(historico_VU!A177="",historico_VU!C177=""),"",historico_VU!C177)</f>
        <v/>
      </c>
      <c r="C178" s="118" t="str">
        <f>IF(posicao_contratual!A177="","",posicao_contratual!G177)</f>
        <v/>
      </c>
      <c r="D178" s="117" t="str">
        <f>IF(A178="TOTAL",ROUND(SUM($D$3:D177),2),IF(OR(A178="",B178="",C178=""),"",ROUND(B178*C178,2)))</f>
        <v/>
      </c>
      <c r="E178" s="119" t="str">
        <f>IF(OR(historico_VU!A177="",historico_VU!D177=""),"",historico_VU!D177)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IF(OR(historico_VU!A177="",historico_VU!E177=""),"",historico_VU!E177)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IF(OR(historico_VU!A177="",historico_VU!F177=""),"",historico_VU!F177)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IF(OR(historico_VU!A177="",historico_VU!G177=""),"",historico_VU!G177)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  <c r="Q178" s="195" t="str">
        <f t="shared" ca="1" si="40"/>
        <v/>
      </c>
      <c r="R178" t="str">
        <f>IF($A178="","",IF(MEMORIA_RESULTADOS!$W$46="","","C"&amp;MEMORIA_RESULTADOS!$W$46))</f>
        <v/>
      </c>
      <c r="S178" s="284" t="str">
        <f t="shared" ca="1" si="41"/>
        <v/>
      </c>
      <c r="T178" s="284" t="str">
        <f t="shared" ca="1" si="42"/>
        <v/>
      </c>
      <c r="U178" s="284" t="str">
        <f t="shared" ca="1" si="43"/>
        <v/>
      </c>
      <c r="V178" s="213" t="str">
        <f t="shared" ca="1" si="44"/>
        <v/>
      </c>
      <c r="W178" s="213" t="str">
        <f t="shared" ca="1" si="45"/>
        <v/>
      </c>
      <c r="X178" s="213" t="str">
        <f t="shared" ca="1" si="46"/>
        <v/>
      </c>
      <c r="Y178" t="str">
        <f t="shared" ca="1" si="47"/>
        <v/>
      </c>
    </row>
    <row r="179" spans="1:25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IF(OR(historico_VU!A178="",historico_VU!C178=""),"",historico_VU!C178)</f>
        <v/>
      </c>
      <c r="C179" s="118" t="str">
        <f>IF(posicao_contratual!A178="","",posicao_contratual!G178)</f>
        <v/>
      </c>
      <c r="D179" s="117" t="str">
        <f>IF(A179="TOTAL",ROUND(SUM($D$3:D178),2),IF(OR(A179="",B179="",C179=""),"",ROUND(B179*C179,2)))</f>
        <v/>
      </c>
      <c r="E179" s="119" t="str">
        <f>IF(OR(historico_VU!A178="",historico_VU!D178=""),"",historico_VU!D178)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IF(OR(historico_VU!A178="",historico_VU!E178=""),"",historico_VU!E178)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IF(OR(historico_VU!A178="",historico_VU!F178=""),"",historico_VU!F178)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IF(OR(historico_VU!A178="",historico_VU!G178=""),"",historico_VU!G178)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  <c r="Q179" s="195" t="str">
        <f t="shared" ca="1" si="40"/>
        <v/>
      </c>
      <c r="R179" t="str">
        <f>IF($A179="","",IF(MEMORIA_RESULTADOS!$W$46="","","C"&amp;MEMORIA_RESULTADOS!$W$46))</f>
        <v/>
      </c>
      <c r="S179" s="284" t="str">
        <f t="shared" ca="1" si="41"/>
        <v/>
      </c>
      <c r="T179" s="284" t="str">
        <f t="shared" ca="1" si="42"/>
        <v/>
      </c>
      <c r="U179" s="284" t="str">
        <f t="shared" ca="1" si="43"/>
        <v/>
      </c>
      <c r="V179" s="213" t="str">
        <f t="shared" ca="1" si="44"/>
        <v/>
      </c>
      <c r="W179" s="213" t="str">
        <f t="shared" ca="1" si="45"/>
        <v/>
      </c>
      <c r="X179" s="213" t="str">
        <f t="shared" ca="1" si="46"/>
        <v/>
      </c>
      <c r="Y179" t="str">
        <f t="shared" ca="1" si="47"/>
        <v/>
      </c>
    </row>
    <row r="180" spans="1:25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IF(OR(historico_VU!A179="",historico_VU!C179=""),"",historico_VU!C179)</f>
        <v/>
      </c>
      <c r="C180" s="118" t="str">
        <f>IF(posicao_contratual!A179="","",posicao_contratual!G179)</f>
        <v/>
      </c>
      <c r="D180" s="117" t="str">
        <f>IF(A180="TOTAL",ROUND(SUM($D$3:D179),2),IF(OR(A180="",B180="",C180=""),"",ROUND(B180*C180,2)))</f>
        <v/>
      </c>
      <c r="E180" s="119" t="str">
        <f>IF(OR(historico_VU!A179="",historico_VU!D179=""),"",historico_VU!D179)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IF(OR(historico_VU!A179="",historico_VU!E179=""),"",historico_VU!E179)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IF(OR(historico_VU!A179="",historico_VU!F179=""),"",historico_VU!F179)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IF(OR(historico_VU!A179="",historico_VU!G179=""),"",historico_VU!G179)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  <c r="Q180" s="195" t="str">
        <f t="shared" ca="1" si="40"/>
        <v/>
      </c>
      <c r="R180" t="str">
        <f>IF($A180="","",IF(MEMORIA_RESULTADOS!$W$46="","","C"&amp;MEMORIA_RESULTADOS!$W$46))</f>
        <v/>
      </c>
      <c r="S180" s="284" t="str">
        <f t="shared" ca="1" si="41"/>
        <v/>
      </c>
      <c r="T180" s="284" t="str">
        <f t="shared" ca="1" si="42"/>
        <v/>
      </c>
      <c r="U180" s="284" t="str">
        <f t="shared" ca="1" si="43"/>
        <v/>
      </c>
      <c r="V180" s="213" t="str">
        <f t="shared" ca="1" si="44"/>
        <v/>
      </c>
      <c r="W180" s="213" t="str">
        <f t="shared" ca="1" si="45"/>
        <v/>
      </c>
      <c r="X180" s="213" t="str">
        <f t="shared" ca="1" si="46"/>
        <v/>
      </c>
      <c r="Y180" t="str">
        <f t="shared" ca="1" si="47"/>
        <v/>
      </c>
    </row>
    <row r="181" spans="1:25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IF(OR(historico_VU!A180="",historico_VU!C180=""),"",historico_VU!C180)</f>
        <v/>
      </c>
      <c r="C181" s="118" t="str">
        <f>IF(posicao_contratual!A180="","",posicao_contratual!G180)</f>
        <v/>
      </c>
      <c r="D181" s="117" t="str">
        <f>IF(A181="TOTAL",ROUND(SUM($D$3:D180),2),IF(OR(A181="",B181="",C181=""),"",ROUND(B181*C181,2)))</f>
        <v/>
      </c>
      <c r="E181" s="119" t="str">
        <f>IF(OR(historico_VU!A180="",historico_VU!D180=""),"",historico_VU!D180)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IF(OR(historico_VU!A180="",historico_VU!E180=""),"",historico_VU!E180)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IF(OR(historico_VU!A180="",historico_VU!F180=""),"",historico_VU!F180)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IF(OR(historico_VU!A180="",historico_VU!G180=""),"",historico_VU!G180)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  <c r="Q181" s="195" t="str">
        <f t="shared" ca="1" si="40"/>
        <v/>
      </c>
      <c r="R181" t="str">
        <f>IF($A181="","",IF(MEMORIA_RESULTADOS!$W$46="","","C"&amp;MEMORIA_RESULTADOS!$W$46))</f>
        <v/>
      </c>
      <c r="S181" s="284" t="str">
        <f t="shared" ca="1" si="41"/>
        <v/>
      </c>
      <c r="T181" s="284" t="str">
        <f t="shared" ca="1" si="42"/>
        <v/>
      </c>
      <c r="U181" s="284" t="str">
        <f t="shared" ca="1" si="43"/>
        <v/>
      </c>
      <c r="V181" s="213" t="str">
        <f t="shared" ca="1" si="44"/>
        <v/>
      </c>
      <c r="W181" s="213" t="str">
        <f t="shared" ca="1" si="45"/>
        <v/>
      </c>
      <c r="X181" s="213" t="str">
        <f t="shared" ca="1" si="46"/>
        <v/>
      </c>
      <c r="Y181" t="str">
        <f t="shared" ca="1" si="47"/>
        <v/>
      </c>
    </row>
    <row r="182" spans="1:25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IF(OR(historico_VU!A181="",historico_VU!C181=""),"",historico_VU!C181)</f>
        <v/>
      </c>
      <c r="C182" s="118" t="str">
        <f>IF(posicao_contratual!A181="","",posicao_contratual!G181)</f>
        <v/>
      </c>
      <c r="D182" s="117" t="str">
        <f>IF(A182="TOTAL",ROUND(SUM($D$3:D181),2),IF(OR(A182="",B182="",C182=""),"",ROUND(B182*C182,2)))</f>
        <v/>
      </c>
      <c r="E182" s="119" t="str">
        <f>IF(OR(historico_VU!A181="",historico_VU!D181=""),"",historico_VU!D181)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IF(OR(historico_VU!A181="",historico_VU!E181=""),"",historico_VU!E181)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IF(OR(historico_VU!A181="",historico_VU!F181=""),"",historico_VU!F181)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IF(OR(historico_VU!A181="",historico_VU!G181=""),"",historico_VU!G181)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  <c r="Q182" s="195" t="str">
        <f t="shared" ca="1" si="40"/>
        <v/>
      </c>
      <c r="R182" t="str">
        <f>IF($A182="","",IF(MEMORIA_RESULTADOS!$W$46="","","C"&amp;MEMORIA_RESULTADOS!$W$46))</f>
        <v/>
      </c>
      <c r="S182" s="284" t="str">
        <f t="shared" ca="1" si="41"/>
        <v/>
      </c>
      <c r="T182" s="284" t="str">
        <f t="shared" ca="1" si="42"/>
        <v/>
      </c>
      <c r="U182" s="284" t="str">
        <f t="shared" ca="1" si="43"/>
        <v/>
      </c>
      <c r="V182" s="213" t="str">
        <f t="shared" ca="1" si="44"/>
        <v/>
      </c>
      <c r="W182" s="213" t="str">
        <f t="shared" ca="1" si="45"/>
        <v/>
      </c>
      <c r="X182" s="213" t="str">
        <f t="shared" ca="1" si="46"/>
        <v/>
      </c>
      <c r="Y182" t="str">
        <f t="shared" ca="1" si="47"/>
        <v/>
      </c>
    </row>
    <row r="183" spans="1:25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IF(OR(historico_VU!A182="",historico_VU!C182=""),"",historico_VU!C182)</f>
        <v/>
      </c>
      <c r="C183" s="118" t="str">
        <f>IF(posicao_contratual!A182="","",posicao_contratual!G182)</f>
        <v/>
      </c>
      <c r="D183" s="117" t="str">
        <f>IF(A183="TOTAL",ROUND(SUM($D$3:D182),2),IF(OR(A183="",B183="",C183=""),"",ROUND(B183*C183,2)))</f>
        <v/>
      </c>
      <c r="E183" s="119" t="str">
        <f>IF(OR(historico_VU!A182="",historico_VU!D182=""),"",historico_VU!D182)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IF(OR(historico_VU!A182="",historico_VU!E182=""),"",historico_VU!E182)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IF(OR(historico_VU!A182="",historico_VU!F182=""),"",historico_VU!F182)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IF(OR(historico_VU!A182="",historico_VU!G182=""),"",historico_VU!G182)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  <c r="Q183" s="195" t="str">
        <f t="shared" ca="1" si="40"/>
        <v/>
      </c>
      <c r="R183" t="str">
        <f>IF($A183="","",IF(MEMORIA_RESULTADOS!$W$46="","","C"&amp;MEMORIA_RESULTADOS!$W$46))</f>
        <v/>
      </c>
      <c r="S183" s="284" t="str">
        <f t="shared" ca="1" si="41"/>
        <v/>
      </c>
      <c r="T183" s="284" t="str">
        <f t="shared" ca="1" si="42"/>
        <v/>
      </c>
      <c r="U183" s="284" t="str">
        <f t="shared" ca="1" si="43"/>
        <v/>
      </c>
      <c r="V183" s="213" t="str">
        <f t="shared" ca="1" si="44"/>
        <v/>
      </c>
      <c r="W183" s="213" t="str">
        <f t="shared" ca="1" si="45"/>
        <v/>
      </c>
      <c r="X183" s="213" t="str">
        <f t="shared" ca="1" si="46"/>
        <v/>
      </c>
      <c r="Y183" t="str">
        <f t="shared" ca="1" si="47"/>
        <v/>
      </c>
    </row>
    <row r="184" spans="1:25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IF(OR(historico_VU!A183="",historico_VU!C183=""),"",historico_VU!C183)</f>
        <v/>
      </c>
      <c r="C184" s="118" t="str">
        <f>IF(posicao_contratual!A183="","",posicao_contratual!G183)</f>
        <v/>
      </c>
      <c r="D184" s="117" t="str">
        <f>IF(A184="TOTAL",ROUND(SUM($D$3:D183),2),IF(OR(A184="",B184="",C184=""),"",ROUND(B184*C184,2)))</f>
        <v/>
      </c>
      <c r="E184" s="119" t="str">
        <f>IF(OR(historico_VU!A183="",historico_VU!D183=""),"",historico_VU!D183)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IF(OR(historico_VU!A183="",historico_VU!E183=""),"",historico_VU!E183)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IF(OR(historico_VU!A183="",historico_VU!F183=""),"",historico_VU!F183)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IF(OR(historico_VU!A183="",historico_VU!G183=""),"",historico_VU!G183)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  <c r="Q184" s="195" t="str">
        <f t="shared" ca="1" si="40"/>
        <v/>
      </c>
      <c r="R184" t="str">
        <f>IF($A184="","",IF(MEMORIA_RESULTADOS!$W$46="","","C"&amp;MEMORIA_RESULTADOS!$W$46))</f>
        <v/>
      </c>
      <c r="S184" s="284" t="str">
        <f t="shared" ca="1" si="41"/>
        <v/>
      </c>
      <c r="T184" s="284" t="str">
        <f t="shared" ca="1" si="42"/>
        <v/>
      </c>
      <c r="U184" s="284" t="str">
        <f t="shared" ca="1" si="43"/>
        <v/>
      </c>
      <c r="V184" s="213" t="str">
        <f t="shared" ca="1" si="44"/>
        <v/>
      </c>
      <c r="W184" s="213" t="str">
        <f t="shared" ca="1" si="45"/>
        <v/>
      </c>
      <c r="X184" s="213" t="str">
        <f t="shared" ca="1" si="46"/>
        <v/>
      </c>
      <c r="Y184" t="str">
        <f t="shared" ca="1" si="47"/>
        <v/>
      </c>
    </row>
    <row r="185" spans="1:25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IF(OR(historico_VU!A184="",historico_VU!C184=""),"",historico_VU!C184)</f>
        <v/>
      </c>
      <c r="C185" s="118" t="str">
        <f>IF(posicao_contratual!A184="","",posicao_contratual!G184)</f>
        <v/>
      </c>
      <c r="D185" s="117" t="str">
        <f>IF(A185="TOTAL",ROUND(SUM($D$3:D184),2),IF(OR(A185="",B185="",C185=""),"",ROUND(B185*C185,2)))</f>
        <v/>
      </c>
      <c r="E185" s="119" t="str">
        <f>IF(OR(historico_VU!A184="",historico_VU!D184=""),"",historico_VU!D184)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IF(OR(historico_VU!A184="",historico_VU!E184=""),"",historico_VU!E184)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IF(OR(historico_VU!A184="",historico_VU!F184=""),"",historico_VU!F184)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IF(OR(historico_VU!A184="",historico_VU!G184=""),"",historico_VU!G184)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  <c r="Q185" s="195" t="str">
        <f t="shared" ca="1" si="40"/>
        <v/>
      </c>
      <c r="R185" t="str">
        <f>IF($A185="","",IF(MEMORIA_RESULTADOS!$W$46="","","C"&amp;MEMORIA_RESULTADOS!$W$46))</f>
        <v/>
      </c>
      <c r="S185" s="284" t="str">
        <f t="shared" ca="1" si="41"/>
        <v/>
      </c>
      <c r="T185" s="284" t="str">
        <f t="shared" ca="1" si="42"/>
        <v/>
      </c>
      <c r="U185" s="284" t="str">
        <f t="shared" ca="1" si="43"/>
        <v/>
      </c>
      <c r="V185" s="213" t="str">
        <f t="shared" ca="1" si="44"/>
        <v/>
      </c>
      <c r="W185" s="213" t="str">
        <f t="shared" ca="1" si="45"/>
        <v/>
      </c>
      <c r="X185" s="213" t="str">
        <f t="shared" ca="1" si="46"/>
        <v/>
      </c>
      <c r="Y185" t="str">
        <f t="shared" ca="1" si="47"/>
        <v/>
      </c>
    </row>
    <row r="186" spans="1:25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IF(OR(historico_VU!A185="",historico_VU!C185=""),"",historico_VU!C185)</f>
        <v/>
      </c>
      <c r="C186" s="118" t="str">
        <f>IF(posicao_contratual!A185="","",posicao_contratual!G185)</f>
        <v/>
      </c>
      <c r="D186" s="117" t="str">
        <f>IF(A186="TOTAL",ROUND(SUM($D$3:D185),2),IF(OR(A186="",B186="",C186=""),"",ROUND(B186*C186,2)))</f>
        <v/>
      </c>
      <c r="E186" s="119" t="str">
        <f>IF(OR(historico_VU!A185="",historico_VU!D185=""),"",historico_VU!D185)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IF(OR(historico_VU!A185="",historico_VU!E185=""),"",historico_VU!E185)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IF(OR(historico_VU!A185="",historico_VU!F185=""),"",historico_VU!F185)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IF(OR(historico_VU!A185="",historico_VU!G185=""),"",historico_VU!G185)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  <c r="Q186" s="195" t="str">
        <f t="shared" ca="1" si="40"/>
        <v/>
      </c>
      <c r="R186" t="str">
        <f>IF($A186="","",IF(MEMORIA_RESULTADOS!$W$46="","","C"&amp;MEMORIA_RESULTADOS!$W$46))</f>
        <v/>
      </c>
      <c r="S186" s="284" t="str">
        <f t="shared" ca="1" si="41"/>
        <v/>
      </c>
      <c r="T186" s="284" t="str">
        <f t="shared" ca="1" si="42"/>
        <v/>
      </c>
      <c r="U186" s="284" t="str">
        <f t="shared" ca="1" si="43"/>
        <v/>
      </c>
      <c r="V186" s="213" t="str">
        <f t="shared" ca="1" si="44"/>
        <v/>
      </c>
      <c r="W186" s="213" t="str">
        <f t="shared" ca="1" si="45"/>
        <v/>
      </c>
      <c r="X186" s="213" t="str">
        <f t="shared" ca="1" si="46"/>
        <v/>
      </c>
      <c r="Y186" t="str">
        <f t="shared" ca="1" si="47"/>
        <v/>
      </c>
    </row>
    <row r="187" spans="1:25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IF(OR(historico_VU!A186="",historico_VU!C186=""),"",historico_VU!C186)</f>
        <v/>
      </c>
      <c r="C187" s="118" t="str">
        <f>IF(posicao_contratual!A186="","",posicao_contratual!G186)</f>
        <v/>
      </c>
      <c r="D187" s="117" t="str">
        <f>IF(A187="TOTAL",ROUND(SUM($D$3:D186),2),IF(OR(A187="",B187="",C187=""),"",ROUND(B187*C187,2)))</f>
        <v/>
      </c>
      <c r="E187" s="119" t="str">
        <f>IF(OR(historico_VU!A186="",historico_VU!D186=""),"",historico_VU!D186)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IF(OR(historico_VU!A186="",historico_VU!E186=""),"",historico_VU!E186)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IF(OR(historico_VU!A186="",historico_VU!F186=""),"",historico_VU!F186)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IF(OR(historico_VU!A186="",historico_VU!G186=""),"",historico_VU!G186)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  <c r="Q187" s="195" t="str">
        <f t="shared" ca="1" si="40"/>
        <v/>
      </c>
      <c r="R187" t="str">
        <f>IF($A187="","",IF(MEMORIA_RESULTADOS!$W$46="","","C"&amp;MEMORIA_RESULTADOS!$W$46))</f>
        <v/>
      </c>
      <c r="S187" s="284" t="str">
        <f t="shared" ca="1" si="41"/>
        <v/>
      </c>
      <c r="T187" s="284" t="str">
        <f t="shared" ca="1" si="42"/>
        <v/>
      </c>
      <c r="U187" s="284" t="str">
        <f t="shared" ca="1" si="43"/>
        <v/>
      </c>
      <c r="V187" s="213" t="str">
        <f t="shared" ca="1" si="44"/>
        <v/>
      </c>
      <c r="W187" s="213" t="str">
        <f t="shared" ca="1" si="45"/>
        <v/>
      </c>
      <c r="X187" s="213" t="str">
        <f t="shared" ca="1" si="46"/>
        <v/>
      </c>
      <c r="Y187" t="str">
        <f t="shared" ca="1" si="47"/>
        <v/>
      </c>
    </row>
    <row r="188" spans="1:25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IF(OR(historico_VU!A187="",historico_VU!C187=""),"",historico_VU!C187)</f>
        <v/>
      </c>
      <c r="C188" s="118" t="str">
        <f>IF(posicao_contratual!A187="","",posicao_contratual!G187)</f>
        <v/>
      </c>
      <c r="D188" s="117" t="str">
        <f>IF(A188="TOTAL",ROUND(SUM($D$3:D187),2),IF(OR(A188="",B188="",C188=""),"",ROUND(B188*C188,2)))</f>
        <v/>
      </c>
      <c r="E188" s="119" t="str">
        <f>IF(OR(historico_VU!A187="",historico_VU!D187=""),"",historico_VU!D187)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IF(OR(historico_VU!A187="",historico_VU!E187=""),"",historico_VU!E187)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IF(OR(historico_VU!A187="",historico_VU!F187=""),"",historico_VU!F187)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IF(OR(historico_VU!A187="",historico_VU!G187=""),"",historico_VU!G187)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  <c r="Q188" s="195" t="str">
        <f t="shared" ca="1" si="40"/>
        <v/>
      </c>
      <c r="R188" t="str">
        <f>IF($A188="","",IF(MEMORIA_RESULTADOS!$W$46="","","C"&amp;MEMORIA_RESULTADOS!$W$46))</f>
        <v/>
      </c>
      <c r="S188" s="284" t="str">
        <f t="shared" ca="1" si="41"/>
        <v/>
      </c>
      <c r="T188" s="284" t="str">
        <f t="shared" ca="1" si="42"/>
        <v/>
      </c>
      <c r="U188" s="284" t="str">
        <f t="shared" ca="1" si="43"/>
        <v/>
      </c>
      <c r="V188" s="213" t="str">
        <f t="shared" ca="1" si="44"/>
        <v/>
      </c>
      <c r="W188" s="213" t="str">
        <f t="shared" ca="1" si="45"/>
        <v/>
      </c>
      <c r="X188" s="213" t="str">
        <f t="shared" ca="1" si="46"/>
        <v/>
      </c>
      <c r="Y188" t="str">
        <f t="shared" ca="1" si="47"/>
        <v/>
      </c>
    </row>
    <row r="189" spans="1:25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IF(OR(historico_VU!A188="",historico_VU!C188=""),"",historico_VU!C188)</f>
        <v/>
      </c>
      <c r="C189" s="118" t="str">
        <f>IF(posicao_contratual!A188="","",posicao_contratual!G188)</f>
        <v/>
      </c>
      <c r="D189" s="117" t="str">
        <f>IF(A189="TOTAL",ROUND(SUM($D$3:D188),2),IF(OR(A189="",B189="",C189=""),"",ROUND(B189*C189,2)))</f>
        <v/>
      </c>
      <c r="E189" s="119" t="str">
        <f>IF(OR(historico_VU!A188="",historico_VU!D188=""),"",historico_VU!D188)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IF(OR(historico_VU!A188="",historico_VU!E188=""),"",historico_VU!E188)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IF(OR(historico_VU!A188="",historico_VU!F188=""),"",historico_VU!F188)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IF(OR(historico_VU!A188="",historico_VU!G188=""),"",historico_VU!G188)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  <c r="Q189" s="195" t="str">
        <f t="shared" ca="1" si="40"/>
        <v/>
      </c>
      <c r="R189" t="str">
        <f>IF($A189="","",IF(MEMORIA_RESULTADOS!$W$46="","","C"&amp;MEMORIA_RESULTADOS!$W$46))</f>
        <v/>
      </c>
      <c r="S189" s="284" t="str">
        <f t="shared" ca="1" si="41"/>
        <v/>
      </c>
      <c r="T189" s="284" t="str">
        <f t="shared" ca="1" si="42"/>
        <v/>
      </c>
      <c r="U189" s="284" t="str">
        <f t="shared" ca="1" si="43"/>
        <v/>
      </c>
      <c r="V189" s="213" t="str">
        <f t="shared" ca="1" si="44"/>
        <v/>
      </c>
      <c r="W189" s="213" t="str">
        <f t="shared" ca="1" si="45"/>
        <v/>
      </c>
      <c r="X189" s="213" t="str">
        <f t="shared" ca="1" si="46"/>
        <v/>
      </c>
      <c r="Y189" t="str">
        <f t="shared" ca="1" si="47"/>
        <v/>
      </c>
    </row>
    <row r="190" spans="1:25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IF(OR(historico_VU!A189="",historico_VU!C189=""),"",historico_VU!C189)</f>
        <v/>
      </c>
      <c r="C190" s="118" t="str">
        <f>IF(posicao_contratual!A189="","",posicao_contratual!G189)</f>
        <v/>
      </c>
      <c r="D190" s="117" t="str">
        <f>IF(A190="TOTAL",ROUND(SUM($D$3:D189),2),IF(OR(A190="",B190="",C190=""),"",ROUND(B190*C190,2)))</f>
        <v/>
      </c>
      <c r="E190" s="119" t="str">
        <f>IF(OR(historico_VU!A189="",historico_VU!D189=""),"",historico_VU!D189)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IF(OR(historico_VU!A189="",historico_VU!E189=""),"",historico_VU!E189)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IF(OR(historico_VU!A189="",historico_VU!F189=""),"",historico_VU!F189)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IF(OR(historico_VU!A189="",historico_VU!G189=""),"",historico_VU!G189)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  <c r="Q190" s="195" t="str">
        <f t="shared" ca="1" si="40"/>
        <v/>
      </c>
      <c r="R190" t="str">
        <f>IF($A190="","",IF(MEMORIA_RESULTADOS!$W$46="","","C"&amp;MEMORIA_RESULTADOS!$W$46))</f>
        <v/>
      </c>
      <c r="S190" s="284" t="str">
        <f t="shared" ca="1" si="41"/>
        <v/>
      </c>
      <c r="T190" s="284" t="str">
        <f t="shared" ca="1" si="42"/>
        <v/>
      </c>
      <c r="U190" s="284" t="str">
        <f t="shared" ca="1" si="43"/>
        <v/>
      </c>
      <c r="V190" s="213" t="str">
        <f t="shared" ca="1" si="44"/>
        <v/>
      </c>
      <c r="W190" s="213" t="str">
        <f t="shared" ca="1" si="45"/>
        <v/>
      </c>
      <c r="X190" s="213" t="str">
        <f t="shared" ca="1" si="46"/>
        <v/>
      </c>
      <c r="Y190" t="str">
        <f t="shared" ca="1" si="47"/>
        <v/>
      </c>
    </row>
    <row r="191" spans="1:25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IF(OR(historico_VU!A190="",historico_VU!C190=""),"",historico_VU!C190)</f>
        <v/>
      </c>
      <c r="C191" s="118" t="str">
        <f>IF(posicao_contratual!A190="","",posicao_contratual!G190)</f>
        <v/>
      </c>
      <c r="D191" s="117" t="str">
        <f>IF(A191="TOTAL",ROUND(SUM($D$3:D190),2),IF(OR(A191="",B191="",C191=""),"",ROUND(B191*C191,2)))</f>
        <v/>
      </c>
      <c r="E191" s="119" t="str">
        <f>IF(OR(historico_VU!A190="",historico_VU!D190=""),"",historico_VU!D190)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IF(OR(historico_VU!A190="",historico_VU!E190=""),"",historico_VU!E190)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IF(OR(historico_VU!A190="",historico_VU!F190=""),"",historico_VU!F190)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IF(OR(historico_VU!A190="",historico_VU!G190=""),"",historico_VU!G190)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  <c r="Q191" s="195" t="str">
        <f t="shared" ca="1" si="40"/>
        <v/>
      </c>
      <c r="R191" t="str">
        <f>IF($A191="","",IF(MEMORIA_RESULTADOS!$W$46="","","C"&amp;MEMORIA_RESULTADOS!$W$46))</f>
        <v/>
      </c>
      <c r="S191" s="284" t="str">
        <f t="shared" ca="1" si="41"/>
        <v/>
      </c>
      <c r="T191" s="284" t="str">
        <f t="shared" ca="1" si="42"/>
        <v/>
      </c>
      <c r="U191" s="284" t="str">
        <f t="shared" ca="1" si="43"/>
        <v/>
      </c>
      <c r="V191" s="213" t="str">
        <f t="shared" ca="1" si="44"/>
        <v/>
      </c>
      <c r="W191" s="213" t="str">
        <f t="shared" ca="1" si="45"/>
        <v/>
      </c>
      <c r="X191" s="213" t="str">
        <f t="shared" ca="1" si="46"/>
        <v/>
      </c>
      <c r="Y191" t="str">
        <f t="shared" ca="1" si="47"/>
        <v/>
      </c>
    </row>
    <row r="192" spans="1:25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IF(OR(historico_VU!A191="",historico_VU!C191=""),"",historico_VU!C191)</f>
        <v/>
      </c>
      <c r="C192" s="118" t="str">
        <f>IF(posicao_contratual!A191="","",posicao_contratual!G191)</f>
        <v/>
      </c>
      <c r="D192" s="117" t="str">
        <f>IF(A192="TOTAL",ROUND(SUM($D$3:D191),2),IF(OR(A192="",B192="",C192=""),"",ROUND(B192*C192,2)))</f>
        <v/>
      </c>
      <c r="E192" s="119" t="str">
        <f>IF(OR(historico_VU!A191="",historico_VU!D191=""),"",historico_VU!D191)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IF(OR(historico_VU!A191="",historico_VU!E191=""),"",historico_VU!E191)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IF(OR(historico_VU!A191="",historico_VU!F191=""),"",historico_VU!F191)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IF(OR(historico_VU!A191="",historico_VU!G191=""),"",historico_VU!G191)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  <c r="Q192" s="195" t="str">
        <f t="shared" ca="1" si="40"/>
        <v/>
      </c>
      <c r="R192" t="str">
        <f>IF($A192="","",IF(MEMORIA_RESULTADOS!$W$46="","","C"&amp;MEMORIA_RESULTADOS!$W$46))</f>
        <v/>
      </c>
      <c r="S192" s="284" t="str">
        <f t="shared" ca="1" si="41"/>
        <v/>
      </c>
      <c r="T192" s="284" t="str">
        <f t="shared" ca="1" si="42"/>
        <v/>
      </c>
      <c r="U192" s="284" t="str">
        <f t="shared" ca="1" si="43"/>
        <v/>
      </c>
      <c r="V192" s="213" t="str">
        <f t="shared" ca="1" si="44"/>
        <v/>
      </c>
      <c r="W192" s="213" t="str">
        <f t="shared" ca="1" si="45"/>
        <v/>
      </c>
      <c r="X192" s="213" t="str">
        <f t="shared" ca="1" si="46"/>
        <v/>
      </c>
      <c r="Y192" t="str">
        <f t="shared" ca="1" si="47"/>
        <v/>
      </c>
    </row>
    <row r="193" spans="1:25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IF(OR(historico_VU!A192="",historico_VU!C192=""),"",historico_VU!C192)</f>
        <v/>
      </c>
      <c r="C193" s="118" t="str">
        <f>IF(posicao_contratual!A192="","",posicao_contratual!G192)</f>
        <v/>
      </c>
      <c r="D193" s="117" t="str">
        <f>IF(A193="TOTAL",ROUND(SUM($D$3:D192),2),IF(OR(A193="",B193="",C193=""),"",ROUND(B193*C193,2)))</f>
        <v/>
      </c>
      <c r="E193" s="119" t="str">
        <f>IF(OR(historico_VU!A192="",historico_VU!D192=""),"",historico_VU!D192)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IF(OR(historico_VU!A192="",historico_VU!E192=""),"",historico_VU!E192)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IF(OR(historico_VU!A192="",historico_VU!F192=""),"",historico_VU!F192)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IF(OR(historico_VU!A192="",historico_VU!G192=""),"",historico_VU!G192)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  <c r="Q193" s="195" t="str">
        <f t="shared" ca="1" si="40"/>
        <v/>
      </c>
      <c r="R193" t="str">
        <f>IF($A193="","",IF(MEMORIA_RESULTADOS!$W$46="","","C"&amp;MEMORIA_RESULTADOS!$W$46))</f>
        <v/>
      </c>
      <c r="S193" s="284" t="str">
        <f t="shared" ca="1" si="41"/>
        <v/>
      </c>
      <c r="T193" s="284" t="str">
        <f t="shared" ca="1" si="42"/>
        <v/>
      </c>
      <c r="U193" s="284" t="str">
        <f t="shared" ca="1" si="43"/>
        <v/>
      </c>
      <c r="V193" s="213" t="str">
        <f t="shared" ca="1" si="44"/>
        <v/>
      </c>
      <c r="W193" s="213" t="str">
        <f t="shared" ca="1" si="45"/>
        <v/>
      </c>
      <c r="X193" s="213" t="str">
        <f t="shared" ca="1" si="46"/>
        <v/>
      </c>
      <c r="Y193" t="str">
        <f t="shared" ca="1" si="47"/>
        <v/>
      </c>
    </row>
    <row r="194" spans="1:25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IF(OR(historico_VU!A193="",historico_VU!C193=""),"",historico_VU!C193)</f>
        <v/>
      </c>
      <c r="C194" s="118" t="str">
        <f>IF(posicao_contratual!A193="","",posicao_contratual!G193)</f>
        <v/>
      </c>
      <c r="D194" s="117" t="str">
        <f>IF(A194="TOTAL",ROUND(SUM($D$3:D193),2),IF(OR(A194="",B194="",C194=""),"",ROUND(B194*C194,2)))</f>
        <v/>
      </c>
      <c r="E194" s="119" t="str">
        <f>IF(OR(historico_VU!A193="",historico_VU!D193=""),"",historico_VU!D193)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IF(OR(historico_VU!A193="",historico_VU!E193=""),"",historico_VU!E193)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IF(OR(historico_VU!A193="",historico_VU!F193=""),"",historico_VU!F193)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IF(OR(historico_VU!A193="",historico_VU!G193=""),"",historico_VU!G193)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  <c r="Q194" s="195" t="str">
        <f t="shared" ca="1" si="40"/>
        <v/>
      </c>
      <c r="R194" t="str">
        <f>IF($A194="","",IF(MEMORIA_RESULTADOS!$W$46="","","C"&amp;MEMORIA_RESULTADOS!$W$46))</f>
        <v/>
      </c>
      <c r="S194" s="284" t="str">
        <f t="shared" ca="1" si="41"/>
        <v/>
      </c>
      <c r="T194" s="284" t="str">
        <f t="shared" ca="1" si="42"/>
        <v/>
      </c>
      <c r="U194" s="284" t="str">
        <f t="shared" ca="1" si="43"/>
        <v/>
      </c>
      <c r="V194" s="213" t="str">
        <f t="shared" ca="1" si="44"/>
        <v/>
      </c>
      <c r="W194" s="213" t="str">
        <f t="shared" ca="1" si="45"/>
        <v/>
      </c>
      <c r="X194" s="213" t="str">
        <f t="shared" ca="1" si="46"/>
        <v/>
      </c>
      <c r="Y194" t="str">
        <f t="shared" ca="1" si="47"/>
        <v/>
      </c>
    </row>
    <row r="195" spans="1:25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IF(OR(historico_VU!A194="",historico_VU!C194=""),"",historico_VU!C194)</f>
        <v/>
      </c>
      <c r="C195" s="118" t="str">
        <f>IF(posicao_contratual!A194="","",posicao_contratual!G194)</f>
        <v/>
      </c>
      <c r="D195" s="117" t="str">
        <f>IF(A195="TOTAL",ROUND(SUM($D$3:D194),2),IF(OR(A195="",B195="",C195=""),"",ROUND(B195*C195,2)))</f>
        <v/>
      </c>
      <c r="E195" s="119" t="str">
        <f>IF(OR(historico_VU!A194="",historico_VU!D194=""),"",historico_VU!D194)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IF(OR(historico_VU!A194="",historico_VU!E194=""),"",historico_VU!E194)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IF(OR(historico_VU!A194="",historico_VU!F194=""),"",historico_VU!F194)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IF(OR(historico_VU!A194="",historico_VU!G194=""),"",historico_VU!G194)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  <c r="Q195" s="195" t="str">
        <f t="shared" ref="Q195:Q202" ca="1" si="48">IF($A195="","",IF(ISERROR(INDIRECT("CICLO_EM_EXECUCAO!$D$5")),"",INDIRECT("CICLO_EM_EXECUCAO!$D$5")))</f>
        <v/>
      </c>
      <c r="R195" t="str">
        <f>IF($A195="","",IF(MEMORIA_RESULTADOS!$W$46="","","C"&amp;MEMORIA_RESULTADOS!$W$46))</f>
        <v/>
      </c>
      <c r="S195" s="284" t="str">
        <f t="shared" ref="S195:S202" ca="1" si="49">IF($A195="","",IF(ISERROR(INDIRECT("CICLO_EM_EXECUCAO!B"&amp;(ROW()+10))),"",INDIRECT("CICLO_EM_EXECUCAO!B"&amp;(ROW()+10))))</f>
        <v/>
      </c>
      <c r="T195" s="284" t="str">
        <f t="shared" ref="T195:T202" ca="1" si="50">IF($A195="","",IF(ISERROR(INDIRECT("CICLO_EM_EXECUCAO!D"&amp;(ROW()+10))),"",INDIRECT("CICLO_EM_EXECUCAO!D"&amp;(ROW()+10))))</f>
        <v/>
      </c>
      <c r="U195" s="284" t="str">
        <f t="shared" ref="U195:U202" ca="1" si="51">IF($A195="","",IF(ISERROR(INDIRECT("CICLO_EM_EXECUCAO!C"&amp;(ROW()+10))),"",INDIRECT("CICLO_EM_EXECUCAO!C"&amp;(ROW()+10))))</f>
        <v/>
      </c>
      <c r="V195" s="213" t="str">
        <f t="shared" ref="V195:V202" ca="1" si="52">IF($A195="","",IF(ISERROR(INDIRECT("CICLO_EM_EXECUCAO!E"&amp;(ROW()+10))),"",INDIRECT("CICLO_EM_EXECUCAO!E"&amp;(ROW()+10))))</f>
        <v/>
      </c>
      <c r="W195" s="213" t="str">
        <f t="shared" ref="W195:W202" ca="1" si="53">IF($A195="","",IF(ISERROR(INDIRECT("CICLO_EM_EXECUCAO!F"&amp;(ROW()+10))),"",INDIRECT("CICLO_EM_EXECUCAO!F"&amp;(ROW()+10))))</f>
        <v/>
      </c>
      <c r="X195" s="213" t="str">
        <f t="shared" ref="X195:X202" ca="1" si="54">IF($A195="","",IF(ISERROR(INDIRECT("CICLO_EM_EXECUCAO!G"&amp;(ROW()+10))),"",INDIRECT("CICLO_EM_EXECUCAO!G"&amp;(ROW()+10))))</f>
        <v/>
      </c>
      <c r="Y195" t="str">
        <f t="shared" ref="Y195:Y202" ca="1" si="55">IF($A195="","",IF(ISERROR(INDIRECT("CICLO_EM_EXECUCAO!K"&amp;(ROW()+10))),"CICLO_EM_EXECUCAO AUSENTE",INDIRECT("CICLO_EM_EXECUCAO!K"&amp;(ROW()+10))))</f>
        <v/>
      </c>
    </row>
    <row r="196" spans="1:25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IF(OR(historico_VU!A195="",historico_VU!C195=""),"",historico_VU!C195)</f>
        <v/>
      </c>
      <c r="C196" s="118" t="str">
        <f>IF(posicao_contratual!A195="","",posicao_contratual!G195)</f>
        <v/>
      </c>
      <c r="D196" s="117" t="str">
        <f>IF(A196="TOTAL",ROUND(SUM($D$3:D195),2),IF(OR(A196="",B196="",C196=""),"",ROUND(B196*C196,2)))</f>
        <v/>
      </c>
      <c r="E196" s="119" t="str">
        <f>IF(OR(historico_VU!A195="",historico_VU!D195=""),"",historico_VU!D195)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IF(OR(historico_VU!A195="",historico_VU!E195=""),"",historico_VU!E195)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IF(OR(historico_VU!A195="",historico_VU!F195=""),"",historico_VU!F195)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IF(OR(historico_VU!A195="",historico_VU!G195=""),"",historico_VU!G195)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  <c r="Q196" s="195" t="str">
        <f t="shared" ca="1" si="48"/>
        <v/>
      </c>
      <c r="R196" t="str">
        <f>IF($A196="","",IF(MEMORIA_RESULTADOS!$W$46="","","C"&amp;MEMORIA_RESULTADOS!$W$46))</f>
        <v/>
      </c>
      <c r="S196" s="284" t="str">
        <f t="shared" ca="1" si="49"/>
        <v/>
      </c>
      <c r="T196" s="284" t="str">
        <f t="shared" ca="1" si="50"/>
        <v/>
      </c>
      <c r="U196" s="284" t="str">
        <f t="shared" ca="1" si="51"/>
        <v/>
      </c>
      <c r="V196" s="213" t="str">
        <f t="shared" ca="1" si="52"/>
        <v/>
      </c>
      <c r="W196" s="213" t="str">
        <f t="shared" ca="1" si="53"/>
        <v/>
      </c>
      <c r="X196" s="213" t="str">
        <f t="shared" ca="1" si="54"/>
        <v/>
      </c>
      <c r="Y196" t="str">
        <f t="shared" ca="1" si="55"/>
        <v/>
      </c>
    </row>
    <row r="197" spans="1:25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IF(OR(historico_VU!A196="",historico_VU!C196=""),"",historico_VU!C196)</f>
        <v/>
      </c>
      <c r="C197" s="118" t="str">
        <f>IF(posicao_contratual!A196="","",posicao_contratual!G196)</f>
        <v/>
      </c>
      <c r="D197" s="117" t="str">
        <f>IF(A197="TOTAL",ROUND(SUM($D$3:D196),2),IF(OR(A197="",B197="",C197=""),"",ROUND(B197*C197,2)))</f>
        <v/>
      </c>
      <c r="E197" s="119" t="str">
        <f>IF(OR(historico_VU!A196="",historico_VU!D196=""),"",historico_VU!D196)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IF(OR(historico_VU!A196="",historico_VU!E196=""),"",historico_VU!E196)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IF(OR(historico_VU!A196="",historico_VU!F196=""),"",historico_VU!F196)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IF(OR(historico_VU!A196="",historico_VU!G196=""),"",historico_VU!G196)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  <c r="Q197" s="195" t="str">
        <f t="shared" ca="1" si="48"/>
        <v/>
      </c>
      <c r="R197" t="str">
        <f>IF($A197="","",IF(MEMORIA_RESULTADOS!$W$46="","","C"&amp;MEMORIA_RESULTADOS!$W$46))</f>
        <v/>
      </c>
      <c r="S197" s="284" t="str">
        <f t="shared" ca="1" si="49"/>
        <v/>
      </c>
      <c r="T197" s="284" t="str">
        <f t="shared" ca="1" si="50"/>
        <v/>
      </c>
      <c r="U197" s="284" t="str">
        <f t="shared" ca="1" si="51"/>
        <v/>
      </c>
      <c r="V197" s="213" t="str">
        <f t="shared" ca="1" si="52"/>
        <v/>
      </c>
      <c r="W197" s="213" t="str">
        <f t="shared" ca="1" si="53"/>
        <v/>
      </c>
      <c r="X197" s="213" t="str">
        <f t="shared" ca="1" si="54"/>
        <v/>
      </c>
      <c r="Y197" t="str">
        <f t="shared" ca="1" si="55"/>
        <v/>
      </c>
    </row>
    <row r="198" spans="1:25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IF(OR(historico_VU!A197="",historico_VU!C197=""),"",historico_VU!C197)</f>
        <v/>
      </c>
      <c r="C198" s="118" t="str">
        <f>IF(posicao_contratual!A197="","",posicao_contratual!G197)</f>
        <v/>
      </c>
      <c r="D198" s="117" t="str">
        <f>IF(A198="TOTAL",ROUND(SUM($D$3:D197),2),IF(OR(A198="",B198="",C198=""),"",ROUND(B198*C198,2)))</f>
        <v/>
      </c>
      <c r="E198" s="119" t="str">
        <f>IF(OR(historico_VU!A197="",historico_VU!D197=""),"",historico_VU!D197)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IF(OR(historico_VU!A197="",historico_VU!E197=""),"",historico_VU!E197)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IF(OR(historico_VU!A197="",historico_VU!F197=""),"",historico_VU!F197)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IF(OR(historico_VU!A197="",historico_VU!G197=""),"",historico_VU!G197)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  <c r="Q198" s="195" t="str">
        <f t="shared" ca="1" si="48"/>
        <v/>
      </c>
      <c r="R198" t="str">
        <f>IF($A198="","",IF(MEMORIA_RESULTADOS!$W$46="","","C"&amp;MEMORIA_RESULTADOS!$W$46))</f>
        <v/>
      </c>
      <c r="S198" s="284" t="str">
        <f t="shared" ca="1" si="49"/>
        <v/>
      </c>
      <c r="T198" s="284" t="str">
        <f t="shared" ca="1" si="50"/>
        <v/>
      </c>
      <c r="U198" s="284" t="str">
        <f t="shared" ca="1" si="51"/>
        <v/>
      </c>
      <c r="V198" s="213" t="str">
        <f t="shared" ca="1" si="52"/>
        <v/>
      </c>
      <c r="W198" s="213" t="str">
        <f t="shared" ca="1" si="53"/>
        <v/>
      </c>
      <c r="X198" s="213" t="str">
        <f t="shared" ca="1" si="54"/>
        <v/>
      </c>
      <c r="Y198" t="str">
        <f t="shared" ca="1" si="55"/>
        <v/>
      </c>
    </row>
    <row r="199" spans="1:25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IF(OR(historico_VU!A198="",historico_VU!C198=""),"",historico_VU!C198)</f>
        <v/>
      </c>
      <c r="C199" s="118" t="str">
        <f>IF(posicao_contratual!A198="","",posicao_contratual!G198)</f>
        <v/>
      </c>
      <c r="D199" s="117" t="str">
        <f>IF(A199="TOTAL",ROUND(SUM($D$3:D198),2),IF(OR(A199="",B199="",C199=""),"",ROUND(B199*C199,2)))</f>
        <v/>
      </c>
      <c r="E199" s="119" t="str">
        <f>IF(OR(historico_VU!A198="",historico_VU!D198=""),"",historico_VU!D198)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IF(OR(historico_VU!A198="",historico_VU!E198=""),"",historico_VU!E198)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IF(OR(historico_VU!A198="",historico_VU!F198=""),"",historico_VU!F198)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IF(OR(historico_VU!A198="",historico_VU!G198=""),"",historico_VU!G198)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  <c r="Q199" s="195" t="str">
        <f t="shared" ca="1" si="48"/>
        <v/>
      </c>
      <c r="R199" t="str">
        <f>IF($A199="","",IF(MEMORIA_RESULTADOS!$W$46="","","C"&amp;MEMORIA_RESULTADOS!$W$46))</f>
        <v/>
      </c>
      <c r="S199" s="284" t="str">
        <f t="shared" ca="1" si="49"/>
        <v/>
      </c>
      <c r="T199" s="284" t="str">
        <f t="shared" ca="1" si="50"/>
        <v/>
      </c>
      <c r="U199" s="284" t="str">
        <f t="shared" ca="1" si="51"/>
        <v/>
      </c>
      <c r="V199" s="213" t="str">
        <f t="shared" ca="1" si="52"/>
        <v/>
      </c>
      <c r="W199" s="213" t="str">
        <f t="shared" ca="1" si="53"/>
        <v/>
      </c>
      <c r="X199" s="213" t="str">
        <f t="shared" ca="1" si="54"/>
        <v/>
      </c>
      <c r="Y199" t="str">
        <f t="shared" ca="1" si="55"/>
        <v/>
      </c>
    </row>
    <row r="200" spans="1:25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IF(OR(historico_VU!A199="",historico_VU!C199=""),"",historico_VU!C199)</f>
        <v/>
      </c>
      <c r="C200" s="118" t="str">
        <f>IF(posicao_contratual!A199="","",posicao_contratual!G199)</f>
        <v/>
      </c>
      <c r="D200" s="117" t="str">
        <f>IF(A200="TOTAL",ROUND(SUM($D$3:D199),2),IF(OR(A200="",B200="",C200=""),"",ROUND(B200*C200,2)))</f>
        <v/>
      </c>
      <c r="E200" s="119" t="str">
        <f>IF(OR(historico_VU!A199="",historico_VU!D199=""),"",historico_VU!D199)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IF(OR(historico_VU!A199="",historico_VU!E199=""),"",historico_VU!E199)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IF(OR(historico_VU!A199="",historico_VU!F199=""),"",historico_VU!F199)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IF(OR(historico_VU!A199="",historico_VU!G199=""),"",historico_VU!G199)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  <c r="Q200" s="195" t="str">
        <f t="shared" ca="1" si="48"/>
        <v/>
      </c>
      <c r="R200" t="str">
        <f>IF($A200="","",IF(MEMORIA_RESULTADOS!$W$46="","","C"&amp;MEMORIA_RESULTADOS!$W$46))</f>
        <v/>
      </c>
      <c r="S200" s="284" t="str">
        <f t="shared" ca="1" si="49"/>
        <v/>
      </c>
      <c r="T200" s="284" t="str">
        <f t="shared" ca="1" si="50"/>
        <v/>
      </c>
      <c r="U200" s="284" t="str">
        <f t="shared" ca="1" si="51"/>
        <v/>
      </c>
      <c r="V200" s="213" t="str">
        <f t="shared" ca="1" si="52"/>
        <v/>
      </c>
      <c r="W200" s="213" t="str">
        <f t="shared" ca="1" si="53"/>
        <v/>
      </c>
      <c r="X200" s="213" t="str">
        <f t="shared" ca="1" si="54"/>
        <v/>
      </c>
      <c r="Y200" t="str">
        <f t="shared" ca="1" si="55"/>
        <v/>
      </c>
    </row>
    <row r="201" spans="1:25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IF(OR(historico_VU!A200="",historico_VU!C200=""),"",historico_VU!C200)</f>
        <v/>
      </c>
      <c r="C201" s="118" t="str">
        <f>IF(posicao_contratual!A200="","",posicao_contratual!G200)</f>
        <v/>
      </c>
      <c r="D201" s="117" t="str">
        <f>IF(A201="TOTAL",ROUND(SUM($D$3:D200),2),IF(OR(A201="",B201="",C201=""),"",ROUND(B201*C201,2)))</f>
        <v/>
      </c>
      <c r="E201" s="119" t="str">
        <f>IF(OR(historico_VU!A200="",historico_VU!D200=""),"",historico_VU!D200)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IF(OR(historico_VU!A200="",historico_VU!E200=""),"",historico_VU!E200)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IF(OR(historico_VU!A200="",historico_VU!F200=""),"",historico_VU!F200)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IF(OR(historico_VU!A200="",historico_VU!G200=""),"",historico_VU!G200)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  <c r="Q201" s="195" t="str">
        <f t="shared" ca="1" si="48"/>
        <v/>
      </c>
      <c r="R201" t="str">
        <f>IF($A201="","",IF(MEMORIA_RESULTADOS!$W$46="","","C"&amp;MEMORIA_RESULTADOS!$W$46))</f>
        <v/>
      </c>
      <c r="S201" s="284" t="str">
        <f t="shared" ca="1" si="49"/>
        <v/>
      </c>
      <c r="T201" s="284" t="str">
        <f t="shared" ca="1" si="50"/>
        <v/>
      </c>
      <c r="U201" s="284" t="str">
        <f t="shared" ca="1" si="51"/>
        <v/>
      </c>
      <c r="V201" s="213" t="str">
        <f t="shared" ca="1" si="52"/>
        <v/>
      </c>
      <c r="W201" s="213" t="str">
        <f t="shared" ca="1" si="53"/>
        <v/>
      </c>
      <c r="X201" s="213" t="str">
        <f t="shared" ca="1" si="54"/>
        <v/>
      </c>
      <c r="Y201" t="str">
        <f t="shared" ca="1" si="55"/>
        <v/>
      </c>
    </row>
    <row r="202" spans="1:25" x14ac:dyDescent="0.35">
      <c r="A202" s="116" t="str">
        <f>IF(itens_Remanesc!$A$200&lt;&gt;"","TOTAL","")</f>
        <v/>
      </c>
      <c r="B202" s="117" t="str">
        <f>""</f>
        <v/>
      </c>
      <c r="C202" s="118" t="str">
        <f>""</f>
        <v/>
      </c>
      <c r="D202" s="117" t="str">
        <f>IF(A202="TOTAL",ROUND(SUM($D$3:D201),2),IF(A202="","",ROUND(B202*C202,2)))</f>
        <v/>
      </c>
      <c r="E202" s="119" t="str">
        <f>""</f>
        <v/>
      </c>
      <c r="F202" s="120" t="str">
        <f>""</f>
        <v/>
      </c>
      <c r="G202" s="119" t="str">
        <f>IF(A202="TOTAL",ROUND(SUM($G$3:G201),2),IF(OR(A202="",E202="",F202=""),"",ROUND(E202*F202,2)))</f>
        <v/>
      </c>
      <c r="H202" s="117" t="str">
        <f>""</f>
        <v/>
      </c>
      <c r="I202" s="118" t="str">
        <f>""</f>
        <v/>
      </c>
      <c r="J202" s="117" t="str">
        <f>IF(A202="TOTAL",ROUND(SUM($J$3:J201),2),IF(OR(A202="",H202="",I202=""),"",ROUND(H202*I202,2)))</f>
        <v/>
      </c>
      <c r="K202" s="119" t="str">
        <f>""</f>
        <v/>
      </c>
      <c r="L202" s="120" t="str">
        <f>""</f>
        <v/>
      </c>
      <c r="M202" s="119" t="str">
        <f>IF(A202="TOTAL",ROUND(SUM($M$3:M201),2),IF(OR(A202="",K202="",L202=""),"",ROUND(K202*L202,2)))</f>
        <v/>
      </c>
      <c r="N202" s="117" t="str">
        <f>""</f>
        <v/>
      </c>
      <c r="O202" s="118" t="str">
        <f>""</f>
        <v/>
      </c>
      <c r="P202" s="117" t="str">
        <f>IF(A202="TOTAL",ROUND(SUM($P$3:P201),2),IF(OR(A202="",N202="",O202=""),"",ROUND(N202*O202,2)))</f>
        <v/>
      </c>
      <c r="Q202" s="195" t="str">
        <f t="shared" ca="1" si="48"/>
        <v/>
      </c>
      <c r="R202" t="str">
        <f>IF($A202="","",IF(MEMORIA_RESULTADOS!$W$46="","","C"&amp;MEMORIA_RESULTADOS!$W$46))</f>
        <v/>
      </c>
      <c r="S202" s="284" t="str">
        <f t="shared" ca="1" si="49"/>
        <v/>
      </c>
      <c r="T202" s="284" t="str">
        <f t="shared" ca="1" si="50"/>
        <v/>
      </c>
      <c r="U202" s="284" t="str">
        <f t="shared" ca="1" si="51"/>
        <v/>
      </c>
      <c r="V202" s="213" t="str">
        <f t="shared" ca="1" si="52"/>
        <v/>
      </c>
      <c r="W202" s="213" t="str">
        <f t="shared" ca="1" si="53"/>
        <v/>
      </c>
      <c r="X202" s="213" t="str">
        <f t="shared" ca="1" si="54"/>
        <v/>
      </c>
      <c r="Y202" t="str">
        <f t="shared" ca="1" si="55"/>
        <v/>
      </c>
    </row>
    <row r="203" spans="1:25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7">
    <mergeCell ref="Q1:Y1"/>
    <mergeCell ref="H1:J1"/>
    <mergeCell ref="B1:D1"/>
    <mergeCell ref="N1:P1"/>
    <mergeCell ref="A1:A2"/>
    <mergeCell ref="E1:G1"/>
    <mergeCell ref="K1:M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68</v>
      </c>
      <c r="B1" s="55" t="s">
        <v>132</v>
      </c>
      <c r="C1" s="56" t="s">
        <v>133</v>
      </c>
      <c r="D1" s="61" t="s">
        <v>134</v>
      </c>
      <c r="E1" s="33" t="s">
        <v>135</v>
      </c>
      <c r="F1" s="61" t="s">
        <v>136</v>
      </c>
      <c r="G1" s="33" t="s">
        <v>137</v>
      </c>
      <c r="H1" s="39" t="s">
        <v>138</v>
      </c>
      <c r="I1" s="12"/>
      <c r="J1" s="42" t="s">
        <v>11</v>
      </c>
      <c r="K1" s="42" t="s">
        <v>73</v>
      </c>
      <c r="L1" s="42" t="s">
        <v>4</v>
      </c>
      <c r="M1" s="12"/>
      <c r="N1" s="68" t="s">
        <v>139</v>
      </c>
      <c r="O1" s="68" t="s">
        <v>140</v>
      </c>
      <c r="P1" s="68" t="s">
        <v>141</v>
      </c>
      <c r="Q1" s="68" t="s">
        <v>142</v>
      </c>
      <c r="R1" s="68" t="s">
        <v>143</v>
      </c>
      <c r="S1" s="68" t="s">
        <v>82</v>
      </c>
      <c r="T1" s="68" t="s">
        <v>83</v>
      </c>
      <c r="U1" s="68" t="s">
        <v>84</v>
      </c>
      <c r="V1" s="68" t="s">
        <v>85</v>
      </c>
      <c r="W1" s="68" t="s">
        <v>86</v>
      </c>
    </row>
    <row r="2" spans="1:23" x14ac:dyDescent="0.35">
      <c r="A2" s="91" t="str">
        <f>IF(itens_Remanesc!A2="","",itens_Remanesc!A2)</f>
        <v/>
      </c>
      <c r="B2" s="90" t="str">
        <f>IF(A2="","",IF(posicao_contratual!$Y2="","",IF(posicao_contratual!$Y2&gt;0,"",posicao_contratual!G2)))</f>
        <v/>
      </c>
      <c r="C2" s="84" t="str">
        <f>IF(itens_Remanesc!A2="","",IF(posicao_contratual!$Y2="","",IF(posicao_contratual!$Y2&gt;0,"",itens_Remanesc!C2)))</f>
        <v/>
      </c>
      <c r="D2" s="84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 t="str">
        <f t="shared" ref="H2:H33" si="0">IF(OR(A2="",C2="",C2=0,NOT(ISNUMBER($L$6))),"",ROUND($L$6-1,4))</f>
        <v/>
      </c>
      <c r="I2" s="34"/>
      <c r="J2" s="92" t="s">
        <v>24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IF(A2="","",IF(posicao_contratual!$Y2="","",IF(posicao_contratual!$Y2&gt;0,"",posicao_contratual!E2)))</f>
        <v/>
      </c>
      <c r="O2" s="155" t="str">
        <f>IF(A2="","",IF(posicao_contratual!$Y2="","",IF(posicao_contratual!$Y2&gt;1,"",posicao_contratual!I2)))</f>
        <v/>
      </c>
      <c r="P2" s="155" t="str">
        <f>IF(A2="","",IF(posicao_contratual!$Y2="","",IF(posicao_contratual!$Y2&gt;2,"",posicao_contratual!M2)))</f>
        <v/>
      </c>
      <c r="Q2" s="155" t="str">
        <f>IF(A2="","",IF(posicao_contratual!$Y2="","",IF(posicao_contratual!$Y2&gt;3,"",posicao_contratual!Q2)))</f>
        <v/>
      </c>
      <c r="R2" s="155" t="str">
        <f>IF(A2="","",IF(posicao_contratual!$Y2="","",IF(posicao_contratual!$Y2&gt;4,"",posicao_contratual!U2)))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IF(A3="","",IF(posicao_contratual!$Y3="","",IF(posicao_contratual!$Y3&gt;0,"",posicao_contratual!G3)))</f>
        <v/>
      </c>
      <c r="C3" s="84" t="str">
        <f>IF(itens_Remanesc!A3="","",IF(posicao_contratual!$Y3="","",IF(posicao_contratual!$Y3&gt;0,"",itens_Remanesc!C3)))</f>
        <v/>
      </c>
      <c r="D3" s="84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 t="str">
        <f t="shared" si="0"/>
        <v/>
      </c>
      <c r="I3" s="14"/>
      <c r="J3" s="92" t="s">
        <v>32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IF(A3="","",IF(posicao_contratual!$Y3="","",IF(posicao_contratual!$Y3&gt;0,"",posicao_contratual!E3)))</f>
        <v/>
      </c>
      <c r="O3" s="155" t="str">
        <f>IF(A3="","",IF(posicao_contratual!$Y3="","",IF(posicao_contratual!$Y3&gt;1,"",posicao_contratual!I3)))</f>
        <v/>
      </c>
      <c r="P3" s="155" t="str">
        <f>IF(A3="","",IF(posicao_contratual!$Y3="","",IF(posicao_contratual!$Y3&gt;2,"",posicao_contratual!M3)))</f>
        <v/>
      </c>
      <c r="Q3" s="155" t="str">
        <f>IF(A3="","",IF(posicao_contratual!$Y3="","",IF(posicao_contratual!$Y3&gt;3,"",posicao_contratual!Q3)))</f>
        <v/>
      </c>
      <c r="R3" s="155" t="str">
        <f>IF(A3="","",IF(posicao_contratual!$Y3="","",IF(posicao_contratual!$Y3&gt;4,"",posicao_contratual!U3)))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IF(A4="","",IF(posicao_contratual!$Y4="","",IF(posicao_contratual!$Y4&gt;0,"",posicao_contratual!G4)))</f>
        <v/>
      </c>
      <c r="C4" s="84" t="str">
        <f>IF(itens_Remanesc!A4="","",IF(posicao_contratual!$Y4="","",IF(posicao_contratual!$Y4&gt;0,"",itens_Remanesc!C4)))</f>
        <v/>
      </c>
      <c r="D4" s="84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 t="str">
        <f t="shared" si="0"/>
        <v/>
      </c>
      <c r="I4" s="14"/>
      <c r="J4" s="92" t="s">
        <v>33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IF(A4="","",IF(posicao_contratual!$Y4="","",IF(posicao_contratual!$Y4&gt;0,"",posicao_contratual!E4)))</f>
        <v/>
      </c>
      <c r="O4" s="155" t="str">
        <f>IF(A4="","",IF(posicao_contratual!$Y4="","",IF(posicao_contratual!$Y4&gt;1,"",posicao_contratual!I4)))</f>
        <v/>
      </c>
      <c r="P4" s="155" t="str">
        <f>IF(A4="","",IF(posicao_contratual!$Y4="","",IF(posicao_contratual!$Y4&gt;2,"",posicao_contratual!M4)))</f>
        <v/>
      </c>
      <c r="Q4" s="155" t="str">
        <f>IF(A4="","",IF(posicao_contratual!$Y4="","",IF(posicao_contratual!$Y4&gt;3,"",posicao_contratual!Q4)))</f>
        <v/>
      </c>
      <c r="R4" s="155" t="str">
        <f>IF(A4="","",IF(posicao_contratual!$Y4="","",IF(posicao_contratual!$Y4&gt;4,"",posicao_contratual!U4)))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IF(A5="","",IF(posicao_contratual!$Y5="","",IF(posicao_contratual!$Y5&gt;0,"",posicao_contratual!G5)))</f>
        <v/>
      </c>
      <c r="C5" s="84" t="str">
        <f>IF(itens_Remanesc!A5="","",IF(posicao_contratual!$Y5="","",IF(posicao_contratual!$Y5&gt;0,"",itens_Remanesc!C5)))</f>
        <v/>
      </c>
      <c r="D5" s="84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 t="str">
        <f t="shared" si="0"/>
        <v/>
      </c>
      <c r="I5" s="14"/>
      <c r="J5" s="92" t="s">
        <v>34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IF(A5="","",IF(posicao_contratual!$Y5="","",IF(posicao_contratual!$Y5&gt;0,"",posicao_contratual!E5)))</f>
        <v/>
      </c>
      <c r="O5" s="155" t="str">
        <f>IF(A5="","",IF(posicao_contratual!$Y5="","",IF(posicao_contratual!$Y5&gt;1,"",posicao_contratual!I5)))</f>
        <v/>
      </c>
      <c r="P5" s="155" t="str">
        <f>IF(A5="","",IF(posicao_contratual!$Y5="","",IF(posicao_contratual!$Y5&gt;2,"",posicao_contratual!M5)))</f>
        <v/>
      </c>
      <c r="Q5" s="155" t="str">
        <f>IF(A5="","",IF(posicao_contratual!$Y5="","",IF(posicao_contratual!$Y5&gt;3,"",posicao_contratual!Q5)))</f>
        <v/>
      </c>
      <c r="R5" s="155" t="str">
        <f>IF(A5="","",IF(posicao_contratual!$Y5="","",IF(posicao_contratual!$Y5&gt;4,"",posicao_contratual!U5)))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IF(A6="","",IF(posicao_contratual!$Y6="","",IF(posicao_contratual!$Y6&gt;0,"",posicao_contratual!G6)))</f>
        <v/>
      </c>
      <c r="C6" s="84" t="str">
        <f>IF(itens_Remanesc!A6="","",IF(posicao_contratual!$Y6="","",IF(posicao_contratual!$Y6&gt;0,"",itens_Remanesc!C6)))</f>
        <v/>
      </c>
      <c r="D6" s="84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 t="str">
        <f t="shared" si="0"/>
        <v/>
      </c>
      <c r="I6" s="14"/>
      <c r="J6" s="92" t="s">
        <v>35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IF(A6="","",IF(posicao_contratual!$Y6="","",IF(posicao_contratual!$Y6&gt;0,"",posicao_contratual!E6)))</f>
        <v/>
      </c>
      <c r="O6" s="155" t="str">
        <f>IF(A6="","",IF(posicao_contratual!$Y6="","",IF(posicao_contratual!$Y6&gt;1,"",posicao_contratual!I6)))</f>
        <v/>
      </c>
      <c r="P6" s="155" t="str">
        <f>IF(A6="","",IF(posicao_contratual!$Y6="","",IF(posicao_contratual!$Y6&gt;2,"",posicao_contratual!M6)))</f>
        <v/>
      </c>
      <c r="Q6" s="155" t="str">
        <f>IF(A6="","",IF(posicao_contratual!$Y6="","",IF(posicao_contratual!$Y6&gt;3,"",posicao_contratual!Q6)))</f>
        <v/>
      </c>
      <c r="R6" s="155" t="str">
        <f>IF(A6="","",IF(posicao_contratual!$Y6="","",IF(posicao_contratual!$Y6&gt;4,"",posicao_contratual!U6)))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IF(A7="","",IF(posicao_contratual!$Y7="","",IF(posicao_contratual!$Y7&gt;0,"",posicao_contratual!G7)))</f>
        <v/>
      </c>
      <c r="C7" s="84" t="str">
        <f>IF(itens_Remanesc!A7="","",IF(posicao_contratual!$Y7="","",IF(posicao_contratual!$Y7&gt;0,"",itens_Remanesc!C7)))</f>
        <v/>
      </c>
      <c r="D7" s="84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 t="str">
        <f t="shared" si="0"/>
        <v/>
      </c>
      <c r="I7" s="14"/>
      <c r="J7" s="14"/>
      <c r="K7" s="14"/>
      <c r="L7" s="14"/>
      <c r="M7" s="14"/>
      <c r="N7" s="155" t="str">
        <f>IF(A7="","",IF(posicao_contratual!$Y7="","",IF(posicao_contratual!$Y7&gt;0,"",posicao_contratual!E7)))</f>
        <v/>
      </c>
      <c r="O7" s="155" t="str">
        <f>IF(A7="","",IF(posicao_contratual!$Y7="","",IF(posicao_contratual!$Y7&gt;1,"",posicao_contratual!I7)))</f>
        <v/>
      </c>
      <c r="P7" s="155" t="str">
        <f>IF(A7="","",IF(posicao_contratual!$Y7="","",IF(posicao_contratual!$Y7&gt;2,"",posicao_contratual!M7)))</f>
        <v/>
      </c>
      <c r="Q7" s="155" t="str">
        <f>IF(A7="","",IF(posicao_contratual!$Y7="","",IF(posicao_contratual!$Y7&gt;3,"",posicao_contratual!Q7)))</f>
        <v/>
      </c>
      <c r="R7" s="155" t="str">
        <f>IF(A7="","",IF(posicao_contratual!$Y7="","",IF(posicao_contratual!$Y7&gt;4,"",posicao_contratual!U7)))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IF(A8="","",IF(posicao_contratual!$Y8="","",IF(posicao_contratual!$Y8&gt;0,"",posicao_contratual!G8)))</f>
        <v/>
      </c>
      <c r="C8" s="84" t="str">
        <f>IF(itens_Remanesc!A8="","",IF(posicao_contratual!$Y8="","",IF(posicao_contratual!$Y8&gt;0,"",itens_Remanesc!C8)))</f>
        <v/>
      </c>
      <c r="D8" s="84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 t="str">
        <f t="shared" si="0"/>
        <v/>
      </c>
      <c r="I8" s="14"/>
      <c r="J8" s="14"/>
      <c r="K8" s="14"/>
      <c r="L8" s="14"/>
      <c r="M8" s="14"/>
      <c r="N8" s="155" t="str">
        <f>IF(A8="","",IF(posicao_contratual!$Y8="","",IF(posicao_contratual!$Y8&gt;0,"",posicao_contratual!E8)))</f>
        <v/>
      </c>
      <c r="O8" s="155" t="str">
        <f>IF(A8="","",IF(posicao_contratual!$Y8="","",IF(posicao_contratual!$Y8&gt;1,"",posicao_contratual!I8)))</f>
        <v/>
      </c>
      <c r="P8" s="155" t="str">
        <f>IF(A8="","",IF(posicao_contratual!$Y8="","",IF(posicao_contratual!$Y8&gt;2,"",posicao_contratual!M8)))</f>
        <v/>
      </c>
      <c r="Q8" s="155" t="str">
        <f>IF(A8="","",IF(posicao_contratual!$Y8="","",IF(posicao_contratual!$Y8&gt;3,"",posicao_contratual!Q8)))</f>
        <v/>
      </c>
      <c r="R8" s="155" t="str">
        <f>IF(A8="","",IF(posicao_contratual!$Y8="","",IF(posicao_contratual!$Y8&gt;4,"",posicao_contratual!U8)))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IF(A9="","",IF(posicao_contratual!$Y9="","",IF(posicao_contratual!$Y9&gt;0,"",posicao_contratual!G9)))</f>
        <v/>
      </c>
      <c r="C9" s="84" t="str">
        <f>IF(itens_Remanesc!A9="","",IF(posicao_contratual!$Y9="","",IF(posicao_contratual!$Y9&gt;0,"",itens_Remanesc!C9)))</f>
        <v/>
      </c>
      <c r="D9" s="84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 t="str">
        <f t="shared" si="0"/>
        <v/>
      </c>
      <c r="I9" s="14"/>
      <c r="J9" s="14"/>
      <c r="K9" s="14"/>
      <c r="L9" s="14"/>
      <c r="M9" s="14"/>
      <c r="N9" s="155" t="str">
        <f>IF(A9="","",IF(posicao_contratual!$Y9="","",IF(posicao_contratual!$Y9&gt;0,"",posicao_contratual!E9)))</f>
        <v/>
      </c>
      <c r="O9" s="155" t="str">
        <f>IF(A9="","",IF(posicao_contratual!$Y9="","",IF(posicao_contratual!$Y9&gt;1,"",posicao_contratual!I9)))</f>
        <v/>
      </c>
      <c r="P9" s="155" t="str">
        <f>IF(A9="","",IF(posicao_contratual!$Y9="","",IF(posicao_contratual!$Y9&gt;2,"",posicao_contratual!M9)))</f>
        <v/>
      </c>
      <c r="Q9" s="155" t="str">
        <f>IF(A9="","",IF(posicao_contratual!$Y9="","",IF(posicao_contratual!$Y9&gt;3,"",posicao_contratual!Q9)))</f>
        <v/>
      </c>
      <c r="R9" s="155" t="str">
        <f>IF(A9="","",IF(posicao_contratual!$Y9="","",IF(posicao_contratual!$Y9&gt;4,"",posicao_contratual!U9)))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IF(A10="","",IF(posicao_contratual!$Y10="","",IF(posicao_contratual!$Y10&gt;0,"",posicao_contratual!G10)))</f>
        <v/>
      </c>
      <c r="C10" s="84" t="str">
        <f>IF(itens_Remanesc!A10="","",IF(posicao_contratual!$Y10="","",IF(posicao_contratual!$Y10&gt;0,"",itens_Remanesc!C10)))</f>
        <v/>
      </c>
      <c r="D10" s="84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 t="str">
        <f t="shared" si="0"/>
        <v/>
      </c>
      <c r="I10" s="14"/>
      <c r="J10" s="14"/>
      <c r="K10" s="14"/>
      <c r="L10" s="14"/>
      <c r="M10" s="14"/>
      <c r="N10" s="155" t="str">
        <f>IF(A10="","",IF(posicao_contratual!$Y10="","",IF(posicao_contratual!$Y10&gt;0,"",posicao_contratual!E10)))</f>
        <v/>
      </c>
      <c r="O10" s="155" t="str">
        <f>IF(A10="","",IF(posicao_contratual!$Y10="","",IF(posicao_contratual!$Y10&gt;1,"",posicao_contratual!I10)))</f>
        <v/>
      </c>
      <c r="P10" s="155" t="str">
        <f>IF(A10="","",IF(posicao_contratual!$Y10="","",IF(posicao_contratual!$Y10&gt;2,"",posicao_contratual!M10)))</f>
        <v/>
      </c>
      <c r="Q10" s="155" t="str">
        <f>IF(A10="","",IF(posicao_contratual!$Y10="","",IF(posicao_contratual!$Y10&gt;3,"",posicao_contratual!Q10)))</f>
        <v/>
      </c>
      <c r="R10" s="155" t="str">
        <f>IF(A10="","",IF(posicao_contratual!$Y10="","",IF(posicao_contratual!$Y10&gt;4,"",posicao_contratual!U10)))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IF(A11="","",IF(posicao_contratual!$Y11="","",IF(posicao_contratual!$Y11&gt;0,"",posicao_contratual!G11)))</f>
        <v/>
      </c>
      <c r="C11" s="84" t="str">
        <f>IF(itens_Remanesc!A11="","",IF(posicao_contratual!$Y11="","",IF(posicao_contratual!$Y11&gt;0,"",itens_Remanesc!C11)))</f>
        <v/>
      </c>
      <c r="D11" s="84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 t="str">
        <f t="shared" si="0"/>
        <v/>
      </c>
      <c r="I11" s="14"/>
      <c r="J11" s="14"/>
      <c r="K11" s="14"/>
      <c r="L11" s="14"/>
      <c r="M11" s="14"/>
      <c r="N11" s="155" t="str">
        <f>IF(A11="","",IF(posicao_contratual!$Y11="","",IF(posicao_contratual!$Y11&gt;0,"",posicao_contratual!E11)))</f>
        <v/>
      </c>
      <c r="O11" s="155" t="str">
        <f>IF(A11="","",IF(posicao_contratual!$Y11="","",IF(posicao_contratual!$Y11&gt;1,"",posicao_contratual!I11)))</f>
        <v/>
      </c>
      <c r="P11" s="155" t="str">
        <f>IF(A11="","",IF(posicao_contratual!$Y11="","",IF(posicao_contratual!$Y11&gt;2,"",posicao_contratual!M11)))</f>
        <v/>
      </c>
      <c r="Q11" s="155" t="str">
        <f>IF(A11="","",IF(posicao_contratual!$Y11="","",IF(posicao_contratual!$Y11&gt;3,"",posicao_contratual!Q11)))</f>
        <v/>
      </c>
      <c r="R11" s="155" t="str">
        <f>IF(A11="","",IF(posicao_contratual!$Y11="","",IF(posicao_contratual!$Y11&gt;4,"",posicao_contratual!U11)))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IF(A12="","",IF(posicao_contratual!$Y12="","",IF(posicao_contratual!$Y12&gt;0,"",posicao_contratual!G12)))</f>
        <v/>
      </c>
      <c r="C12" s="84" t="str">
        <f>IF(itens_Remanesc!A12="","",IF(posicao_contratual!$Y12="","",IF(posicao_contratual!$Y12&gt;0,"",itens_Remanesc!C12)))</f>
        <v/>
      </c>
      <c r="D12" s="84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 t="str">
        <f t="shared" si="0"/>
        <v/>
      </c>
      <c r="I12" s="14"/>
      <c r="J12" s="14"/>
      <c r="K12" s="14"/>
      <c r="L12" s="14"/>
      <c r="M12" s="14"/>
      <c r="N12" s="155" t="str">
        <f>IF(A12="","",IF(posicao_contratual!$Y12="","",IF(posicao_contratual!$Y12&gt;0,"",posicao_contratual!E12)))</f>
        <v/>
      </c>
      <c r="O12" s="155" t="str">
        <f>IF(A12="","",IF(posicao_contratual!$Y12="","",IF(posicao_contratual!$Y12&gt;1,"",posicao_contratual!I12)))</f>
        <v/>
      </c>
      <c r="P12" s="155" t="str">
        <f>IF(A12="","",IF(posicao_contratual!$Y12="","",IF(posicao_contratual!$Y12&gt;2,"",posicao_contratual!M12)))</f>
        <v/>
      </c>
      <c r="Q12" s="155" t="str">
        <f>IF(A12="","",IF(posicao_contratual!$Y12="","",IF(posicao_contratual!$Y12&gt;3,"",posicao_contratual!Q12)))</f>
        <v/>
      </c>
      <c r="R12" s="155" t="str">
        <f>IF(A12="","",IF(posicao_contratual!$Y12="","",IF(posicao_contratual!$Y12&gt;4,"",posicao_contratual!U12)))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IF(A13="","",IF(posicao_contratual!$Y13="","",IF(posicao_contratual!$Y13&gt;0,"",posicao_contratual!G13)))</f>
        <v/>
      </c>
      <c r="C13" s="84" t="str">
        <f>IF(itens_Remanesc!A13="","",IF(posicao_contratual!$Y13="","",IF(posicao_contratual!$Y13&gt;0,"",itens_Remanesc!C13)))</f>
        <v/>
      </c>
      <c r="D13" s="84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 t="str">
        <f t="shared" si="0"/>
        <v/>
      </c>
      <c r="I13" s="14"/>
      <c r="J13" s="14"/>
      <c r="K13" s="14"/>
      <c r="L13" s="14"/>
      <c r="M13" s="14"/>
      <c r="N13" s="155" t="str">
        <f>IF(A13="","",IF(posicao_contratual!$Y13="","",IF(posicao_contratual!$Y13&gt;0,"",posicao_contratual!E13)))</f>
        <v/>
      </c>
      <c r="O13" s="155" t="str">
        <f>IF(A13="","",IF(posicao_contratual!$Y13="","",IF(posicao_contratual!$Y13&gt;1,"",posicao_contratual!I13)))</f>
        <v/>
      </c>
      <c r="P13" s="155" t="str">
        <f>IF(A13="","",IF(posicao_contratual!$Y13="","",IF(posicao_contratual!$Y13&gt;2,"",posicao_contratual!M13)))</f>
        <v/>
      </c>
      <c r="Q13" s="155" t="str">
        <f>IF(A13="","",IF(posicao_contratual!$Y13="","",IF(posicao_contratual!$Y13&gt;3,"",posicao_contratual!Q13)))</f>
        <v/>
      </c>
      <c r="R13" s="155" t="str">
        <f>IF(A13="","",IF(posicao_contratual!$Y13="","",IF(posicao_contratual!$Y13&gt;4,"",posicao_contratual!U13)))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IF(A14="","",IF(posicao_contratual!$Y14="","",IF(posicao_contratual!$Y14&gt;0,"",posicao_contratual!G14)))</f>
        <v/>
      </c>
      <c r="C14" s="84" t="str">
        <f>IF(itens_Remanesc!A14="","",IF(posicao_contratual!$Y14="","",IF(posicao_contratual!$Y14&gt;0,"",itens_Remanesc!C14)))</f>
        <v/>
      </c>
      <c r="D14" s="84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 t="str">
        <f t="shared" si="0"/>
        <v/>
      </c>
      <c r="I14" s="14"/>
      <c r="J14" s="14"/>
      <c r="K14" s="14"/>
      <c r="L14" s="14"/>
      <c r="M14" s="14"/>
      <c r="N14" s="155" t="str">
        <f>IF(A14="","",IF(posicao_contratual!$Y14="","",IF(posicao_contratual!$Y14&gt;0,"",posicao_contratual!E14)))</f>
        <v/>
      </c>
      <c r="O14" s="155" t="str">
        <f>IF(A14="","",IF(posicao_contratual!$Y14="","",IF(posicao_contratual!$Y14&gt;1,"",posicao_contratual!I14)))</f>
        <v/>
      </c>
      <c r="P14" s="155" t="str">
        <f>IF(A14="","",IF(posicao_contratual!$Y14="","",IF(posicao_contratual!$Y14&gt;2,"",posicao_contratual!M14)))</f>
        <v/>
      </c>
      <c r="Q14" s="155" t="str">
        <f>IF(A14="","",IF(posicao_contratual!$Y14="","",IF(posicao_contratual!$Y14&gt;3,"",posicao_contratual!Q14)))</f>
        <v/>
      </c>
      <c r="R14" s="155" t="str">
        <f>IF(A14="","",IF(posicao_contratual!$Y14="","",IF(posicao_contratual!$Y14&gt;4,"",posicao_contratual!U14)))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IF(A15="","",IF(posicao_contratual!$Y15="","",IF(posicao_contratual!$Y15&gt;0,"",posicao_contratual!G15)))</f>
        <v/>
      </c>
      <c r="C15" s="84" t="str">
        <f>IF(itens_Remanesc!A15="","",IF(posicao_contratual!$Y15="","",IF(posicao_contratual!$Y15&gt;0,"",itens_Remanesc!C15)))</f>
        <v/>
      </c>
      <c r="D15" s="84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 t="str">
        <f t="shared" si="0"/>
        <v/>
      </c>
      <c r="I15" s="14"/>
      <c r="J15" s="14"/>
      <c r="K15" s="14"/>
      <c r="L15" s="14"/>
      <c r="M15" s="14"/>
      <c r="N15" s="155" t="str">
        <f>IF(A15="","",IF(posicao_contratual!$Y15="","",IF(posicao_contratual!$Y15&gt;0,"",posicao_contratual!E15)))</f>
        <v/>
      </c>
      <c r="O15" s="155" t="str">
        <f>IF(A15="","",IF(posicao_contratual!$Y15="","",IF(posicao_contratual!$Y15&gt;1,"",posicao_contratual!I15)))</f>
        <v/>
      </c>
      <c r="P15" s="155" t="str">
        <f>IF(A15="","",IF(posicao_contratual!$Y15="","",IF(posicao_contratual!$Y15&gt;2,"",posicao_contratual!M15)))</f>
        <v/>
      </c>
      <c r="Q15" s="155" t="str">
        <f>IF(A15="","",IF(posicao_contratual!$Y15="","",IF(posicao_contratual!$Y15&gt;3,"",posicao_contratual!Q15)))</f>
        <v/>
      </c>
      <c r="R15" s="155" t="str">
        <f>IF(A15="","",IF(posicao_contratual!$Y15="","",IF(posicao_contratual!$Y15&gt;4,"",posicao_contratual!U15)))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IF(A16="","",IF(posicao_contratual!$Y16="","",IF(posicao_contratual!$Y16&gt;0,"",posicao_contratual!G16)))</f>
        <v/>
      </c>
      <c r="C16" s="84" t="str">
        <f>IF(itens_Remanesc!A16="","",IF(posicao_contratual!$Y16="","",IF(posicao_contratual!$Y16&gt;0,"",itens_Remanesc!C16)))</f>
        <v/>
      </c>
      <c r="D16" s="84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 t="str">
        <f t="shared" si="0"/>
        <v/>
      </c>
      <c r="I16" s="14"/>
      <c r="J16" s="14"/>
      <c r="K16" s="14"/>
      <c r="L16" s="14"/>
      <c r="M16" s="14"/>
      <c r="N16" s="155" t="str">
        <f>IF(A16="","",IF(posicao_contratual!$Y16="","",IF(posicao_contratual!$Y16&gt;0,"",posicao_contratual!E16)))</f>
        <v/>
      </c>
      <c r="O16" s="155" t="str">
        <f>IF(A16="","",IF(posicao_contratual!$Y16="","",IF(posicao_contratual!$Y16&gt;1,"",posicao_contratual!I16)))</f>
        <v/>
      </c>
      <c r="P16" s="155" t="str">
        <f>IF(A16="","",IF(posicao_contratual!$Y16="","",IF(posicao_contratual!$Y16&gt;2,"",posicao_contratual!M16)))</f>
        <v/>
      </c>
      <c r="Q16" s="155" t="str">
        <f>IF(A16="","",IF(posicao_contratual!$Y16="","",IF(posicao_contratual!$Y16&gt;3,"",posicao_contratual!Q16)))</f>
        <v/>
      </c>
      <c r="R16" s="155" t="str">
        <f>IF(A16="","",IF(posicao_contratual!$Y16="","",IF(posicao_contratual!$Y16&gt;4,"",posicao_contratual!U16)))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IF(A17="","",IF(posicao_contratual!$Y17="","",IF(posicao_contratual!$Y17&gt;0,"",posicao_contratual!G17)))</f>
        <v/>
      </c>
      <c r="C17" s="84" t="str">
        <f>IF(itens_Remanesc!A17="","",IF(posicao_contratual!$Y17="","",IF(posicao_contratual!$Y17&gt;0,"",itens_Remanesc!C17)))</f>
        <v/>
      </c>
      <c r="D17" s="84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 t="str">
        <f t="shared" si="0"/>
        <v/>
      </c>
      <c r="I17" s="14"/>
      <c r="J17" s="14"/>
      <c r="K17" s="14"/>
      <c r="L17" s="14"/>
      <c r="M17" s="14"/>
      <c r="N17" s="155" t="str">
        <f>IF(A17="","",IF(posicao_contratual!$Y17="","",IF(posicao_contratual!$Y17&gt;0,"",posicao_contratual!E17)))</f>
        <v/>
      </c>
      <c r="O17" s="155" t="str">
        <f>IF(A17="","",IF(posicao_contratual!$Y17="","",IF(posicao_contratual!$Y17&gt;1,"",posicao_contratual!I17)))</f>
        <v/>
      </c>
      <c r="P17" s="155" t="str">
        <f>IF(A17="","",IF(posicao_contratual!$Y17="","",IF(posicao_contratual!$Y17&gt;2,"",posicao_contratual!M17)))</f>
        <v/>
      </c>
      <c r="Q17" s="155" t="str">
        <f>IF(A17="","",IF(posicao_contratual!$Y17="","",IF(posicao_contratual!$Y17&gt;3,"",posicao_contratual!Q17)))</f>
        <v/>
      </c>
      <c r="R17" s="155" t="str">
        <f>IF(A17="","",IF(posicao_contratual!$Y17="","",IF(posicao_contratual!$Y17&gt;4,"",posicao_contratual!U17)))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IF(A18="","",IF(posicao_contratual!$Y18="","",IF(posicao_contratual!$Y18&gt;0,"",posicao_contratual!G18)))</f>
        <v/>
      </c>
      <c r="C18" s="84" t="str">
        <f>IF(itens_Remanesc!A18="","",IF(posicao_contratual!$Y18="","",IF(posicao_contratual!$Y18&gt;0,"",itens_Remanesc!C18)))</f>
        <v/>
      </c>
      <c r="D18" s="84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 t="str">
        <f t="shared" si="0"/>
        <v/>
      </c>
      <c r="I18" s="14"/>
      <c r="J18" s="14"/>
      <c r="K18" s="14"/>
      <c r="L18" s="14"/>
      <c r="M18" s="14"/>
      <c r="N18" s="155" t="str">
        <f>IF(A18="","",IF(posicao_contratual!$Y18="","",IF(posicao_contratual!$Y18&gt;0,"",posicao_contratual!E18)))</f>
        <v/>
      </c>
      <c r="O18" s="155" t="str">
        <f>IF(A18="","",IF(posicao_contratual!$Y18="","",IF(posicao_contratual!$Y18&gt;1,"",posicao_contratual!I18)))</f>
        <v/>
      </c>
      <c r="P18" s="155" t="str">
        <f>IF(A18="","",IF(posicao_contratual!$Y18="","",IF(posicao_contratual!$Y18&gt;2,"",posicao_contratual!M18)))</f>
        <v/>
      </c>
      <c r="Q18" s="155" t="str">
        <f>IF(A18="","",IF(posicao_contratual!$Y18="","",IF(posicao_contratual!$Y18&gt;3,"",posicao_contratual!Q18)))</f>
        <v/>
      </c>
      <c r="R18" s="155" t="str">
        <f>IF(A18="","",IF(posicao_contratual!$Y18="","",IF(posicao_contratual!$Y18&gt;4,"",posicao_contratual!U18)))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IF(A19="","",IF(posicao_contratual!$Y19="","",IF(posicao_contratual!$Y19&gt;0,"",posicao_contratual!G19)))</f>
        <v/>
      </c>
      <c r="C19" s="84" t="str">
        <f>IF(itens_Remanesc!A19="","",IF(posicao_contratual!$Y19="","",IF(posicao_contratual!$Y19&gt;0,"",itens_Remanesc!C19)))</f>
        <v/>
      </c>
      <c r="D19" s="84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 t="str">
        <f t="shared" si="0"/>
        <v/>
      </c>
      <c r="I19" s="14"/>
      <c r="J19" s="14"/>
      <c r="K19" s="14"/>
      <c r="L19" s="14"/>
      <c r="M19" s="14"/>
      <c r="N19" s="155" t="str">
        <f>IF(A19="","",IF(posicao_contratual!$Y19="","",IF(posicao_contratual!$Y19&gt;0,"",posicao_contratual!E19)))</f>
        <v/>
      </c>
      <c r="O19" s="155" t="str">
        <f>IF(A19="","",IF(posicao_contratual!$Y19="","",IF(posicao_contratual!$Y19&gt;1,"",posicao_contratual!I19)))</f>
        <v/>
      </c>
      <c r="P19" s="155" t="str">
        <f>IF(A19="","",IF(posicao_contratual!$Y19="","",IF(posicao_contratual!$Y19&gt;2,"",posicao_contratual!M19)))</f>
        <v/>
      </c>
      <c r="Q19" s="155" t="str">
        <f>IF(A19="","",IF(posicao_contratual!$Y19="","",IF(posicao_contratual!$Y19&gt;3,"",posicao_contratual!Q19)))</f>
        <v/>
      </c>
      <c r="R19" s="155" t="str">
        <f>IF(A19="","",IF(posicao_contratual!$Y19="","",IF(posicao_contratual!$Y19&gt;4,"",posicao_contratual!U19)))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IF(A20="","",IF(posicao_contratual!$Y20="","",IF(posicao_contratual!$Y20&gt;0,"",posicao_contratual!G20)))</f>
        <v/>
      </c>
      <c r="C20" s="84" t="str">
        <f>IF(itens_Remanesc!A20="","",IF(posicao_contratual!$Y20="","",IF(posicao_contratual!$Y20&gt;0,"",itens_Remanesc!C20)))</f>
        <v/>
      </c>
      <c r="D20" s="84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 t="str">
        <f t="shared" si="0"/>
        <v/>
      </c>
      <c r="I20" s="14"/>
      <c r="J20" s="14"/>
      <c r="K20" s="14"/>
      <c r="L20" s="14"/>
      <c r="M20" s="14"/>
      <c r="N20" s="155" t="str">
        <f>IF(A20="","",IF(posicao_contratual!$Y20="","",IF(posicao_contratual!$Y20&gt;0,"",posicao_contratual!E20)))</f>
        <v/>
      </c>
      <c r="O20" s="155" t="str">
        <f>IF(A20="","",IF(posicao_contratual!$Y20="","",IF(posicao_contratual!$Y20&gt;1,"",posicao_contratual!I20)))</f>
        <v/>
      </c>
      <c r="P20" s="155" t="str">
        <f>IF(A20="","",IF(posicao_contratual!$Y20="","",IF(posicao_contratual!$Y20&gt;2,"",posicao_contratual!M20)))</f>
        <v/>
      </c>
      <c r="Q20" s="155" t="str">
        <f>IF(A20="","",IF(posicao_contratual!$Y20="","",IF(posicao_contratual!$Y20&gt;3,"",posicao_contratual!Q20)))</f>
        <v/>
      </c>
      <c r="R20" s="155" t="str">
        <f>IF(A20="","",IF(posicao_contratual!$Y20="","",IF(posicao_contratual!$Y20&gt;4,"",posicao_contratual!U20)))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IF(A21="","",IF(posicao_contratual!$Y21="","",IF(posicao_contratual!$Y21&gt;0,"",posicao_contratual!G21)))</f>
        <v/>
      </c>
      <c r="C21" s="84" t="str">
        <f>IF(itens_Remanesc!A21="","",IF(posicao_contratual!$Y21="","",IF(posicao_contratual!$Y21&gt;0,"",itens_Remanesc!C21)))</f>
        <v/>
      </c>
      <c r="D21" s="84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 t="str">
        <f t="shared" si="0"/>
        <v/>
      </c>
      <c r="I21" s="14"/>
      <c r="J21" s="14"/>
      <c r="K21" s="14"/>
      <c r="L21" s="14"/>
      <c r="M21" s="14"/>
      <c r="N21" s="155" t="str">
        <f>IF(A21="","",IF(posicao_contratual!$Y21="","",IF(posicao_contratual!$Y21&gt;0,"",posicao_contratual!E21)))</f>
        <v/>
      </c>
      <c r="O21" s="155" t="str">
        <f>IF(A21="","",IF(posicao_contratual!$Y21="","",IF(posicao_contratual!$Y21&gt;1,"",posicao_contratual!I21)))</f>
        <v/>
      </c>
      <c r="P21" s="155" t="str">
        <f>IF(A21="","",IF(posicao_contratual!$Y21="","",IF(posicao_contratual!$Y21&gt;2,"",posicao_contratual!M21)))</f>
        <v/>
      </c>
      <c r="Q21" s="155" t="str">
        <f>IF(A21="","",IF(posicao_contratual!$Y21="","",IF(posicao_contratual!$Y21&gt;3,"",posicao_contratual!Q21)))</f>
        <v/>
      </c>
      <c r="R21" s="155" t="str">
        <f>IF(A21="","",IF(posicao_contratual!$Y21="","",IF(posicao_contratual!$Y21&gt;4,"",posicao_contratual!U21)))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IF(A22="","",IF(posicao_contratual!$Y22="","",IF(posicao_contratual!$Y22&gt;0,"",posicao_contratual!G22)))</f>
        <v/>
      </c>
      <c r="C22" s="84" t="str">
        <f>IF(itens_Remanesc!A22="","",IF(posicao_contratual!$Y22="","",IF(posicao_contratual!$Y22&gt;0,"",itens_Remanesc!C22)))</f>
        <v/>
      </c>
      <c r="D22" s="84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 t="str">
        <f t="shared" si="0"/>
        <v/>
      </c>
      <c r="I22" s="14"/>
      <c r="J22" s="14"/>
      <c r="K22" s="14"/>
      <c r="L22" s="14"/>
      <c r="M22" s="14"/>
      <c r="N22" s="155" t="str">
        <f>IF(A22="","",IF(posicao_contratual!$Y22="","",IF(posicao_contratual!$Y22&gt;0,"",posicao_contratual!E22)))</f>
        <v/>
      </c>
      <c r="O22" s="155" t="str">
        <f>IF(A22="","",IF(posicao_contratual!$Y22="","",IF(posicao_contratual!$Y22&gt;1,"",posicao_contratual!I22)))</f>
        <v/>
      </c>
      <c r="P22" s="155" t="str">
        <f>IF(A22="","",IF(posicao_contratual!$Y22="","",IF(posicao_contratual!$Y22&gt;2,"",posicao_contratual!M22)))</f>
        <v/>
      </c>
      <c r="Q22" s="155" t="str">
        <f>IF(A22="","",IF(posicao_contratual!$Y22="","",IF(posicao_contratual!$Y22&gt;3,"",posicao_contratual!Q22)))</f>
        <v/>
      </c>
      <c r="R22" s="155" t="str">
        <f>IF(A22="","",IF(posicao_contratual!$Y22="","",IF(posicao_contratual!$Y22&gt;4,"",posicao_contratual!U22)))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IF(A23="","",IF(posicao_contratual!$Y23="","",IF(posicao_contratual!$Y23&gt;0,"",posicao_contratual!G23)))</f>
        <v/>
      </c>
      <c r="C23" s="84" t="str">
        <f>IF(itens_Remanesc!A23="","",IF(posicao_contratual!$Y23="","",IF(posicao_contratual!$Y23&gt;0,"",itens_Remanesc!C23)))</f>
        <v/>
      </c>
      <c r="D23" s="84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 t="str">
        <f t="shared" si="0"/>
        <v/>
      </c>
      <c r="I23" s="14"/>
      <c r="J23" s="14"/>
      <c r="K23" s="14"/>
      <c r="L23" s="14"/>
      <c r="M23" s="14"/>
      <c r="N23" s="155" t="str">
        <f>IF(A23="","",IF(posicao_contratual!$Y23="","",IF(posicao_contratual!$Y23&gt;0,"",posicao_contratual!E23)))</f>
        <v/>
      </c>
      <c r="O23" s="155" t="str">
        <f>IF(A23="","",IF(posicao_contratual!$Y23="","",IF(posicao_contratual!$Y23&gt;1,"",posicao_contratual!I23)))</f>
        <v/>
      </c>
      <c r="P23" s="155" t="str">
        <f>IF(A23="","",IF(posicao_contratual!$Y23="","",IF(posicao_contratual!$Y23&gt;2,"",posicao_contratual!M23)))</f>
        <v/>
      </c>
      <c r="Q23" s="155" t="str">
        <f>IF(A23="","",IF(posicao_contratual!$Y23="","",IF(posicao_contratual!$Y23&gt;3,"",posicao_contratual!Q23)))</f>
        <v/>
      </c>
      <c r="R23" s="155" t="str">
        <f>IF(A23="","",IF(posicao_contratual!$Y23="","",IF(posicao_contratual!$Y23&gt;4,"",posicao_contratual!U23)))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IF(A24="","",IF(posicao_contratual!$Y24="","",IF(posicao_contratual!$Y24&gt;0,"",posicao_contratual!G24)))</f>
        <v/>
      </c>
      <c r="C24" s="84" t="str">
        <f>IF(itens_Remanesc!A24="","",IF(posicao_contratual!$Y24="","",IF(posicao_contratual!$Y24&gt;0,"",itens_Remanesc!C24)))</f>
        <v/>
      </c>
      <c r="D24" s="84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 t="str">
        <f t="shared" si="0"/>
        <v/>
      </c>
      <c r="I24" s="14"/>
      <c r="J24" s="14"/>
      <c r="K24" s="14"/>
      <c r="L24" s="14"/>
      <c r="M24" s="14"/>
      <c r="N24" s="155" t="str">
        <f>IF(A24="","",IF(posicao_contratual!$Y24="","",IF(posicao_contratual!$Y24&gt;0,"",posicao_contratual!E24)))</f>
        <v/>
      </c>
      <c r="O24" s="155" t="str">
        <f>IF(A24="","",IF(posicao_contratual!$Y24="","",IF(posicao_contratual!$Y24&gt;1,"",posicao_contratual!I24)))</f>
        <v/>
      </c>
      <c r="P24" s="155" t="str">
        <f>IF(A24="","",IF(posicao_contratual!$Y24="","",IF(posicao_contratual!$Y24&gt;2,"",posicao_contratual!M24)))</f>
        <v/>
      </c>
      <c r="Q24" s="155" t="str">
        <f>IF(A24="","",IF(posicao_contratual!$Y24="","",IF(posicao_contratual!$Y24&gt;3,"",posicao_contratual!Q24)))</f>
        <v/>
      </c>
      <c r="R24" s="155" t="str">
        <f>IF(A24="","",IF(posicao_contratual!$Y24="","",IF(posicao_contratual!$Y24&gt;4,"",posicao_contratual!U24)))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IF(A25="","",IF(posicao_contratual!$Y25="","",IF(posicao_contratual!$Y25&gt;0,"",posicao_contratual!G25)))</f>
        <v/>
      </c>
      <c r="C25" s="84" t="str">
        <f>IF(itens_Remanesc!A25="","",IF(posicao_contratual!$Y25="","",IF(posicao_contratual!$Y25&gt;0,"",itens_Remanesc!C25)))</f>
        <v/>
      </c>
      <c r="D25" s="84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 t="str">
        <f t="shared" si="0"/>
        <v/>
      </c>
      <c r="I25" s="14"/>
      <c r="J25" s="14"/>
      <c r="K25" s="14"/>
      <c r="L25" s="14"/>
      <c r="M25" s="14"/>
      <c r="N25" s="155" t="str">
        <f>IF(A25="","",IF(posicao_contratual!$Y25="","",IF(posicao_contratual!$Y25&gt;0,"",posicao_contratual!E25)))</f>
        <v/>
      </c>
      <c r="O25" s="155" t="str">
        <f>IF(A25="","",IF(posicao_contratual!$Y25="","",IF(posicao_contratual!$Y25&gt;1,"",posicao_contratual!I25)))</f>
        <v/>
      </c>
      <c r="P25" s="155" t="str">
        <f>IF(A25="","",IF(posicao_contratual!$Y25="","",IF(posicao_contratual!$Y25&gt;2,"",posicao_contratual!M25)))</f>
        <v/>
      </c>
      <c r="Q25" s="155" t="str">
        <f>IF(A25="","",IF(posicao_contratual!$Y25="","",IF(posicao_contratual!$Y25&gt;3,"",posicao_contratual!Q25)))</f>
        <v/>
      </c>
      <c r="R25" s="155" t="str">
        <f>IF(A25="","",IF(posicao_contratual!$Y25="","",IF(posicao_contratual!$Y25&gt;4,"",posicao_contratual!U25)))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IF(A26="","",IF(posicao_contratual!$Y26="","",IF(posicao_contratual!$Y26&gt;0,"",posicao_contratual!G26)))</f>
        <v/>
      </c>
      <c r="C26" s="84" t="str">
        <f>IF(itens_Remanesc!A26="","",IF(posicao_contratual!$Y26="","",IF(posicao_contratual!$Y26&gt;0,"",itens_Remanesc!C26)))</f>
        <v/>
      </c>
      <c r="D26" s="84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 t="str">
        <f t="shared" si="0"/>
        <v/>
      </c>
      <c r="I26" s="14"/>
      <c r="J26" s="14"/>
      <c r="K26" s="14"/>
      <c r="L26" s="14"/>
      <c r="M26" s="14"/>
      <c r="N26" s="155" t="str">
        <f>IF(A26="","",IF(posicao_contratual!$Y26="","",IF(posicao_contratual!$Y26&gt;0,"",posicao_contratual!E26)))</f>
        <v/>
      </c>
      <c r="O26" s="155" t="str">
        <f>IF(A26="","",IF(posicao_contratual!$Y26="","",IF(posicao_contratual!$Y26&gt;1,"",posicao_contratual!I26)))</f>
        <v/>
      </c>
      <c r="P26" s="155" t="str">
        <f>IF(A26="","",IF(posicao_contratual!$Y26="","",IF(posicao_contratual!$Y26&gt;2,"",posicao_contratual!M26)))</f>
        <v/>
      </c>
      <c r="Q26" s="155" t="str">
        <f>IF(A26="","",IF(posicao_contratual!$Y26="","",IF(posicao_contratual!$Y26&gt;3,"",posicao_contratual!Q26)))</f>
        <v/>
      </c>
      <c r="R26" s="155" t="str">
        <f>IF(A26="","",IF(posicao_contratual!$Y26="","",IF(posicao_contratual!$Y26&gt;4,"",posicao_contratual!U26)))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IF(A27="","",IF(posicao_contratual!$Y27="","",IF(posicao_contratual!$Y27&gt;0,"",posicao_contratual!G27)))</f>
        <v/>
      </c>
      <c r="C27" s="84" t="str">
        <f>IF(itens_Remanesc!A27="","",IF(posicao_contratual!$Y27="","",IF(posicao_contratual!$Y27&gt;0,"",itens_Remanesc!C27)))</f>
        <v/>
      </c>
      <c r="D27" s="84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 t="str">
        <f t="shared" si="0"/>
        <v/>
      </c>
      <c r="I27" s="14"/>
      <c r="J27" s="14"/>
      <c r="K27" s="14"/>
      <c r="L27" s="14"/>
      <c r="M27" s="14"/>
      <c r="N27" s="155" t="str">
        <f>IF(A27="","",IF(posicao_contratual!$Y27="","",IF(posicao_contratual!$Y27&gt;0,"",posicao_contratual!E27)))</f>
        <v/>
      </c>
      <c r="O27" s="155" t="str">
        <f>IF(A27="","",IF(posicao_contratual!$Y27="","",IF(posicao_contratual!$Y27&gt;1,"",posicao_contratual!I27)))</f>
        <v/>
      </c>
      <c r="P27" s="155" t="str">
        <f>IF(A27="","",IF(posicao_contratual!$Y27="","",IF(posicao_contratual!$Y27&gt;2,"",posicao_contratual!M27)))</f>
        <v/>
      </c>
      <c r="Q27" s="155" t="str">
        <f>IF(A27="","",IF(posicao_contratual!$Y27="","",IF(posicao_contratual!$Y27&gt;3,"",posicao_contratual!Q27)))</f>
        <v/>
      </c>
      <c r="R27" s="155" t="str">
        <f>IF(A27="","",IF(posicao_contratual!$Y27="","",IF(posicao_contratual!$Y27&gt;4,"",posicao_contratual!U27)))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IF(A28="","",IF(posicao_contratual!$Y28="","",IF(posicao_contratual!$Y28&gt;0,"",posicao_contratual!G28)))</f>
        <v/>
      </c>
      <c r="C28" s="84" t="str">
        <f>IF(itens_Remanesc!A28="","",IF(posicao_contratual!$Y28="","",IF(posicao_contratual!$Y28&gt;0,"",itens_Remanesc!C28)))</f>
        <v/>
      </c>
      <c r="D28" s="84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 t="str">
        <f t="shared" si="0"/>
        <v/>
      </c>
      <c r="I28" s="14"/>
      <c r="J28" s="14"/>
      <c r="K28" s="14"/>
      <c r="L28" s="14"/>
      <c r="M28" s="14"/>
      <c r="N28" s="155" t="str">
        <f>IF(A28="","",IF(posicao_contratual!$Y28="","",IF(posicao_contratual!$Y28&gt;0,"",posicao_contratual!E28)))</f>
        <v/>
      </c>
      <c r="O28" s="155" t="str">
        <f>IF(A28="","",IF(posicao_contratual!$Y28="","",IF(posicao_contratual!$Y28&gt;1,"",posicao_contratual!I28)))</f>
        <v/>
      </c>
      <c r="P28" s="155" t="str">
        <f>IF(A28="","",IF(posicao_contratual!$Y28="","",IF(posicao_contratual!$Y28&gt;2,"",posicao_contratual!M28)))</f>
        <v/>
      </c>
      <c r="Q28" s="155" t="str">
        <f>IF(A28="","",IF(posicao_contratual!$Y28="","",IF(posicao_contratual!$Y28&gt;3,"",posicao_contratual!Q28)))</f>
        <v/>
      </c>
      <c r="R28" s="155" t="str">
        <f>IF(A28="","",IF(posicao_contratual!$Y28="","",IF(posicao_contratual!$Y28&gt;4,"",posicao_contratual!U28)))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IF(A29="","",IF(posicao_contratual!$Y29="","",IF(posicao_contratual!$Y29&gt;0,"",posicao_contratual!G29)))</f>
        <v/>
      </c>
      <c r="C29" s="84" t="str">
        <f>IF(itens_Remanesc!A29="","",IF(posicao_contratual!$Y29="","",IF(posicao_contratual!$Y29&gt;0,"",itens_Remanesc!C29)))</f>
        <v/>
      </c>
      <c r="D29" s="84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 t="str">
        <f t="shared" si="0"/>
        <v/>
      </c>
      <c r="I29" s="14"/>
      <c r="J29" s="14"/>
      <c r="K29" s="14"/>
      <c r="L29" s="14"/>
      <c r="M29" s="14"/>
      <c r="N29" s="155" t="str">
        <f>IF(A29="","",IF(posicao_contratual!$Y29="","",IF(posicao_contratual!$Y29&gt;0,"",posicao_contratual!E29)))</f>
        <v/>
      </c>
      <c r="O29" s="155" t="str">
        <f>IF(A29="","",IF(posicao_contratual!$Y29="","",IF(posicao_contratual!$Y29&gt;1,"",posicao_contratual!I29)))</f>
        <v/>
      </c>
      <c r="P29" s="155" t="str">
        <f>IF(A29="","",IF(posicao_contratual!$Y29="","",IF(posicao_contratual!$Y29&gt;2,"",posicao_contratual!M29)))</f>
        <v/>
      </c>
      <c r="Q29" s="155" t="str">
        <f>IF(A29="","",IF(posicao_contratual!$Y29="","",IF(posicao_contratual!$Y29&gt;3,"",posicao_contratual!Q29)))</f>
        <v/>
      </c>
      <c r="R29" s="155" t="str">
        <f>IF(A29="","",IF(posicao_contratual!$Y29="","",IF(posicao_contratual!$Y29&gt;4,"",posicao_contratual!U29)))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IF(A30="","",IF(posicao_contratual!$Y30="","",IF(posicao_contratual!$Y30&gt;0,"",posicao_contratual!G30)))</f>
        <v/>
      </c>
      <c r="C30" s="84" t="str">
        <f>IF(itens_Remanesc!A30="","",IF(posicao_contratual!$Y30="","",IF(posicao_contratual!$Y30&gt;0,"",itens_Remanesc!C30)))</f>
        <v/>
      </c>
      <c r="D30" s="84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 t="str">
        <f t="shared" si="0"/>
        <v/>
      </c>
      <c r="I30" s="14"/>
      <c r="J30" s="14"/>
      <c r="K30" s="14"/>
      <c r="L30" s="14"/>
      <c r="M30" s="14"/>
      <c r="N30" s="155" t="str">
        <f>IF(A30="","",IF(posicao_contratual!$Y30="","",IF(posicao_contratual!$Y30&gt;0,"",posicao_contratual!E30)))</f>
        <v/>
      </c>
      <c r="O30" s="155" t="str">
        <f>IF(A30="","",IF(posicao_contratual!$Y30="","",IF(posicao_contratual!$Y30&gt;1,"",posicao_contratual!I30)))</f>
        <v/>
      </c>
      <c r="P30" s="155" t="str">
        <f>IF(A30="","",IF(posicao_contratual!$Y30="","",IF(posicao_contratual!$Y30&gt;2,"",posicao_contratual!M30)))</f>
        <v/>
      </c>
      <c r="Q30" s="155" t="str">
        <f>IF(A30="","",IF(posicao_contratual!$Y30="","",IF(posicao_contratual!$Y30&gt;3,"",posicao_contratual!Q30)))</f>
        <v/>
      </c>
      <c r="R30" s="155" t="str">
        <f>IF(A30="","",IF(posicao_contratual!$Y30="","",IF(posicao_contratual!$Y30&gt;4,"",posicao_contratual!U30)))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IF(A31="","",IF(posicao_contratual!$Y31="","",IF(posicao_contratual!$Y31&gt;0,"",posicao_contratual!G31)))</f>
        <v/>
      </c>
      <c r="C31" s="84" t="str">
        <f>IF(itens_Remanesc!A31="","",IF(posicao_contratual!$Y31="","",IF(posicao_contratual!$Y31&gt;0,"",itens_Remanesc!C31)))</f>
        <v/>
      </c>
      <c r="D31" s="84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 t="str">
        <f t="shared" si="0"/>
        <v/>
      </c>
      <c r="I31" s="14"/>
      <c r="J31" s="14"/>
      <c r="K31" s="14"/>
      <c r="L31" s="14"/>
      <c r="M31" s="14"/>
      <c r="N31" s="155" t="str">
        <f>IF(A31="","",IF(posicao_contratual!$Y31="","",IF(posicao_contratual!$Y31&gt;0,"",posicao_contratual!E31)))</f>
        <v/>
      </c>
      <c r="O31" s="155" t="str">
        <f>IF(A31="","",IF(posicao_contratual!$Y31="","",IF(posicao_contratual!$Y31&gt;1,"",posicao_contratual!I31)))</f>
        <v/>
      </c>
      <c r="P31" s="155" t="str">
        <f>IF(A31="","",IF(posicao_contratual!$Y31="","",IF(posicao_contratual!$Y31&gt;2,"",posicao_contratual!M31)))</f>
        <v/>
      </c>
      <c r="Q31" s="155" t="str">
        <f>IF(A31="","",IF(posicao_contratual!$Y31="","",IF(posicao_contratual!$Y31&gt;3,"",posicao_contratual!Q31)))</f>
        <v/>
      </c>
      <c r="R31" s="155" t="str">
        <f>IF(A31="","",IF(posicao_contratual!$Y31="","",IF(posicao_contratual!$Y31&gt;4,"",posicao_contratual!U31)))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IF(A32="","",IF(posicao_contratual!$Y32="","",IF(posicao_contratual!$Y32&gt;0,"",posicao_contratual!G32)))</f>
        <v/>
      </c>
      <c r="C32" s="84" t="str">
        <f>IF(itens_Remanesc!A32="","",IF(posicao_contratual!$Y32="","",IF(posicao_contratual!$Y32&gt;0,"",itens_Remanesc!C32)))</f>
        <v/>
      </c>
      <c r="D32" s="84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 t="str">
        <f t="shared" si="0"/>
        <v/>
      </c>
      <c r="I32" s="14"/>
      <c r="J32" s="14"/>
      <c r="K32" s="14"/>
      <c r="L32" s="14"/>
      <c r="M32" s="14"/>
      <c r="N32" s="155" t="str">
        <f>IF(A32="","",IF(posicao_contratual!$Y32="","",IF(posicao_contratual!$Y32&gt;0,"",posicao_contratual!E32)))</f>
        <v/>
      </c>
      <c r="O32" s="155" t="str">
        <f>IF(A32="","",IF(posicao_contratual!$Y32="","",IF(posicao_contratual!$Y32&gt;1,"",posicao_contratual!I32)))</f>
        <v/>
      </c>
      <c r="P32" s="155" t="str">
        <f>IF(A32="","",IF(posicao_contratual!$Y32="","",IF(posicao_contratual!$Y32&gt;2,"",posicao_contratual!M32)))</f>
        <v/>
      </c>
      <c r="Q32" s="155" t="str">
        <f>IF(A32="","",IF(posicao_contratual!$Y32="","",IF(posicao_contratual!$Y32&gt;3,"",posicao_contratual!Q32)))</f>
        <v/>
      </c>
      <c r="R32" s="155" t="str">
        <f>IF(A32="","",IF(posicao_contratual!$Y32="","",IF(posicao_contratual!$Y32&gt;4,"",posicao_contratual!U32)))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IF(A33="","",IF(posicao_contratual!$Y33="","",IF(posicao_contratual!$Y33&gt;0,"",posicao_contratual!G33)))</f>
        <v/>
      </c>
      <c r="C33" s="84" t="str">
        <f>IF(itens_Remanesc!A33="","",IF(posicao_contratual!$Y33="","",IF(posicao_contratual!$Y33&gt;0,"",itens_Remanesc!C33)))</f>
        <v/>
      </c>
      <c r="D33" s="84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 t="str">
        <f t="shared" si="0"/>
        <v/>
      </c>
      <c r="I33" s="14"/>
      <c r="J33" s="14"/>
      <c r="K33" s="14"/>
      <c r="L33" s="14"/>
      <c r="M33" s="14"/>
      <c r="N33" s="155" t="str">
        <f>IF(A33="","",IF(posicao_contratual!$Y33="","",IF(posicao_contratual!$Y33&gt;0,"",posicao_contratual!E33)))</f>
        <v/>
      </c>
      <c r="O33" s="155" t="str">
        <f>IF(A33="","",IF(posicao_contratual!$Y33="","",IF(posicao_contratual!$Y33&gt;1,"",posicao_contratual!I33)))</f>
        <v/>
      </c>
      <c r="P33" s="155" t="str">
        <f>IF(A33="","",IF(posicao_contratual!$Y33="","",IF(posicao_contratual!$Y33&gt;2,"",posicao_contratual!M33)))</f>
        <v/>
      </c>
      <c r="Q33" s="155" t="str">
        <f>IF(A33="","",IF(posicao_contratual!$Y33="","",IF(posicao_contratual!$Y33&gt;3,"",posicao_contratual!Q33)))</f>
        <v/>
      </c>
      <c r="R33" s="155" t="str">
        <f>IF(A33="","",IF(posicao_contratual!$Y33="","",IF(posicao_contratual!$Y33&gt;4,"",posicao_contratual!U33)))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IF(A34="","",IF(posicao_contratual!$Y34="","",IF(posicao_contratual!$Y34&gt;0,"",posicao_contratual!G34)))</f>
        <v/>
      </c>
      <c r="C34" s="84" t="str">
        <f>IF(itens_Remanesc!A34="","",IF(posicao_contratual!$Y34="","",IF(posicao_contratual!$Y34&gt;0,"",itens_Remanesc!C34)))</f>
        <v/>
      </c>
      <c r="D34" s="84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IF(A34="","",IF(posicao_contratual!$Y34="","",IF(posicao_contratual!$Y34&gt;0,"",posicao_contratual!E34)))</f>
        <v/>
      </c>
      <c r="O34" s="155" t="str">
        <f>IF(A34="","",IF(posicao_contratual!$Y34="","",IF(posicao_contratual!$Y34&gt;1,"",posicao_contratual!I34)))</f>
        <v/>
      </c>
      <c r="P34" s="155" t="str">
        <f>IF(A34="","",IF(posicao_contratual!$Y34="","",IF(posicao_contratual!$Y34&gt;2,"",posicao_contratual!M34)))</f>
        <v/>
      </c>
      <c r="Q34" s="155" t="str">
        <f>IF(A34="","",IF(posicao_contratual!$Y34="","",IF(posicao_contratual!$Y34&gt;3,"",posicao_contratual!Q34)))</f>
        <v/>
      </c>
      <c r="R34" s="155" t="str">
        <f>IF(A34="","",IF(posicao_contratual!$Y34="","",IF(posicao_contratual!$Y34&gt;4,"",posicao_contratual!U34)))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IF(A35="","",IF(posicao_contratual!$Y35="","",IF(posicao_contratual!$Y35&gt;0,"",posicao_contratual!G35)))</f>
        <v/>
      </c>
      <c r="C35" s="84" t="str">
        <f>IF(itens_Remanesc!A35="","",IF(posicao_contratual!$Y35="","",IF(posicao_contratual!$Y35&gt;0,"",itens_Remanesc!C35)))</f>
        <v/>
      </c>
      <c r="D35" s="84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 t="str">
        <f t="shared" si="1"/>
        <v/>
      </c>
      <c r="I35" s="14"/>
      <c r="J35" s="14"/>
      <c r="K35" s="14"/>
      <c r="L35" s="14"/>
      <c r="M35" s="14"/>
      <c r="N35" s="155" t="str">
        <f>IF(A35="","",IF(posicao_contratual!$Y35="","",IF(posicao_contratual!$Y35&gt;0,"",posicao_contratual!E35)))</f>
        <v/>
      </c>
      <c r="O35" s="155" t="str">
        <f>IF(A35="","",IF(posicao_contratual!$Y35="","",IF(posicao_contratual!$Y35&gt;1,"",posicao_contratual!I35)))</f>
        <v/>
      </c>
      <c r="P35" s="155" t="str">
        <f>IF(A35="","",IF(posicao_contratual!$Y35="","",IF(posicao_contratual!$Y35&gt;2,"",posicao_contratual!M35)))</f>
        <v/>
      </c>
      <c r="Q35" s="155" t="str">
        <f>IF(A35="","",IF(posicao_contratual!$Y35="","",IF(posicao_contratual!$Y35&gt;3,"",posicao_contratual!Q35)))</f>
        <v/>
      </c>
      <c r="R35" s="155" t="str">
        <f>IF(A35="","",IF(posicao_contratual!$Y35="","",IF(posicao_contratual!$Y35&gt;4,"",posicao_contratual!U35)))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IF(A36="","",IF(posicao_contratual!$Y36="","",IF(posicao_contratual!$Y36&gt;0,"",posicao_contratual!G36)))</f>
        <v/>
      </c>
      <c r="C36" s="84" t="str">
        <f>IF(itens_Remanesc!A36="","",IF(posicao_contratual!$Y36="","",IF(posicao_contratual!$Y36&gt;0,"",itens_Remanesc!C36)))</f>
        <v/>
      </c>
      <c r="D36" s="84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 t="str">
        <f t="shared" si="1"/>
        <v/>
      </c>
      <c r="I36" s="14"/>
      <c r="J36" s="14"/>
      <c r="K36" s="14"/>
      <c r="L36" s="14"/>
      <c r="M36" s="14"/>
      <c r="N36" s="155" t="str">
        <f>IF(A36="","",IF(posicao_contratual!$Y36="","",IF(posicao_contratual!$Y36&gt;0,"",posicao_contratual!E36)))</f>
        <v/>
      </c>
      <c r="O36" s="155" t="str">
        <f>IF(A36="","",IF(posicao_contratual!$Y36="","",IF(posicao_contratual!$Y36&gt;1,"",posicao_contratual!I36)))</f>
        <v/>
      </c>
      <c r="P36" s="155" t="str">
        <f>IF(A36="","",IF(posicao_contratual!$Y36="","",IF(posicao_contratual!$Y36&gt;2,"",posicao_contratual!M36)))</f>
        <v/>
      </c>
      <c r="Q36" s="155" t="str">
        <f>IF(A36="","",IF(posicao_contratual!$Y36="","",IF(posicao_contratual!$Y36&gt;3,"",posicao_contratual!Q36)))</f>
        <v/>
      </c>
      <c r="R36" s="155" t="str">
        <f>IF(A36="","",IF(posicao_contratual!$Y36="","",IF(posicao_contratual!$Y36&gt;4,"",posicao_contratual!U36)))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IF(A37="","",IF(posicao_contratual!$Y37="","",IF(posicao_contratual!$Y37&gt;0,"",posicao_contratual!G37)))</f>
        <v/>
      </c>
      <c r="C37" s="84" t="str">
        <f>IF(itens_Remanesc!A37="","",IF(posicao_contratual!$Y37="","",IF(posicao_contratual!$Y37&gt;0,"",itens_Remanesc!C37)))</f>
        <v/>
      </c>
      <c r="D37" s="84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 t="str">
        <f t="shared" si="1"/>
        <v/>
      </c>
      <c r="I37" s="14"/>
      <c r="J37" s="14"/>
      <c r="K37" s="14"/>
      <c r="L37" s="14"/>
      <c r="M37" s="14"/>
      <c r="N37" s="155" t="str">
        <f>IF(A37="","",IF(posicao_contratual!$Y37="","",IF(posicao_contratual!$Y37&gt;0,"",posicao_contratual!E37)))</f>
        <v/>
      </c>
      <c r="O37" s="155" t="str">
        <f>IF(A37="","",IF(posicao_contratual!$Y37="","",IF(posicao_contratual!$Y37&gt;1,"",posicao_contratual!I37)))</f>
        <v/>
      </c>
      <c r="P37" s="155" t="str">
        <f>IF(A37="","",IF(posicao_contratual!$Y37="","",IF(posicao_contratual!$Y37&gt;2,"",posicao_contratual!M37)))</f>
        <v/>
      </c>
      <c r="Q37" s="155" t="str">
        <f>IF(A37="","",IF(posicao_contratual!$Y37="","",IF(posicao_contratual!$Y37&gt;3,"",posicao_contratual!Q37)))</f>
        <v/>
      </c>
      <c r="R37" s="155" t="str">
        <f>IF(A37="","",IF(posicao_contratual!$Y37="","",IF(posicao_contratual!$Y37&gt;4,"",posicao_contratual!U37)))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IF(A38="","",IF(posicao_contratual!$Y38="","",IF(posicao_contratual!$Y38&gt;0,"",posicao_contratual!G38)))</f>
        <v/>
      </c>
      <c r="C38" s="84" t="str">
        <f>IF(itens_Remanesc!A38="","",IF(posicao_contratual!$Y38="","",IF(posicao_contratual!$Y38&gt;0,"",itens_Remanesc!C38)))</f>
        <v/>
      </c>
      <c r="D38" s="84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 t="str">
        <f t="shared" si="1"/>
        <v/>
      </c>
      <c r="I38" s="14"/>
      <c r="J38" s="14"/>
      <c r="K38" s="14"/>
      <c r="L38" s="14"/>
      <c r="M38" s="14"/>
      <c r="N38" s="155" t="str">
        <f>IF(A38="","",IF(posicao_contratual!$Y38="","",IF(posicao_contratual!$Y38&gt;0,"",posicao_contratual!E38)))</f>
        <v/>
      </c>
      <c r="O38" s="155" t="str">
        <f>IF(A38="","",IF(posicao_contratual!$Y38="","",IF(posicao_contratual!$Y38&gt;1,"",posicao_contratual!I38)))</f>
        <v/>
      </c>
      <c r="P38" s="155" t="str">
        <f>IF(A38="","",IF(posicao_contratual!$Y38="","",IF(posicao_contratual!$Y38&gt;2,"",posicao_contratual!M38)))</f>
        <v/>
      </c>
      <c r="Q38" s="155" t="str">
        <f>IF(A38="","",IF(posicao_contratual!$Y38="","",IF(posicao_contratual!$Y38&gt;3,"",posicao_contratual!Q38)))</f>
        <v/>
      </c>
      <c r="R38" s="155" t="str">
        <f>IF(A38="","",IF(posicao_contratual!$Y38="","",IF(posicao_contratual!$Y38&gt;4,"",posicao_contratual!U38)))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IF(A39="","",IF(posicao_contratual!$Y39="","",IF(posicao_contratual!$Y39&gt;0,"",posicao_contratual!G39)))</f>
        <v/>
      </c>
      <c r="C39" s="84" t="str">
        <f>IF(itens_Remanesc!A39="","",IF(posicao_contratual!$Y39="","",IF(posicao_contratual!$Y39&gt;0,"",itens_Remanesc!C39)))</f>
        <v/>
      </c>
      <c r="D39" s="84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 t="str">
        <f t="shared" si="1"/>
        <v/>
      </c>
      <c r="I39" s="14"/>
      <c r="J39" s="14"/>
      <c r="K39" s="14"/>
      <c r="L39" s="14"/>
      <c r="M39" s="14"/>
      <c r="N39" s="155" t="str">
        <f>IF(A39="","",IF(posicao_contratual!$Y39="","",IF(posicao_contratual!$Y39&gt;0,"",posicao_contratual!E39)))</f>
        <v/>
      </c>
      <c r="O39" s="155" t="str">
        <f>IF(A39="","",IF(posicao_contratual!$Y39="","",IF(posicao_contratual!$Y39&gt;1,"",posicao_contratual!I39)))</f>
        <v/>
      </c>
      <c r="P39" s="155" t="str">
        <f>IF(A39="","",IF(posicao_contratual!$Y39="","",IF(posicao_contratual!$Y39&gt;2,"",posicao_contratual!M39)))</f>
        <v/>
      </c>
      <c r="Q39" s="155" t="str">
        <f>IF(A39="","",IF(posicao_contratual!$Y39="","",IF(posicao_contratual!$Y39&gt;3,"",posicao_contratual!Q39)))</f>
        <v/>
      </c>
      <c r="R39" s="155" t="str">
        <f>IF(A39="","",IF(posicao_contratual!$Y39="","",IF(posicao_contratual!$Y39&gt;4,"",posicao_contratual!U39)))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IF(A40="","",IF(posicao_contratual!$Y40="","",IF(posicao_contratual!$Y40&gt;0,"",posicao_contratual!G40)))</f>
        <v/>
      </c>
      <c r="C40" s="84" t="str">
        <f>IF(itens_Remanesc!A40="","",IF(posicao_contratual!$Y40="","",IF(posicao_contratual!$Y40&gt;0,"",itens_Remanesc!C40)))</f>
        <v/>
      </c>
      <c r="D40" s="84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 t="str">
        <f t="shared" si="1"/>
        <v/>
      </c>
      <c r="I40" s="14"/>
      <c r="J40" s="14"/>
      <c r="K40" s="14"/>
      <c r="L40" s="14"/>
      <c r="M40" s="14"/>
      <c r="N40" s="155" t="str">
        <f>IF(A40="","",IF(posicao_contratual!$Y40="","",IF(posicao_contratual!$Y40&gt;0,"",posicao_contratual!E40)))</f>
        <v/>
      </c>
      <c r="O40" s="155" t="str">
        <f>IF(A40="","",IF(posicao_contratual!$Y40="","",IF(posicao_contratual!$Y40&gt;1,"",posicao_contratual!I40)))</f>
        <v/>
      </c>
      <c r="P40" s="155" t="str">
        <f>IF(A40="","",IF(posicao_contratual!$Y40="","",IF(posicao_contratual!$Y40&gt;2,"",posicao_contratual!M40)))</f>
        <v/>
      </c>
      <c r="Q40" s="155" t="str">
        <f>IF(A40="","",IF(posicao_contratual!$Y40="","",IF(posicao_contratual!$Y40&gt;3,"",posicao_contratual!Q40)))</f>
        <v/>
      </c>
      <c r="R40" s="155" t="str">
        <f>IF(A40="","",IF(posicao_contratual!$Y40="","",IF(posicao_contratual!$Y40&gt;4,"",posicao_contratual!U40)))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IF(A41="","",IF(posicao_contratual!$Y41="","",IF(posicao_contratual!$Y41&gt;0,"",posicao_contratual!G41)))</f>
        <v/>
      </c>
      <c r="C41" s="84" t="str">
        <f>IF(itens_Remanesc!A41="","",IF(posicao_contratual!$Y41="","",IF(posicao_contratual!$Y41&gt;0,"",itens_Remanesc!C41)))</f>
        <v/>
      </c>
      <c r="D41" s="84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 t="str">
        <f t="shared" si="1"/>
        <v/>
      </c>
      <c r="I41" s="14"/>
      <c r="J41" s="14"/>
      <c r="K41" s="14"/>
      <c r="L41" s="14"/>
      <c r="M41" s="14"/>
      <c r="N41" s="155" t="str">
        <f>IF(A41="","",IF(posicao_contratual!$Y41="","",IF(posicao_contratual!$Y41&gt;0,"",posicao_contratual!E41)))</f>
        <v/>
      </c>
      <c r="O41" s="155" t="str">
        <f>IF(A41="","",IF(posicao_contratual!$Y41="","",IF(posicao_contratual!$Y41&gt;1,"",posicao_contratual!I41)))</f>
        <v/>
      </c>
      <c r="P41" s="155" t="str">
        <f>IF(A41="","",IF(posicao_contratual!$Y41="","",IF(posicao_contratual!$Y41&gt;2,"",posicao_contratual!M41)))</f>
        <v/>
      </c>
      <c r="Q41" s="155" t="str">
        <f>IF(A41="","",IF(posicao_contratual!$Y41="","",IF(posicao_contratual!$Y41&gt;3,"",posicao_contratual!Q41)))</f>
        <v/>
      </c>
      <c r="R41" s="155" t="str">
        <f>IF(A41="","",IF(posicao_contratual!$Y41="","",IF(posicao_contratual!$Y41&gt;4,"",posicao_contratual!U41)))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IF(A42="","",IF(posicao_contratual!$Y42="","",IF(posicao_contratual!$Y42&gt;0,"",posicao_contratual!G42)))</f>
        <v/>
      </c>
      <c r="C42" s="84" t="str">
        <f>IF(itens_Remanesc!A42="","",IF(posicao_contratual!$Y42="","",IF(posicao_contratual!$Y42&gt;0,"",itens_Remanesc!C42)))</f>
        <v/>
      </c>
      <c r="D42" s="84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 t="str">
        <f t="shared" si="1"/>
        <v/>
      </c>
      <c r="I42" s="14"/>
      <c r="J42" s="14"/>
      <c r="K42" s="14"/>
      <c r="L42" s="14"/>
      <c r="M42" s="14"/>
      <c r="N42" s="155" t="str">
        <f>IF(A42="","",IF(posicao_contratual!$Y42="","",IF(posicao_contratual!$Y42&gt;0,"",posicao_contratual!E42)))</f>
        <v/>
      </c>
      <c r="O42" s="155" t="str">
        <f>IF(A42="","",IF(posicao_contratual!$Y42="","",IF(posicao_contratual!$Y42&gt;1,"",posicao_contratual!I42)))</f>
        <v/>
      </c>
      <c r="P42" s="155" t="str">
        <f>IF(A42="","",IF(posicao_contratual!$Y42="","",IF(posicao_contratual!$Y42&gt;2,"",posicao_contratual!M42)))</f>
        <v/>
      </c>
      <c r="Q42" s="155" t="str">
        <f>IF(A42="","",IF(posicao_contratual!$Y42="","",IF(posicao_contratual!$Y42&gt;3,"",posicao_contratual!Q42)))</f>
        <v/>
      </c>
      <c r="R42" s="155" t="str">
        <f>IF(A42="","",IF(posicao_contratual!$Y42="","",IF(posicao_contratual!$Y42&gt;4,"",posicao_contratual!U42)))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IF(A43="","",IF(posicao_contratual!$Y43="","",IF(posicao_contratual!$Y43&gt;0,"",posicao_contratual!G43)))</f>
        <v/>
      </c>
      <c r="C43" s="84" t="str">
        <f>IF(itens_Remanesc!A43="","",IF(posicao_contratual!$Y43="","",IF(posicao_contratual!$Y43&gt;0,"",itens_Remanesc!C43)))</f>
        <v/>
      </c>
      <c r="D43" s="84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 t="str">
        <f t="shared" si="1"/>
        <v/>
      </c>
      <c r="I43" s="14"/>
      <c r="J43" s="14"/>
      <c r="K43" s="14"/>
      <c r="L43" s="14"/>
      <c r="M43" s="14"/>
      <c r="N43" s="155" t="str">
        <f>IF(A43="","",IF(posicao_contratual!$Y43="","",IF(posicao_contratual!$Y43&gt;0,"",posicao_contratual!E43)))</f>
        <v/>
      </c>
      <c r="O43" s="155" t="str">
        <f>IF(A43="","",IF(posicao_contratual!$Y43="","",IF(posicao_contratual!$Y43&gt;1,"",posicao_contratual!I43)))</f>
        <v/>
      </c>
      <c r="P43" s="155" t="str">
        <f>IF(A43="","",IF(posicao_contratual!$Y43="","",IF(posicao_contratual!$Y43&gt;2,"",posicao_contratual!M43)))</f>
        <v/>
      </c>
      <c r="Q43" s="155" t="str">
        <f>IF(A43="","",IF(posicao_contratual!$Y43="","",IF(posicao_contratual!$Y43&gt;3,"",posicao_contratual!Q43)))</f>
        <v/>
      </c>
      <c r="R43" s="155" t="str">
        <f>IF(A43="","",IF(posicao_contratual!$Y43="","",IF(posicao_contratual!$Y43&gt;4,"",posicao_contratual!U43)))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IF(A44="","",IF(posicao_contratual!$Y44="","",IF(posicao_contratual!$Y44&gt;0,"",posicao_contratual!G44)))</f>
        <v/>
      </c>
      <c r="C44" s="84" t="str">
        <f>IF(itens_Remanesc!A44="","",IF(posicao_contratual!$Y44="","",IF(posicao_contratual!$Y44&gt;0,"",itens_Remanesc!C44)))</f>
        <v/>
      </c>
      <c r="D44" s="84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 t="str">
        <f t="shared" si="1"/>
        <v/>
      </c>
      <c r="I44" s="14"/>
      <c r="J44" s="14"/>
      <c r="K44" s="14"/>
      <c r="L44" s="14"/>
      <c r="M44" s="14"/>
      <c r="N44" s="155" t="str">
        <f>IF(A44="","",IF(posicao_contratual!$Y44="","",IF(posicao_contratual!$Y44&gt;0,"",posicao_contratual!E44)))</f>
        <v/>
      </c>
      <c r="O44" s="155" t="str">
        <f>IF(A44="","",IF(posicao_contratual!$Y44="","",IF(posicao_contratual!$Y44&gt;1,"",posicao_contratual!I44)))</f>
        <v/>
      </c>
      <c r="P44" s="155" t="str">
        <f>IF(A44="","",IF(posicao_contratual!$Y44="","",IF(posicao_contratual!$Y44&gt;2,"",posicao_contratual!M44)))</f>
        <v/>
      </c>
      <c r="Q44" s="155" t="str">
        <f>IF(A44="","",IF(posicao_contratual!$Y44="","",IF(posicao_contratual!$Y44&gt;3,"",posicao_contratual!Q44)))</f>
        <v/>
      </c>
      <c r="R44" s="155" t="str">
        <f>IF(A44="","",IF(posicao_contratual!$Y44="","",IF(posicao_contratual!$Y44&gt;4,"",posicao_contratual!U44)))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IF(A45="","",IF(posicao_contratual!$Y45="","",IF(posicao_contratual!$Y45&gt;0,"",posicao_contratual!G45)))</f>
        <v/>
      </c>
      <c r="C45" s="84" t="str">
        <f>IF(itens_Remanesc!A45="","",IF(posicao_contratual!$Y45="","",IF(posicao_contratual!$Y45&gt;0,"",itens_Remanesc!C45)))</f>
        <v/>
      </c>
      <c r="D45" s="84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 t="str">
        <f t="shared" si="1"/>
        <v/>
      </c>
      <c r="I45" s="14"/>
      <c r="J45" s="14"/>
      <c r="K45" s="14"/>
      <c r="L45" s="14"/>
      <c r="M45" s="14"/>
      <c r="N45" s="155" t="str">
        <f>IF(A45="","",IF(posicao_contratual!$Y45="","",IF(posicao_contratual!$Y45&gt;0,"",posicao_contratual!E45)))</f>
        <v/>
      </c>
      <c r="O45" s="155" t="str">
        <f>IF(A45="","",IF(posicao_contratual!$Y45="","",IF(posicao_contratual!$Y45&gt;1,"",posicao_contratual!I45)))</f>
        <v/>
      </c>
      <c r="P45" s="155" t="str">
        <f>IF(A45="","",IF(posicao_contratual!$Y45="","",IF(posicao_contratual!$Y45&gt;2,"",posicao_contratual!M45)))</f>
        <v/>
      </c>
      <c r="Q45" s="155" t="str">
        <f>IF(A45="","",IF(posicao_contratual!$Y45="","",IF(posicao_contratual!$Y45&gt;3,"",posicao_contratual!Q45)))</f>
        <v/>
      </c>
      <c r="R45" s="155" t="str">
        <f>IF(A45="","",IF(posicao_contratual!$Y45="","",IF(posicao_contratual!$Y45&gt;4,"",posicao_contratual!U45)))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IF(A46="","",IF(posicao_contratual!$Y46="","",IF(posicao_contratual!$Y46&gt;0,"",posicao_contratual!G46)))</f>
        <v/>
      </c>
      <c r="C46" s="84" t="str">
        <f>IF(itens_Remanesc!A46="","",IF(posicao_contratual!$Y46="","",IF(posicao_contratual!$Y46&gt;0,"",itens_Remanesc!C46)))</f>
        <v/>
      </c>
      <c r="D46" s="84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 t="str">
        <f t="shared" si="1"/>
        <v/>
      </c>
      <c r="I46" s="14"/>
      <c r="J46" s="14"/>
      <c r="K46" s="14"/>
      <c r="L46" s="14"/>
      <c r="M46" s="14"/>
      <c r="N46" s="155" t="str">
        <f>IF(A46="","",IF(posicao_contratual!$Y46="","",IF(posicao_contratual!$Y46&gt;0,"",posicao_contratual!E46)))</f>
        <v/>
      </c>
      <c r="O46" s="155" t="str">
        <f>IF(A46="","",IF(posicao_contratual!$Y46="","",IF(posicao_contratual!$Y46&gt;1,"",posicao_contratual!I46)))</f>
        <v/>
      </c>
      <c r="P46" s="155" t="str">
        <f>IF(A46="","",IF(posicao_contratual!$Y46="","",IF(posicao_contratual!$Y46&gt;2,"",posicao_contratual!M46)))</f>
        <v/>
      </c>
      <c r="Q46" s="155" t="str">
        <f>IF(A46="","",IF(posicao_contratual!$Y46="","",IF(posicao_contratual!$Y46&gt;3,"",posicao_contratual!Q46)))</f>
        <v/>
      </c>
      <c r="R46" s="155" t="str">
        <f>IF(A46="","",IF(posicao_contratual!$Y46="","",IF(posicao_contratual!$Y46&gt;4,"",posicao_contratual!U46)))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IF(A47="","",IF(posicao_contratual!$Y47="","",IF(posicao_contratual!$Y47&gt;0,"",posicao_contratual!G47)))</f>
        <v/>
      </c>
      <c r="C47" s="84" t="str">
        <f>IF(itens_Remanesc!A47="","",IF(posicao_contratual!$Y47="","",IF(posicao_contratual!$Y47&gt;0,"",itens_Remanesc!C47)))</f>
        <v/>
      </c>
      <c r="D47" s="84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 t="str">
        <f t="shared" si="1"/>
        <v/>
      </c>
      <c r="I47" s="14"/>
      <c r="J47" s="14"/>
      <c r="K47" s="14"/>
      <c r="L47" s="14"/>
      <c r="M47" s="14"/>
      <c r="N47" s="155" t="str">
        <f>IF(A47="","",IF(posicao_contratual!$Y47="","",IF(posicao_contratual!$Y47&gt;0,"",posicao_contratual!E47)))</f>
        <v/>
      </c>
      <c r="O47" s="155" t="str">
        <f>IF(A47="","",IF(posicao_contratual!$Y47="","",IF(posicao_contratual!$Y47&gt;1,"",posicao_contratual!I47)))</f>
        <v/>
      </c>
      <c r="P47" s="155" t="str">
        <f>IF(A47="","",IF(posicao_contratual!$Y47="","",IF(posicao_contratual!$Y47&gt;2,"",posicao_contratual!M47)))</f>
        <v/>
      </c>
      <c r="Q47" s="155" t="str">
        <f>IF(A47="","",IF(posicao_contratual!$Y47="","",IF(posicao_contratual!$Y47&gt;3,"",posicao_contratual!Q47)))</f>
        <v/>
      </c>
      <c r="R47" s="155" t="str">
        <f>IF(A47="","",IF(posicao_contratual!$Y47="","",IF(posicao_contratual!$Y47&gt;4,"",posicao_contratual!U47)))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IF(A48="","",IF(posicao_contratual!$Y48="","",IF(posicao_contratual!$Y48&gt;0,"",posicao_contratual!G48)))</f>
        <v/>
      </c>
      <c r="C48" s="84" t="str">
        <f>IF(itens_Remanesc!A48="","",IF(posicao_contratual!$Y48="","",IF(posicao_contratual!$Y48&gt;0,"",itens_Remanesc!C48)))</f>
        <v/>
      </c>
      <c r="D48" s="84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 t="str">
        <f t="shared" si="1"/>
        <v/>
      </c>
      <c r="I48" s="14"/>
      <c r="J48" s="14"/>
      <c r="K48" s="14"/>
      <c r="L48" s="14"/>
      <c r="M48" s="14"/>
      <c r="N48" s="155" t="str">
        <f>IF(A48="","",IF(posicao_contratual!$Y48="","",IF(posicao_contratual!$Y48&gt;0,"",posicao_contratual!E48)))</f>
        <v/>
      </c>
      <c r="O48" s="155" t="str">
        <f>IF(A48="","",IF(posicao_contratual!$Y48="","",IF(posicao_contratual!$Y48&gt;1,"",posicao_contratual!I48)))</f>
        <v/>
      </c>
      <c r="P48" s="155" t="str">
        <f>IF(A48="","",IF(posicao_contratual!$Y48="","",IF(posicao_contratual!$Y48&gt;2,"",posicao_contratual!M48)))</f>
        <v/>
      </c>
      <c r="Q48" s="155" t="str">
        <f>IF(A48="","",IF(posicao_contratual!$Y48="","",IF(posicao_contratual!$Y48&gt;3,"",posicao_contratual!Q48)))</f>
        <v/>
      </c>
      <c r="R48" s="155" t="str">
        <f>IF(A48="","",IF(posicao_contratual!$Y48="","",IF(posicao_contratual!$Y48&gt;4,"",posicao_contratual!U48)))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IF(A49="","",IF(posicao_contratual!$Y49="","",IF(posicao_contratual!$Y49&gt;0,"",posicao_contratual!G49)))</f>
        <v/>
      </c>
      <c r="C49" s="84" t="str">
        <f>IF(itens_Remanesc!A49="","",IF(posicao_contratual!$Y49="","",IF(posicao_contratual!$Y49&gt;0,"",itens_Remanesc!C49)))</f>
        <v/>
      </c>
      <c r="D49" s="84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 t="str">
        <f t="shared" si="1"/>
        <v/>
      </c>
      <c r="I49" s="14"/>
      <c r="J49" s="14"/>
      <c r="K49" s="14"/>
      <c r="L49" s="14"/>
      <c r="M49" s="14"/>
      <c r="N49" s="155" t="str">
        <f>IF(A49="","",IF(posicao_contratual!$Y49="","",IF(posicao_contratual!$Y49&gt;0,"",posicao_contratual!E49)))</f>
        <v/>
      </c>
      <c r="O49" s="155" t="str">
        <f>IF(A49="","",IF(posicao_contratual!$Y49="","",IF(posicao_contratual!$Y49&gt;1,"",posicao_contratual!I49)))</f>
        <v/>
      </c>
      <c r="P49" s="155" t="str">
        <f>IF(A49="","",IF(posicao_contratual!$Y49="","",IF(posicao_contratual!$Y49&gt;2,"",posicao_contratual!M49)))</f>
        <v/>
      </c>
      <c r="Q49" s="155" t="str">
        <f>IF(A49="","",IF(posicao_contratual!$Y49="","",IF(posicao_contratual!$Y49&gt;3,"",posicao_contratual!Q49)))</f>
        <v/>
      </c>
      <c r="R49" s="155" t="str">
        <f>IF(A49="","",IF(posicao_contratual!$Y49="","",IF(posicao_contratual!$Y49&gt;4,"",posicao_contratual!U49)))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IF(A50="","",IF(posicao_contratual!$Y50="","",IF(posicao_contratual!$Y50&gt;0,"",posicao_contratual!G50)))</f>
        <v/>
      </c>
      <c r="C50" s="84" t="str">
        <f>IF(itens_Remanesc!A50="","",IF(posicao_contratual!$Y50="","",IF(posicao_contratual!$Y50&gt;0,"",itens_Remanesc!C50)))</f>
        <v/>
      </c>
      <c r="D50" s="84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 t="str">
        <f t="shared" si="1"/>
        <v/>
      </c>
      <c r="I50" s="14"/>
      <c r="J50" s="14"/>
      <c r="K50" s="14"/>
      <c r="L50" s="14"/>
      <c r="M50" s="14"/>
      <c r="N50" s="155" t="str">
        <f>IF(A50="","",IF(posicao_contratual!$Y50="","",IF(posicao_contratual!$Y50&gt;0,"",posicao_contratual!E50)))</f>
        <v/>
      </c>
      <c r="O50" s="155" t="str">
        <f>IF(A50="","",IF(posicao_contratual!$Y50="","",IF(posicao_contratual!$Y50&gt;1,"",posicao_contratual!I50)))</f>
        <v/>
      </c>
      <c r="P50" s="155" t="str">
        <f>IF(A50="","",IF(posicao_contratual!$Y50="","",IF(posicao_contratual!$Y50&gt;2,"",posicao_contratual!M50)))</f>
        <v/>
      </c>
      <c r="Q50" s="155" t="str">
        <f>IF(A50="","",IF(posicao_contratual!$Y50="","",IF(posicao_contratual!$Y50&gt;3,"",posicao_contratual!Q50)))</f>
        <v/>
      </c>
      <c r="R50" s="155" t="str">
        <f>IF(A50="","",IF(posicao_contratual!$Y50="","",IF(posicao_contratual!$Y50&gt;4,"",posicao_contratual!U50)))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IF(A51="","",IF(posicao_contratual!$Y51="","",IF(posicao_contratual!$Y51&gt;0,"",posicao_contratual!G51)))</f>
        <v/>
      </c>
      <c r="C51" s="84" t="str">
        <f>IF(itens_Remanesc!A51="","",IF(posicao_contratual!$Y51="","",IF(posicao_contratual!$Y51&gt;0,"",itens_Remanesc!C51)))</f>
        <v/>
      </c>
      <c r="D51" s="84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 t="str">
        <f t="shared" si="1"/>
        <v/>
      </c>
      <c r="I51" s="14"/>
      <c r="J51" s="14"/>
      <c r="K51" s="14"/>
      <c r="L51" s="14"/>
      <c r="M51" s="14"/>
      <c r="N51" s="155" t="str">
        <f>IF(A51="","",IF(posicao_contratual!$Y51="","",IF(posicao_contratual!$Y51&gt;0,"",posicao_contratual!E51)))</f>
        <v/>
      </c>
      <c r="O51" s="155" t="str">
        <f>IF(A51="","",IF(posicao_contratual!$Y51="","",IF(posicao_contratual!$Y51&gt;1,"",posicao_contratual!I51)))</f>
        <v/>
      </c>
      <c r="P51" s="155" t="str">
        <f>IF(A51="","",IF(posicao_contratual!$Y51="","",IF(posicao_contratual!$Y51&gt;2,"",posicao_contratual!M51)))</f>
        <v/>
      </c>
      <c r="Q51" s="155" t="str">
        <f>IF(A51="","",IF(posicao_contratual!$Y51="","",IF(posicao_contratual!$Y51&gt;3,"",posicao_contratual!Q51)))</f>
        <v/>
      </c>
      <c r="R51" s="155" t="str">
        <f>IF(A51="","",IF(posicao_contratual!$Y51="","",IF(posicao_contratual!$Y51&gt;4,"",posicao_contratual!U51)))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IF(A52="","",IF(posicao_contratual!$Y52="","",IF(posicao_contratual!$Y52&gt;0,"",posicao_contratual!G52)))</f>
        <v/>
      </c>
      <c r="C52" s="84" t="str">
        <f>IF(itens_Remanesc!A52="","",IF(posicao_contratual!$Y52="","",IF(posicao_contratual!$Y52&gt;0,"",itens_Remanesc!C52)))</f>
        <v/>
      </c>
      <c r="D52" s="84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 t="str">
        <f t="shared" si="1"/>
        <v/>
      </c>
      <c r="I52" s="14"/>
      <c r="J52" s="14"/>
      <c r="K52" s="14"/>
      <c r="L52" s="14"/>
      <c r="M52" s="14"/>
      <c r="N52" s="155" t="str">
        <f>IF(A52="","",IF(posicao_contratual!$Y52="","",IF(posicao_contratual!$Y52&gt;0,"",posicao_contratual!E52)))</f>
        <v/>
      </c>
      <c r="O52" s="155" t="str">
        <f>IF(A52="","",IF(posicao_contratual!$Y52="","",IF(posicao_contratual!$Y52&gt;1,"",posicao_contratual!I52)))</f>
        <v/>
      </c>
      <c r="P52" s="155" t="str">
        <f>IF(A52="","",IF(posicao_contratual!$Y52="","",IF(posicao_contratual!$Y52&gt;2,"",posicao_contratual!M52)))</f>
        <v/>
      </c>
      <c r="Q52" s="155" t="str">
        <f>IF(A52="","",IF(posicao_contratual!$Y52="","",IF(posicao_contratual!$Y52&gt;3,"",posicao_contratual!Q52)))</f>
        <v/>
      </c>
      <c r="R52" s="155" t="str">
        <f>IF(A52="","",IF(posicao_contratual!$Y52="","",IF(posicao_contratual!$Y52&gt;4,"",posicao_contratual!U52)))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IF(A53="","",IF(posicao_contratual!$Y53="","",IF(posicao_contratual!$Y53&gt;0,"",posicao_contratual!G53)))</f>
        <v/>
      </c>
      <c r="C53" s="84" t="str">
        <f>IF(itens_Remanesc!A53="","",IF(posicao_contratual!$Y53="","",IF(posicao_contratual!$Y53&gt;0,"",itens_Remanesc!C53)))</f>
        <v/>
      </c>
      <c r="D53" s="84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 t="str">
        <f t="shared" si="1"/>
        <v/>
      </c>
      <c r="I53" s="14"/>
      <c r="J53" s="14"/>
      <c r="K53" s="14"/>
      <c r="L53" s="14"/>
      <c r="M53" s="14"/>
      <c r="N53" s="155" t="str">
        <f>IF(A53="","",IF(posicao_contratual!$Y53="","",IF(posicao_contratual!$Y53&gt;0,"",posicao_contratual!E53)))</f>
        <v/>
      </c>
      <c r="O53" s="155" t="str">
        <f>IF(A53="","",IF(posicao_contratual!$Y53="","",IF(posicao_contratual!$Y53&gt;1,"",posicao_contratual!I53)))</f>
        <v/>
      </c>
      <c r="P53" s="155" t="str">
        <f>IF(A53="","",IF(posicao_contratual!$Y53="","",IF(posicao_contratual!$Y53&gt;2,"",posicao_contratual!M53)))</f>
        <v/>
      </c>
      <c r="Q53" s="155" t="str">
        <f>IF(A53="","",IF(posicao_contratual!$Y53="","",IF(posicao_contratual!$Y53&gt;3,"",posicao_contratual!Q53)))</f>
        <v/>
      </c>
      <c r="R53" s="155" t="str">
        <f>IF(A53="","",IF(posicao_contratual!$Y53="","",IF(posicao_contratual!$Y53&gt;4,"",posicao_contratual!U53)))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IF(A54="","",IF(posicao_contratual!$Y54="","",IF(posicao_contratual!$Y54&gt;0,"",posicao_contratual!G54)))</f>
        <v/>
      </c>
      <c r="C54" s="84" t="str">
        <f>IF(itens_Remanesc!A54="","",IF(posicao_contratual!$Y54="","",IF(posicao_contratual!$Y54&gt;0,"",itens_Remanesc!C54)))</f>
        <v/>
      </c>
      <c r="D54" s="84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 t="str">
        <f t="shared" si="1"/>
        <v/>
      </c>
      <c r="I54" s="14"/>
      <c r="J54" s="14"/>
      <c r="K54" s="14"/>
      <c r="L54" s="14"/>
      <c r="M54" s="14"/>
      <c r="N54" s="155" t="str">
        <f>IF(A54="","",IF(posicao_contratual!$Y54="","",IF(posicao_contratual!$Y54&gt;0,"",posicao_contratual!E54)))</f>
        <v/>
      </c>
      <c r="O54" s="155" t="str">
        <f>IF(A54="","",IF(posicao_contratual!$Y54="","",IF(posicao_contratual!$Y54&gt;1,"",posicao_contratual!I54)))</f>
        <v/>
      </c>
      <c r="P54" s="155" t="str">
        <f>IF(A54="","",IF(posicao_contratual!$Y54="","",IF(posicao_contratual!$Y54&gt;2,"",posicao_contratual!M54)))</f>
        <v/>
      </c>
      <c r="Q54" s="155" t="str">
        <f>IF(A54="","",IF(posicao_contratual!$Y54="","",IF(posicao_contratual!$Y54&gt;3,"",posicao_contratual!Q54)))</f>
        <v/>
      </c>
      <c r="R54" s="155" t="str">
        <f>IF(A54="","",IF(posicao_contratual!$Y54="","",IF(posicao_contratual!$Y54&gt;4,"",posicao_contratual!U54)))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IF(A55="","",IF(posicao_contratual!$Y55="","",IF(posicao_contratual!$Y55&gt;0,"",posicao_contratual!G55)))</f>
        <v/>
      </c>
      <c r="C55" s="84" t="str">
        <f>IF(itens_Remanesc!A55="","",IF(posicao_contratual!$Y55="","",IF(posicao_contratual!$Y55&gt;0,"",itens_Remanesc!C55)))</f>
        <v/>
      </c>
      <c r="D55" s="84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 t="str">
        <f t="shared" si="1"/>
        <v/>
      </c>
      <c r="I55" s="14"/>
      <c r="J55" s="14"/>
      <c r="K55" s="14"/>
      <c r="L55" s="14"/>
      <c r="M55" s="14"/>
      <c r="N55" s="155" t="str">
        <f>IF(A55="","",IF(posicao_contratual!$Y55="","",IF(posicao_contratual!$Y55&gt;0,"",posicao_contratual!E55)))</f>
        <v/>
      </c>
      <c r="O55" s="155" t="str">
        <f>IF(A55="","",IF(posicao_contratual!$Y55="","",IF(posicao_contratual!$Y55&gt;1,"",posicao_contratual!I55)))</f>
        <v/>
      </c>
      <c r="P55" s="155" t="str">
        <f>IF(A55="","",IF(posicao_contratual!$Y55="","",IF(posicao_contratual!$Y55&gt;2,"",posicao_contratual!M55)))</f>
        <v/>
      </c>
      <c r="Q55" s="155" t="str">
        <f>IF(A55="","",IF(posicao_contratual!$Y55="","",IF(posicao_contratual!$Y55&gt;3,"",posicao_contratual!Q55)))</f>
        <v/>
      </c>
      <c r="R55" s="155" t="str">
        <f>IF(A55="","",IF(posicao_contratual!$Y55="","",IF(posicao_contratual!$Y55&gt;4,"",posicao_contratual!U55)))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IF(A56="","",IF(posicao_contratual!$Y56="","",IF(posicao_contratual!$Y56&gt;0,"",posicao_contratual!G56)))</f>
        <v/>
      </c>
      <c r="C56" s="84" t="str">
        <f>IF(itens_Remanesc!A56="","",IF(posicao_contratual!$Y56="","",IF(posicao_contratual!$Y56&gt;0,"",itens_Remanesc!C56)))</f>
        <v/>
      </c>
      <c r="D56" s="84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 t="str">
        <f t="shared" si="1"/>
        <v/>
      </c>
      <c r="I56" s="14"/>
      <c r="J56" s="14"/>
      <c r="K56" s="14"/>
      <c r="L56" s="14"/>
      <c r="M56" s="14"/>
      <c r="N56" s="155" t="str">
        <f>IF(A56="","",IF(posicao_contratual!$Y56="","",IF(posicao_contratual!$Y56&gt;0,"",posicao_contratual!E56)))</f>
        <v/>
      </c>
      <c r="O56" s="155" t="str">
        <f>IF(A56="","",IF(posicao_contratual!$Y56="","",IF(posicao_contratual!$Y56&gt;1,"",posicao_contratual!I56)))</f>
        <v/>
      </c>
      <c r="P56" s="155" t="str">
        <f>IF(A56="","",IF(posicao_contratual!$Y56="","",IF(posicao_contratual!$Y56&gt;2,"",posicao_contratual!M56)))</f>
        <v/>
      </c>
      <c r="Q56" s="155" t="str">
        <f>IF(A56="","",IF(posicao_contratual!$Y56="","",IF(posicao_contratual!$Y56&gt;3,"",posicao_contratual!Q56)))</f>
        <v/>
      </c>
      <c r="R56" s="155" t="str">
        <f>IF(A56="","",IF(posicao_contratual!$Y56="","",IF(posicao_contratual!$Y56&gt;4,"",posicao_contratual!U56)))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IF(A57="","",IF(posicao_contratual!$Y57="","",IF(posicao_contratual!$Y57&gt;0,"",posicao_contratual!G57)))</f>
        <v/>
      </c>
      <c r="C57" s="84" t="str">
        <f>IF(itens_Remanesc!A57="","",IF(posicao_contratual!$Y57="","",IF(posicao_contratual!$Y57&gt;0,"",itens_Remanesc!C57)))</f>
        <v/>
      </c>
      <c r="D57" s="84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 t="str">
        <f t="shared" si="1"/>
        <v/>
      </c>
      <c r="I57" s="14"/>
      <c r="J57" s="14"/>
      <c r="K57" s="14"/>
      <c r="L57" s="14"/>
      <c r="M57" s="14"/>
      <c r="N57" s="155" t="str">
        <f>IF(A57="","",IF(posicao_contratual!$Y57="","",IF(posicao_contratual!$Y57&gt;0,"",posicao_contratual!E57)))</f>
        <v/>
      </c>
      <c r="O57" s="155" t="str">
        <f>IF(A57="","",IF(posicao_contratual!$Y57="","",IF(posicao_contratual!$Y57&gt;1,"",posicao_contratual!I57)))</f>
        <v/>
      </c>
      <c r="P57" s="155" t="str">
        <f>IF(A57="","",IF(posicao_contratual!$Y57="","",IF(posicao_contratual!$Y57&gt;2,"",posicao_contratual!M57)))</f>
        <v/>
      </c>
      <c r="Q57" s="155" t="str">
        <f>IF(A57="","",IF(posicao_contratual!$Y57="","",IF(posicao_contratual!$Y57&gt;3,"",posicao_contratual!Q57)))</f>
        <v/>
      </c>
      <c r="R57" s="155" t="str">
        <f>IF(A57="","",IF(posicao_contratual!$Y57="","",IF(posicao_contratual!$Y57&gt;4,"",posicao_contratual!U57)))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IF(A58="","",IF(posicao_contratual!$Y58="","",IF(posicao_contratual!$Y58&gt;0,"",posicao_contratual!G58)))</f>
        <v/>
      </c>
      <c r="C58" s="84" t="str">
        <f>IF(itens_Remanesc!A58="","",IF(posicao_contratual!$Y58="","",IF(posicao_contratual!$Y58&gt;0,"",itens_Remanesc!C58)))</f>
        <v/>
      </c>
      <c r="D58" s="84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 t="str">
        <f t="shared" si="1"/>
        <v/>
      </c>
      <c r="I58" s="14"/>
      <c r="J58" s="14"/>
      <c r="K58" s="14"/>
      <c r="L58" s="14"/>
      <c r="M58" s="14"/>
      <c r="N58" s="155" t="str">
        <f>IF(A58="","",IF(posicao_contratual!$Y58="","",IF(posicao_contratual!$Y58&gt;0,"",posicao_contratual!E58)))</f>
        <v/>
      </c>
      <c r="O58" s="155" t="str">
        <f>IF(A58="","",IF(posicao_contratual!$Y58="","",IF(posicao_contratual!$Y58&gt;1,"",posicao_contratual!I58)))</f>
        <v/>
      </c>
      <c r="P58" s="155" t="str">
        <f>IF(A58="","",IF(posicao_contratual!$Y58="","",IF(posicao_contratual!$Y58&gt;2,"",posicao_contratual!M58)))</f>
        <v/>
      </c>
      <c r="Q58" s="155" t="str">
        <f>IF(A58="","",IF(posicao_contratual!$Y58="","",IF(posicao_contratual!$Y58&gt;3,"",posicao_contratual!Q58)))</f>
        <v/>
      </c>
      <c r="R58" s="155" t="str">
        <f>IF(A58="","",IF(posicao_contratual!$Y58="","",IF(posicao_contratual!$Y58&gt;4,"",posicao_contratual!U58)))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IF(A59="","",IF(posicao_contratual!$Y59="","",IF(posicao_contratual!$Y59&gt;0,"",posicao_contratual!G59)))</f>
        <v/>
      </c>
      <c r="C59" s="84" t="str">
        <f>IF(itens_Remanesc!A59="","",IF(posicao_contratual!$Y59="","",IF(posicao_contratual!$Y59&gt;0,"",itens_Remanesc!C59)))</f>
        <v/>
      </c>
      <c r="D59" s="84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 t="str">
        <f t="shared" si="1"/>
        <v/>
      </c>
      <c r="I59" s="14"/>
      <c r="J59" s="14"/>
      <c r="K59" s="14"/>
      <c r="L59" s="14"/>
      <c r="M59" s="14"/>
      <c r="N59" s="155" t="str">
        <f>IF(A59="","",IF(posicao_contratual!$Y59="","",IF(posicao_contratual!$Y59&gt;0,"",posicao_contratual!E59)))</f>
        <v/>
      </c>
      <c r="O59" s="155" t="str">
        <f>IF(A59="","",IF(posicao_contratual!$Y59="","",IF(posicao_contratual!$Y59&gt;1,"",posicao_contratual!I59)))</f>
        <v/>
      </c>
      <c r="P59" s="155" t="str">
        <f>IF(A59="","",IF(posicao_contratual!$Y59="","",IF(posicao_contratual!$Y59&gt;2,"",posicao_contratual!M59)))</f>
        <v/>
      </c>
      <c r="Q59" s="155" t="str">
        <f>IF(A59="","",IF(posicao_contratual!$Y59="","",IF(posicao_contratual!$Y59&gt;3,"",posicao_contratual!Q59)))</f>
        <v/>
      </c>
      <c r="R59" s="155" t="str">
        <f>IF(A59="","",IF(posicao_contratual!$Y59="","",IF(posicao_contratual!$Y59&gt;4,"",posicao_contratual!U59)))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IF(A60="","",IF(posicao_contratual!$Y60="","",IF(posicao_contratual!$Y60&gt;0,"",posicao_contratual!G60)))</f>
        <v/>
      </c>
      <c r="C60" s="84" t="str">
        <f>IF(itens_Remanesc!A60="","",IF(posicao_contratual!$Y60="","",IF(posicao_contratual!$Y60&gt;0,"",itens_Remanesc!C60)))</f>
        <v/>
      </c>
      <c r="D60" s="84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 t="str">
        <f t="shared" si="1"/>
        <v/>
      </c>
      <c r="I60" s="14"/>
      <c r="J60" s="14"/>
      <c r="K60" s="14"/>
      <c r="L60" s="14"/>
      <c r="M60" s="14"/>
      <c r="N60" s="155" t="str">
        <f>IF(A60="","",IF(posicao_contratual!$Y60="","",IF(posicao_contratual!$Y60&gt;0,"",posicao_contratual!E60)))</f>
        <v/>
      </c>
      <c r="O60" s="155" t="str">
        <f>IF(A60="","",IF(posicao_contratual!$Y60="","",IF(posicao_contratual!$Y60&gt;1,"",posicao_contratual!I60)))</f>
        <v/>
      </c>
      <c r="P60" s="155" t="str">
        <f>IF(A60="","",IF(posicao_contratual!$Y60="","",IF(posicao_contratual!$Y60&gt;2,"",posicao_contratual!M60)))</f>
        <v/>
      </c>
      <c r="Q60" s="155" t="str">
        <f>IF(A60="","",IF(posicao_contratual!$Y60="","",IF(posicao_contratual!$Y60&gt;3,"",posicao_contratual!Q60)))</f>
        <v/>
      </c>
      <c r="R60" s="155" t="str">
        <f>IF(A60="","",IF(posicao_contratual!$Y60="","",IF(posicao_contratual!$Y60&gt;4,"",posicao_contratual!U60)))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IF(A61="","",IF(posicao_contratual!$Y61="","",IF(posicao_contratual!$Y61&gt;0,"",posicao_contratual!G61)))</f>
        <v/>
      </c>
      <c r="C61" s="84" t="str">
        <f>IF(itens_Remanesc!A61="","",IF(posicao_contratual!$Y61="","",IF(posicao_contratual!$Y61&gt;0,"",itens_Remanesc!C61)))</f>
        <v/>
      </c>
      <c r="D61" s="84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 t="str">
        <f t="shared" si="1"/>
        <v/>
      </c>
      <c r="I61" s="14"/>
      <c r="J61" s="14"/>
      <c r="K61" s="14"/>
      <c r="L61" s="14"/>
      <c r="M61" s="14"/>
      <c r="N61" s="155" t="str">
        <f>IF(A61="","",IF(posicao_contratual!$Y61="","",IF(posicao_contratual!$Y61&gt;0,"",posicao_contratual!E61)))</f>
        <v/>
      </c>
      <c r="O61" s="155" t="str">
        <f>IF(A61="","",IF(posicao_contratual!$Y61="","",IF(posicao_contratual!$Y61&gt;1,"",posicao_contratual!I61)))</f>
        <v/>
      </c>
      <c r="P61" s="155" t="str">
        <f>IF(A61="","",IF(posicao_contratual!$Y61="","",IF(posicao_contratual!$Y61&gt;2,"",posicao_contratual!M61)))</f>
        <v/>
      </c>
      <c r="Q61" s="155" t="str">
        <f>IF(A61="","",IF(posicao_contratual!$Y61="","",IF(posicao_contratual!$Y61&gt;3,"",posicao_contratual!Q61)))</f>
        <v/>
      </c>
      <c r="R61" s="155" t="str">
        <f>IF(A61="","",IF(posicao_contratual!$Y61="","",IF(posicao_contratual!$Y61&gt;4,"",posicao_contratual!U61)))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IF(A62="","",IF(posicao_contratual!$Y62="","",IF(posicao_contratual!$Y62&gt;0,"",posicao_contratual!G62)))</f>
        <v/>
      </c>
      <c r="C62" s="84" t="str">
        <f>IF(itens_Remanesc!A62="","",IF(posicao_contratual!$Y62="","",IF(posicao_contratual!$Y62&gt;0,"",itens_Remanesc!C62)))</f>
        <v/>
      </c>
      <c r="D62" s="84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 t="str">
        <f t="shared" si="1"/>
        <v/>
      </c>
      <c r="I62" s="14"/>
      <c r="J62" s="14"/>
      <c r="K62" s="14"/>
      <c r="L62" s="14"/>
      <c r="M62" s="14"/>
      <c r="N62" s="155" t="str">
        <f>IF(A62="","",IF(posicao_contratual!$Y62="","",IF(posicao_contratual!$Y62&gt;0,"",posicao_contratual!E62)))</f>
        <v/>
      </c>
      <c r="O62" s="155" t="str">
        <f>IF(A62="","",IF(posicao_contratual!$Y62="","",IF(posicao_contratual!$Y62&gt;1,"",posicao_contratual!I62)))</f>
        <v/>
      </c>
      <c r="P62" s="155" t="str">
        <f>IF(A62="","",IF(posicao_contratual!$Y62="","",IF(posicao_contratual!$Y62&gt;2,"",posicao_contratual!M62)))</f>
        <v/>
      </c>
      <c r="Q62" s="155" t="str">
        <f>IF(A62="","",IF(posicao_contratual!$Y62="","",IF(posicao_contratual!$Y62&gt;3,"",posicao_contratual!Q62)))</f>
        <v/>
      </c>
      <c r="R62" s="155" t="str">
        <f>IF(A62="","",IF(posicao_contratual!$Y62="","",IF(posicao_contratual!$Y62&gt;4,"",posicao_contratual!U62)))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IF(A63="","",IF(posicao_contratual!$Y63="","",IF(posicao_contratual!$Y63&gt;0,"",posicao_contratual!G63)))</f>
        <v/>
      </c>
      <c r="C63" s="84" t="str">
        <f>IF(itens_Remanesc!A63="","",IF(posicao_contratual!$Y63="","",IF(posicao_contratual!$Y63&gt;0,"",itens_Remanesc!C63)))</f>
        <v/>
      </c>
      <c r="D63" s="84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 t="str">
        <f t="shared" si="1"/>
        <v/>
      </c>
      <c r="I63" s="14"/>
      <c r="J63" s="14"/>
      <c r="K63" s="14"/>
      <c r="L63" s="14"/>
      <c r="M63" s="14"/>
      <c r="N63" s="155" t="str">
        <f>IF(A63="","",IF(posicao_contratual!$Y63="","",IF(posicao_contratual!$Y63&gt;0,"",posicao_contratual!E63)))</f>
        <v/>
      </c>
      <c r="O63" s="155" t="str">
        <f>IF(A63="","",IF(posicao_contratual!$Y63="","",IF(posicao_contratual!$Y63&gt;1,"",posicao_contratual!I63)))</f>
        <v/>
      </c>
      <c r="P63" s="155" t="str">
        <f>IF(A63="","",IF(posicao_contratual!$Y63="","",IF(posicao_contratual!$Y63&gt;2,"",posicao_contratual!M63)))</f>
        <v/>
      </c>
      <c r="Q63" s="155" t="str">
        <f>IF(A63="","",IF(posicao_contratual!$Y63="","",IF(posicao_contratual!$Y63&gt;3,"",posicao_contratual!Q63)))</f>
        <v/>
      </c>
      <c r="R63" s="155" t="str">
        <f>IF(A63="","",IF(posicao_contratual!$Y63="","",IF(posicao_contratual!$Y63&gt;4,"",posicao_contratual!U63)))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IF(A64="","",IF(posicao_contratual!$Y64="","",IF(posicao_contratual!$Y64&gt;0,"",posicao_contratual!G64)))</f>
        <v/>
      </c>
      <c r="C64" s="84" t="str">
        <f>IF(itens_Remanesc!A64="","",IF(posicao_contratual!$Y64="","",IF(posicao_contratual!$Y64&gt;0,"",itens_Remanesc!C64)))</f>
        <v/>
      </c>
      <c r="D64" s="84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 t="str">
        <f t="shared" si="1"/>
        <v/>
      </c>
      <c r="I64" s="14"/>
      <c r="J64" s="14"/>
      <c r="K64" s="14"/>
      <c r="L64" s="14"/>
      <c r="M64" s="14"/>
      <c r="N64" s="155" t="str">
        <f>IF(A64="","",IF(posicao_contratual!$Y64="","",IF(posicao_contratual!$Y64&gt;0,"",posicao_contratual!E64)))</f>
        <v/>
      </c>
      <c r="O64" s="155" t="str">
        <f>IF(A64="","",IF(posicao_contratual!$Y64="","",IF(posicao_contratual!$Y64&gt;1,"",posicao_contratual!I64)))</f>
        <v/>
      </c>
      <c r="P64" s="155" t="str">
        <f>IF(A64="","",IF(posicao_contratual!$Y64="","",IF(posicao_contratual!$Y64&gt;2,"",posicao_contratual!M64)))</f>
        <v/>
      </c>
      <c r="Q64" s="155" t="str">
        <f>IF(A64="","",IF(posicao_contratual!$Y64="","",IF(posicao_contratual!$Y64&gt;3,"",posicao_contratual!Q64)))</f>
        <v/>
      </c>
      <c r="R64" s="155" t="str">
        <f>IF(A64="","",IF(posicao_contratual!$Y64="","",IF(posicao_contratual!$Y64&gt;4,"",posicao_contratual!U64)))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IF(A65="","",IF(posicao_contratual!$Y65="","",IF(posicao_contratual!$Y65&gt;0,"",posicao_contratual!G65)))</f>
        <v/>
      </c>
      <c r="C65" s="84" t="str">
        <f>IF(itens_Remanesc!A65="","",IF(posicao_contratual!$Y65="","",IF(posicao_contratual!$Y65&gt;0,"",itens_Remanesc!C65)))</f>
        <v/>
      </c>
      <c r="D65" s="84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 t="str">
        <f t="shared" si="1"/>
        <v/>
      </c>
      <c r="I65" s="14"/>
      <c r="J65" s="14"/>
      <c r="K65" s="14"/>
      <c r="L65" s="14"/>
      <c r="M65" s="14"/>
      <c r="N65" s="155" t="str">
        <f>IF(A65="","",IF(posicao_contratual!$Y65="","",IF(posicao_contratual!$Y65&gt;0,"",posicao_contratual!E65)))</f>
        <v/>
      </c>
      <c r="O65" s="155" t="str">
        <f>IF(A65="","",IF(posicao_contratual!$Y65="","",IF(posicao_contratual!$Y65&gt;1,"",posicao_contratual!I65)))</f>
        <v/>
      </c>
      <c r="P65" s="155" t="str">
        <f>IF(A65="","",IF(posicao_contratual!$Y65="","",IF(posicao_contratual!$Y65&gt;2,"",posicao_contratual!M65)))</f>
        <v/>
      </c>
      <c r="Q65" s="155" t="str">
        <f>IF(A65="","",IF(posicao_contratual!$Y65="","",IF(posicao_contratual!$Y65&gt;3,"",posicao_contratual!Q65)))</f>
        <v/>
      </c>
      <c r="R65" s="155" t="str">
        <f>IF(A65="","",IF(posicao_contratual!$Y65="","",IF(posicao_contratual!$Y65&gt;4,"",posicao_contratual!U65)))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IF(A66="","",IF(posicao_contratual!$Y66="","",IF(posicao_contratual!$Y66&gt;0,"",posicao_contratual!G66)))</f>
        <v/>
      </c>
      <c r="C66" s="84" t="str">
        <f>IF(itens_Remanesc!A66="","",IF(posicao_contratual!$Y66="","",IF(posicao_contratual!$Y66&gt;0,"",itens_Remanesc!C66)))</f>
        <v/>
      </c>
      <c r="D66" s="84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IF(A66="","",IF(posicao_contratual!$Y66="","",IF(posicao_contratual!$Y66&gt;0,"",posicao_contratual!E66)))</f>
        <v/>
      </c>
      <c r="O66" s="155" t="str">
        <f>IF(A66="","",IF(posicao_contratual!$Y66="","",IF(posicao_contratual!$Y66&gt;1,"",posicao_contratual!I66)))</f>
        <v/>
      </c>
      <c r="P66" s="155" t="str">
        <f>IF(A66="","",IF(posicao_contratual!$Y66="","",IF(posicao_contratual!$Y66&gt;2,"",posicao_contratual!M66)))</f>
        <v/>
      </c>
      <c r="Q66" s="155" t="str">
        <f>IF(A66="","",IF(posicao_contratual!$Y66="","",IF(posicao_contratual!$Y66&gt;3,"",posicao_contratual!Q66)))</f>
        <v/>
      </c>
      <c r="R66" s="155" t="str">
        <f>IF(A66="","",IF(posicao_contratual!$Y66="","",IF(posicao_contratual!$Y66&gt;4,"",posicao_contratual!U66)))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IF(A67="","",IF(posicao_contratual!$Y67="","",IF(posicao_contratual!$Y67&gt;0,"",posicao_contratual!G67)))</f>
        <v/>
      </c>
      <c r="C67" s="84" t="str">
        <f>IF(itens_Remanesc!A67="","",IF(posicao_contratual!$Y67="","",IF(posicao_contratual!$Y67&gt;0,"",itens_Remanesc!C67)))</f>
        <v/>
      </c>
      <c r="D67" s="84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 t="str">
        <f t="shared" si="2"/>
        <v/>
      </c>
      <c r="I67" s="14"/>
      <c r="J67" s="14"/>
      <c r="K67" s="14"/>
      <c r="L67" s="14"/>
      <c r="M67" s="14"/>
      <c r="N67" s="155" t="str">
        <f>IF(A67="","",IF(posicao_contratual!$Y67="","",IF(posicao_contratual!$Y67&gt;0,"",posicao_contratual!E67)))</f>
        <v/>
      </c>
      <c r="O67" s="155" t="str">
        <f>IF(A67="","",IF(posicao_contratual!$Y67="","",IF(posicao_contratual!$Y67&gt;1,"",posicao_contratual!I67)))</f>
        <v/>
      </c>
      <c r="P67" s="155" t="str">
        <f>IF(A67="","",IF(posicao_contratual!$Y67="","",IF(posicao_contratual!$Y67&gt;2,"",posicao_contratual!M67)))</f>
        <v/>
      </c>
      <c r="Q67" s="155" t="str">
        <f>IF(A67="","",IF(posicao_contratual!$Y67="","",IF(posicao_contratual!$Y67&gt;3,"",posicao_contratual!Q67)))</f>
        <v/>
      </c>
      <c r="R67" s="155" t="str">
        <f>IF(A67="","",IF(posicao_contratual!$Y67="","",IF(posicao_contratual!$Y67&gt;4,"",posicao_contratual!U67)))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IF(A68="","",IF(posicao_contratual!$Y68="","",IF(posicao_contratual!$Y68&gt;0,"",posicao_contratual!G68)))</f>
        <v/>
      </c>
      <c r="C68" s="84" t="str">
        <f>IF(itens_Remanesc!A68="","",IF(posicao_contratual!$Y68="","",IF(posicao_contratual!$Y68&gt;0,"",itens_Remanesc!C68)))</f>
        <v/>
      </c>
      <c r="D68" s="84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 t="str">
        <f t="shared" si="2"/>
        <v/>
      </c>
      <c r="I68" s="14"/>
      <c r="J68" s="14"/>
      <c r="K68" s="14"/>
      <c r="L68" s="14"/>
      <c r="M68" s="14"/>
      <c r="N68" s="155" t="str">
        <f>IF(A68="","",IF(posicao_contratual!$Y68="","",IF(posicao_contratual!$Y68&gt;0,"",posicao_contratual!E68)))</f>
        <v/>
      </c>
      <c r="O68" s="155" t="str">
        <f>IF(A68="","",IF(posicao_contratual!$Y68="","",IF(posicao_contratual!$Y68&gt;1,"",posicao_contratual!I68)))</f>
        <v/>
      </c>
      <c r="P68" s="155" t="str">
        <f>IF(A68="","",IF(posicao_contratual!$Y68="","",IF(posicao_contratual!$Y68&gt;2,"",posicao_contratual!M68)))</f>
        <v/>
      </c>
      <c r="Q68" s="155" t="str">
        <f>IF(A68="","",IF(posicao_contratual!$Y68="","",IF(posicao_contratual!$Y68&gt;3,"",posicao_contratual!Q68)))</f>
        <v/>
      </c>
      <c r="R68" s="155" t="str">
        <f>IF(A68="","",IF(posicao_contratual!$Y68="","",IF(posicao_contratual!$Y68&gt;4,"",posicao_contratual!U68)))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IF(A69="","",IF(posicao_contratual!$Y69="","",IF(posicao_contratual!$Y69&gt;0,"",posicao_contratual!G69)))</f>
        <v/>
      </c>
      <c r="C69" s="84" t="str">
        <f>IF(itens_Remanesc!A69="","",IF(posicao_contratual!$Y69="","",IF(posicao_contratual!$Y69&gt;0,"",itens_Remanesc!C69)))</f>
        <v/>
      </c>
      <c r="D69" s="84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 t="str">
        <f t="shared" si="2"/>
        <v/>
      </c>
      <c r="I69" s="14"/>
      <c r="J69" s="14"/>
      <c r="K69" s="14"/>
      <c r="L69" s="14"/>
      <c r="M69" s="14"/>
      <c r="N69" s="155" t="str">
        <f>IF(A69="","",IF(posicao_contratual!$Y69="","",IF(posicao_contratual!$Y69&gt;0,"",posicao_contratual!E69)))</f>
        <v/>
      </c>
      <c r="O69" s="155" t="str">
        <f>IF(A69="","",IF(posicao_contratual!$Y69="","",IF(posicao_contratual!$Y69&gt;1,"",posicao_contratual!I69)))</f>
        <v/>
      </c>
      <c r="P69" s="155" t="str">
        <f>IF(A69="","",IF(posicao_contratual!$Y69="","",IF(posicao_contratual!$Y69&gt;2,"",posicao_contratual!M69)))</f>
        <v/>
      </c>
      <c r="Q69" s="155" t="str">
        <f>IF(A69="","",IF(posicao_contratual!$Y69="","",IF(posicao_contratual!$Y69&gt;3,"",posicao_contratual!Q69)))</f>
        <v/>
      </c>
      <c r="R69" s="155" t="str">
        <f>IF(A69="","",IF(posicao_contratual!$Y69="","",IF(posicao_contratual!$Y69&gt;4,"",posicao_contratual!U69)))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IF(A70="","",IF(posicao_contratual!$Y70="","",IF(posicao_contratual!$Y70&gt;0,"",posicao_contratual!G70)))</f>
        <v/>
      </c>
      <c r="C70" s="84" t="str">
        <f>IF(itens_Remanesc!A70="","",IF(posicao_contratual!$Y70="","",IF(posicao_contratual!$Y70&gt;0,"",itens_Remanesc!C70)))</f>
        <v/>
      </c>
      <c r="D70" s="84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 t="str">
        <f t="shared" si="2"/>
        <v/>
      </c>
      <c r="I70" s="14"/>
      <c r="J70" s="14"/>
      <c r="K70" s="14"/>
      <c r="L70" s="14"/>
      <c r="M70" s="14"/>
      <c r="N70" s="155" t="str">
        <f>IF(A70="","",IF(posicao_contratual!$Y70="","",IF(posicao_contratual!$Y70&gt;0,"",posicao_contratual!E70)))</f>
        <v/>
      </c>
      <c r="O70" s="155" t="str">
        <f>IF(A70="","",IF(posicao_contratual!$Y70="","",IF(posicao_contratual!$Y70&gt;1,"",posicao_contratual!I70)))</f>
        <v/>
      </c>
      <c r="P70" s="155" t="str">
        <f>IF(A70="","",IF(posicao_contratual!$Y70="","",IF(posicao_contratual!$Y70&gt;2,"",posicao_contratual!M70)))</f>
        <v/>
      </c>
      <c r="Q70" s="155" t="str">
        <f>IF(A70="","",IF(posicao_contratual!$Y70="","",IF(posicao_contratual!$Y70&gt;3,"",posicao_contratual!Q70)))</f>
        <v/>
      </c>
      <c r="R70" s="155" t="str">
        <f>IF(A70="","",IF(posicao_contratual!$Y70="","",IF(posicao_contratual!$Y70&gt;4,"",posicao_contratual!U70)))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IF(A71="","",IF(posicao_contratual!$Y71="","",IF(posicao_contratual!$Y71&gt;0,"",posicao_contratual!G71)))</f>
        <v/>
      </c>
      <c r="C71" s="84" t="str">
        <f>IF(itens_Remanesc!A71="","",IF(posicao_contratual!$Y71="","",IF(posicao_contratual!$Y71&gt;0,"",itens_Remanesc!C71)))</f>
        <v/>
      </c>
      <c r="D71" s="84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 t="str">
        <f t="shared" si="2"/>
        <v/>
      </c>
      <c r="I71" s="14"/>
      <c r="J71" s="14"/>
      <c r="K71" s="14"/>
      <c r="L71" s="14"/>
      <c r="M71" s="14"/>
      <c r="N71" s="155" t="str">
        <f>IF(A71="","",IF(posicao_contratual!$Y71="","",IF(posicao_contratual!$Y71&gt;0,"",posicao_contratual!E71)))</f>
        <v/>
      </c>
      <c r="O71" s="155" t="str">
        <f>IF(A71="","",IF(posicao_contratual!$Y71="","",IF(posicao_contratual!$Y71&gt;1,"",posicao_contratual!I71)))</f>
        <v/>
      </c>
      <c r="P71" s="155" t="str">
        <f>IF(A71="","",IF(posicao_contratual!$Y71="","",IF(posicao_contratual!$Y71&gt;2,"",posicao_contratual!M71)))</f>
        <v/>
      </c>
      <c r="Q71" s="155" t="str">
        <f>IF(A71="","",IF(posicao_contratual!$Y71="","",IF(posicao_contratual!$Y71&gt;3,"",posicao_contratual!Q71)))</f>
        <v/>
      </c>
      <c r="R71" s="155" t="str">
        <f>IF(A71="","",IF(posicao_contratual!$Y71="","",IF(posicao_contratual!$Y71&gt;4,"",posicao_contratual!U71)))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IF(A72="","",IF(posicao_contratual!$Y72="","",IF(posicao_contratual!$Y72&gt;0,"",posicao_contratual!G72)))</f>
        <v/>
      </c>
      <c r="C72" s="84" t="str">
        <f>IF(itens_Remanesc!A72="","",IF(posicao_contratual!$Y72="","",IF(posicao_contratual!$Y72&gt;0,"",itens_Remanesc!C72)))</f>
        <v/>
      </c>
      <c r="D72" s="84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 t="str">
        <f t="shared" si="2"/>
        <v/>
      </c>
      <c r="I72" s="14"/>
      <c r="J72" s="14"/>
      <c r="K72" s="14"/>
      <c r="L72" s="14"/>
      <c r="M72" s="14"/>
      <c r="N72" s="155" t="str">
        <f>IF(A72="","",IF(posicao_contratual!$Y72="","",IF(posicao_contratual!$Y72&gt;0,"",posicao_contratual!E72)))</f>
        <v/>
      </c>
      <c r="O72" s="155" t="str">
        <f>IF(A72="","",IF(posicao_contratual!$Y72="","",IF(posicao_contratual!$Y72&gt;1,"",posicao_contratual!I72)))</f>
        <v/>
      </c>
      <c r="P72" s="155" t="str">
        <f>IF(A72="","",IF(posicao_contratual!$Y72="","",IF(posicao_contratual!$Y72&gt;2,"",posicao_contratual!M72)))</f>
        <v/>
      </c>
      <c r="Q72" s="155" t="str">
        <f>IF(A72="","",IF(posicao_contratual!$Y72="","",IF(posicao_contratual!$Y72&gt;3,"",posicao_contratual!Q72)))</f>
        <v/>
      </c>
      <c r="R72" s="155" t="str">
        <f>IF(A72="","",IF(posicao_contratual!$Y72="","",IF(posicao_contratual!$Y72&gt;4,"",posicao_contratual!U72)))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IF(A73="","",IF(posicao_contratual!$Y73="","",IF(posicao_contratual!$Y73&gt;0,"",posicao_contratual!G73)))</f>
        <v/>
      </c>
      <c r="C73" s="84" t="str">
        <f>IF(itens_Remanesc!A73="","",IF(posicao_contratual!$Y73="","",IF(posicao_contratual!$Y73&gt;0,"",itens_Remanesc!C73)))</f>
        <v/>
      </c>
      <c r="D73" s="84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 t="str">
        <f t="shared" si="2"/>
        <v/>
      </c>
      <c r="I73" s="14"/>
      <c r="J73" s="14"/>
      <c r="K73" s="14"/>
      <c r="L73" s="14"/>
      <c r="M73" s="14"/>
      <c r="N73" s="155" t="str">
        <f>IF(A73="","",IF(posicao_contratual!$Y73="","",IF(posicao_contratual!$Y73&gt;0,"",posicao_contratual!E73)))</f>
        <v/>
      </c>
      <c r="O73" s="155" t="str">
        <f>IF(A73="","",IF(posicao_contratual!$Y73="","",IF(posicao_contratual!$Y73&gt;1,"",posicao_contratual!I73)))</f>
        <v/>
      </c>
      <c r="P73" s="155" t="str">
        <f>IF(A73="","",IF(posicao_contratual!$Y73="","",IF(posicao_contratual!$Y73&gt;2,"",posicao_contratual!M73)))</f>
        <v/>
      </c>
      <c r="Q73" s="155" t="str">
        <f>IF(A73="","",IF(posicao_contratual!$Y73="","",IF(posicao_contratual!$Y73&gt;3,"",posicao_contratual!Q73)))</f>
        <v/>
      </c>
      <c r="R73" s="155" t="str">
        <f>IF(A73="","",IF(posicao_contratual!$Y73="","",IF(posicao_contratual!$Y73&gt;4,"",posicao_contratual!U73)))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IF(A74="","",IF(posicao_contratual!$Y74="","",IF(posicao_contratual!$Y74&gt;0,"",posicao_contratual!G74)))</f>
        <v/>
      </c>
      <c r="C74" s="84" t="str">
        <f>IF(itens_Remanesc!A74="","",IF(posicao_contratual!$Y74="","",IF(posicao_contratual!$Y74&gt;0,"",itens_Remanesc!C74)))</f>
        <v/>
      </c>
      <c r="D74" s="84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 t="str">
        <f t="shared" si="2"/>
        <v/>
      </c>
      <c r="I74" s="14"/>
      <c r="J74" s="14"/>
      <c r="K74" s="14"/>
      <c r="L74" s="14"/>
      <c r="M74" s="14"/>
      <c r="N74" s="155" t="str">
        <f>IF(A74="","",IF(posicao_contratual!$Y74="","",IF(posicao_contratual!$Y74&gt;0,"",posicao_contratual!E74)))</f>
        <v/>
      </c>
      <c r="O74" s="155" t="str">
        <f>IF(A74="","",IF(posicao_contratual!$Y74="","",IF(posicao_contratual!$Y74&gt;1,"",posicao_contratual!I74)))</f>
        <v/>
      </c>
      <c r="P74" s="155" t="str">
        <f>IF(A74="","",IF(posicao_contratual!$Y74="","",IF(posicao_contratual!$Y74&gt;2,"",posicao_contratual!M74)))</f>
        <v/>
      </c>
      <c r="Q74" s="155" t="str">
        <f>IF(A74="","",IF(posicao_contratual!$Y74="","",IF(posicao_contratual!$Y74&gt;3,"",posicao_contratual!Q74)))</f>
        <v/>
      </c>
      <c r="R74" s="155" t="str">
        <f>IF(A74="","",IF(posicao_contratual!$Y74="","",IF(posicao_contratual!$Y74&gt;4,"",posicao_contratual!U74)))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IF(A75="","",IF(posicao_contratual!$Y75="","",IF(posicao_contratual!$Y75&gt;0,"",posicao_contratual!G75)))</f>
        <v/>
      </c>
      <c r="C75" s="84" t="str">
        <f>IF(itens_Remanesc!A75="","",IF(posicao_contratual!$Y75="","",IF(posicao_contratual!$Y75&gt;0,"",itens_Remanesc!C75)))</f>
        <v/>
      </c>
      <c r="D75" s="84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 t="str">
        <f t="shared" si="2"/>
        <v/>
      </c>
      <c r="I75" s="14"/>
      <c r="J75" s="14"/>
      <c r="K75" s="14"/>
      <c r="L75" s="14"/>
      <c r="M75" s="14"/>
      <c r="N75" s="155" t="str">
        <f>IF(A75="","",IF(posicao_contratual!$Y75="","",IF(posicao_contratual!$Y75&gt;0,"",posicao_contratual!E75)))</f>
        <v/>
      </c>
      <c r="O75" s="155" t="str">
        <f>IF(A75="","",IF(posicao_contratual!$Y75="","",IF(posicao_contratual!$Y75&gt;1,"",posicao_contratual!I75)))</f>
        <v/>
      </c>
      <c r="P75" s="155" t="str">
        <f>IF(A75="","",IF(posicao_contratual!$Y75="","",IF(posicao_contratual!$Y75&gt;2,"",posicao_contratual!M75)))</f>
        <v/>
      </c>
      <c r="Q75" s="155" t="str">
        <f>IF(A75="","",IF(posicao_contratual!$Y75="","",IF(posicao_contratual!$Y75&gt;3,"",posicao_contratual!Q75)))</f>
        <v/>
      </c>
      <c r="R75" s="155" t="str">
        <f>IF(A75="","",IF(posicao_contratual!$Y75="","",IF(posicao_contratual!$Y75&gt;4,"",posicao_contratual!U75)))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IF(A76="","",IF(posicao_contratual!$Y76="","",IF(posicao_contratual!$Y76&gt;0,"",posicao_contratual!G76)))</f>
        <v/>
      </c>
      <c r="C76" s="84" t="str">
        <f>IF(itens_Remanesc!A76="","",IF(posicao_contratual!$Y76="","",IF(posicao_contratual!$Y76&gt;0,"",itens_Remanesc!C76)))</f>
        <v/>
      </c>
      <c r="D76" s="84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 t="str">
        <f t="shared" si="2"/>
        <v/>
      </c>
      <c r="I76" s="14"/>
      <c r="J76" s="14"/>
      <c r="K76" s="14"/>
      <c r="L76" s="14"/>
      <c r="M76" s="14"/>
      <c r="N76" s="155" t="str">
        <f>IF(A76="","",IF(posicao_contratual!$Y76="","",IF(posicao_contratual!$Y76&gt;0,"",posicao_contratual!E76)))</f>
        <v/>
      </c>
      <c r="O76" s="155" t="str">
        <f>IF(A76="","",IF(posicao_contratual!$Y76="","",IF(posicao_contratual!$Y76&gt;1,"",posicao_contratual!I76)))</f>
        <v/>
      </c>
      <c r="P76" s="155" t="str">
        <f>IF(A76="","",IF(posicao_contratual!$Y76="","",IF(posicao_contratual!$Y76&gt;2,"",posicao_contratual!M76)))</f>
        <v/>
      </c>
      <c r="Q76" s="155" t="str">
        <f>IF(A76="","",IF(posicao_contratual!$Y76="","",IF(posicao_contratual!$Y76&gt;3,"",posicao_contratual!Q76)))</f>
        <v/>
      </c>
      <c r="R76" s="155" t="str">
        <f>IF(A76="","",IF(posicao_contratual!$Y76="","",IF(posicao_contratual!$Y76&gt;4,"",posicao_contratual!U76)))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IF(A77="","",IF(posicao_contratual!$Y77="","",IF(posicao_contratual!$Y77&gt;0,"",posicao_contratual!G77)))</f>
        <v/>
      </c>
      <c r="C77" s="84" t="str">
        <f>IF(itens_Remanesc!A77="","",IF(posicao_contratual!$Y77="","",IF(posicao_contratual!$Y77&gt;0,"",itens_Remanesc!C77)))</f>
        <v/>
      </c>
      <c r="D77" s="84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 t="str">
        <f t="shared" si="2"/>
        <v/>
      </c>
      <c r="I77" s="14"/>
      <c r="J77" s="14"/>
      <c r="K77" s="14"/>
      <c r="L77" s="14"/>
      <c r="M77" s="14"/>
      <c r="N77" s="155" t="str">
        <f>IF(A77="","",IF(posicao_contratual!$Y77="","",IF(posicao_contratual!$Y77&gt;0,"",posicao_contratual!E77)))</f>
        <v/>
      </c>
      <c r="O77" s="155" t="str">
        <f>IF(A77="","",IF(posicao_contratual!$Y77="","",IF(posicao_contratual!$Y77&gt;1,"",posicao_contratual!I77)))</f>
        <v/>
      </c>
      <c r="P77" s="155" t="str">
        <f>IF(A77="","",IF(posicao_contratual!$Y77="","",IF(posicao_contratual!$Y77&gt;2,"",posicao_contratual!M77)))</f>
        <v/>
      </c>
      <c r="Q77" s="155" t="str">
        <f>IF(A77="","",IF(posicao_contratual!$Y77="","",IF(posicao_contratual!$Y77&gt;3,"",posicao_contratual!Q77)))</f>
        <v/>
      </c>
      <c r="R77" s="155" t="str">
        <f>IF(A77="","",IF(posicao_contratual!$Y77="","",IF(posicao_contratual!$Y77&gt;4,"",posicao_contratual!U77)))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IF(A78="","",IF(posicao_contratual!$Y78="","",IF(posicao_contratual!$Y78&gt;0,"",posicao_contratual!G78)))</f>
        <v/>
      </c>
      <c r="C78" s="84" t="str">
        <f>IF(itens_Remanesc!A78="","",IF(posicao_contratual!$Y78="","",IF(posicao_contratual!$Y78&gt;0,"",itens_Remanesc!C78)))</f>
        <v/>
      </c>
      <c r="D78" s="84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 t="str">
        <f t="shared" si="2"/>
        <v/>
      </c>
      <c r="I78" s="14"/>
      <c r="J78" s="14"/>
      <c r="K78" s="14"/>
      <c r="L78" s="14"/>
      <c r="M78" s="14"/>
      <c r="N78" s="155" t="str">
        <f>IF(A78="","",IF(posicao_contratual!$Y78="","",IF(posicao_contratual!$Y78&gt;0,"",posicao_contratual!E78)))</f>
        <v/>
      </c>
      <c r="O78" s="155" t="str">
        <f>IF(A78="","",IF(posicao_contratual!$Y78="","",IF(posicao_contratual!$Y78&gt;1,"",posicao_contratual!I78)))</f>
        <v/>
      </c>
      <c r="P78" s="155" t="str">
        <f>IF(A78="","",IF(posicao_contratual!$Y78="","",IF(posicao_contratual!$Y78&gt;2,"",posicao_contratual!M78)))</f>
        <v/>
      </c>
      <c r="Q78" s="155" t="str">
        <f>IF(A78="","",IF(posicao_contratual!$Y78="","",IF(posicao_contratual!$Y78&gt;3,"",posicao_contratual!Q78)))</f>
        <v/>
      </c>
      <c r="R78" s="155" t="str">
        <f>IF(A78="","",IF(posicao_contratual!$Y78="","",IF(posicao_contratual!$Y78&gt;4,"",posicao_contratual!U78)))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IF(A79="","",IF(posicao_contratual!$Y79="","",IF(posicao_contratual!$Y79&gt;0,"",posicao_contratual!G79)))</f>
        <v/>
      </c>
      <c r="C79" s="84" t="str">
        <f>IF(itens_Remanesc!A79="","",IF(posicao_contratual!$Y79="","",IF(posicao_contratual!$Y79&gt;0,"",itens_Remanesc!C79)))</f>
        <v/>
      </c>
      <c r="D79" s="84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 t="str">
        <f t="shared" si="2"/>
        <v/>
      </c>
      <c r="I79" s="14"/>
      <c r="J79" s="14"/>
      <c r="K79" s="14"/>
      <c r="L79" s="14"/>
      <c r="M79" s="14"/>
      <c r="N79" s="155" t="str">
        <f>IF(A79="","",IF(posicao_contratual!$Y79="","",IF(posicao_contratual!$Y79&gt;0,"",posicao_contratual!E79)))</f>
        <v/>
      </c>
      <c r="O79" s="155" t="str">
        <f>IF(A79="","",IF(posicao_contratual!$Y79="","",IF(posicao_contratual!$Y79&gt;1,"",posicao_contratual!I79)))</f>
        <v/>
      </c>
      <c r="P79" s="155" t="str">
        <f>IF(A79="","",IF(posicao_contratual!$Y79="","",IF(posicao_contratual!$Y79&gt;2,"",posicao_contratual!M79)))</f>
        <v/>
      </c>
      <c r="Q79" s="155" t="str">
        <f>IF(A79="","",IF(posicao_contratual!$Y79="","",IF(posicao_contratual!$Y79&gt;3,"",posicao_contratual!Q79)))</f>
        <v/>
      </c>
      <c r="R79" s="155" t="str">
        <f>IF(A79="","",IF(posicao_contratual!$Y79="","",IF(posicao_contratual!$Y79&gt;4,"",posicao_contratual!U79)))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IF(A80="","",IF(posicao_contratual!$Y80="","",IF(posicao_contratual!$Y80&gt;0,"",posicao_contratual!G80)))</f>
        <v/>
      </c>
      <c r="C80" s="84" t="str">
        <f>IF(itens_Remanesc!A80="","",IF(posicao_contratual!$Y80="","",IF(posicao_contratual!$Y80&gt;0,"",itens_Remanesc!C80)))</f>
        <v/>
      </c>
      <c r="D80" s="84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 t="str">
        <f t="shared" si="2"/>
        <v/>
      </c>
      <c r="I80" s="14"/>
      <c r="J80" s="14"/>
      <c r="K80" s="14"/>
      <c r="L80" s="14"/>
      <c r="M80" s="14"/>
      <c r="N80" s="155" t="str">
        <f>IF(A80="","",IF(posicao_contratual!$Y80="","",IF(posicao_contratual!$Y80&gt;0,"",posicao_contratual!E80)))</f>
        <v/>
      </c>
      <c r="O80" s="155" t="str">
        <f>IF(A80="","",IF(posicao_contratual!$Y80="","",IF(posicao_contratual!$Y80&gt;1,"",posicao_contratual!I80)))</f>
        <v/>
      </c>
      <c r="P80" s="155" t="str">
        <f>IF(A80="","",IF(posicao_contratual!$Y80="","",IF(posicao_contratual!$Y80&gt;2,"",posicao_contratual!M80)))</f>
        <v/>
      </c>
      <c r="Q80" s="155" t="str">
        <f>IF(A80="","",IF(posicao_contratual!$Y80="","",IF(posicao_contratual!$Y80&gt;3,"",posicao_contratual!Q80)))</f>
        <v/>
      </c>
      <c r="R80" s="155" t="str">
        <f>IF(A80="","",IF(posicao_contratual!$Y80="","",IF(posicao_contratual!$Y80&gt;4,"",posicao_contratual!U80)))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IF(A81="","",IF(posicao_contratual!$Y81="","",IF(posicao_contratual!$Y81&gt;0,"",posicao_contratual!G81)))</f>
        <v/>
      </c>
      <c r="C81" s="84" t="str">
        <f>IF(itens_Remanesc!A81="","",IF(posicao_contratual!$Y81="","",IF(posicao_contratual!$Y81&gt;0,"",itens_Remanesc!C81)))</f>
        <v/>
      </c>
      <c r="D81" s="84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 t="str">
        <f t="shared" si="2"/>
        <v/>
      </c>
      <c r="I81" s="14"/>
      <c r="J81" s="14"/>
      <c r="K81" s="14"/>
      <c r="L81" s="14"/>
      <c r="M81" s="14"/>
      <c r="N81" s="155" t="str">
        <f>IF(A81="","",IF(posicao_contratual!$Y81="","",IF(posicao_contratual!$Y81&gt;0,"",posicao_contratual!E81)))</f>
        <v/>
      </c>
      <c r="O81" s="155" t="str">
        <f>IF(A81="","",IF(posicao_contratual!$Y81="","",IF(posicao_contratual!$Y81&gt;1,"",posicao_contratual!I81)))</f>
        <v/>
      </c>
      <c r="P81" s="155" t="str">
        <f>IF(A81="","",IF(posicao_contratual!$Y81="","",IF(posicao_contratual!$Y81&gt;2,"",posicao_contratual!M81)))</f>
        <v/>
      </c>
      <c r="Q81" s="155" t="str">
        <f>IF(A81="","",IF(posicao_contratual!$Y81="","",IF(posicao_contratual!$Y81&gt;3,"",posicao_contratual!Q81)))</f>
        <v/>
      </c>
      <c r="R81" s="155" t="str">
        <f>IF(A81="","",IF(posicao_contratual!$Y81="","",IF(posicao_contratual!$Y81&gt;4,"",posicao_contratual!U81)))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IF(A82="","",IF(posicao_contratual!$Y82="","",IF(posicao_contratual!$Y82&gt;0,"",posicao_contratual!G82)))</f>
        <v/>
      </c>
      <c r="C82" s="84" t="str">
        <f>IF(itens_Remanesc!A82="","",IF(posicao_contratual!$Y82="","",IF(posicao_contratual!$Y82&gt;0,"",itens_Remanesc!C82)))</f>
        <v/>
      </c>
      <c r="D82" s="84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 t="str">
        <f t="shared" si="2"/>
        <v/>
      </c>
      <c r="I82" s="14"/>
      <c r="J82" s="14"/>
      <c r="K82" s="14"/>
      <c r="L82" s="14"/>
      <c r="M82" s="14"/>
      <c r="N82" s="155" t="str">
        <f>IF(A82="","",IF(posicao_contratual!$Y82="","",IF(posicao_contratual!$Y82&gt;0,"",posicao_contratual!E82)))</f>
        <v/>
      </c>
      <c r="O82" s="155" t="str">
        <f>IF(A82="","",IF(posicao_contratual!$Y82="","",IF(posicao_contratual!$Y82&gt;1,"",posicao_contratual!I82)))</f>
        <v/>
      </c>
      <c r="P82" s="155" t="str">
        <f>IF(A82="","",IF(posicao_contratual!$Y82="","",IF(posicao_contratual!$Y82&gt;2,"",posicao_contratual!M82)))</f>
        <v/>
      </c>
      <c r="Q82" s="155" t="str">
        <f>IF(A82="","",IF(posicao_contratual!$Y82="","",IF(posicao_contratual!$Y82&gt;3,"",posicao_contratual!Q82)))</f>
        <v/>
      </c>
      <c r="R82" s="155" t="str">
        <f>IF(A82="","",IF(posicao_contratual!$Y82="","",IF(posicao_contratual!$Y82&gt;4,"",posicao_contratual!U82)))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IF(A83="","",IF(posicao_contratual!$Y83="","",IF(posicao_contratual!$Y83&gt;0,"",posicao_contratual!G83)))</f>
        <v/>
      </c>
      <c r="C83" s="84" t="str">
        <f>IF(itens_Remanesc!A83="","",IF(posicao_contratual!$Y83="","",IF(posicao_contratual!$Y83&gt;0,"",itens_Remanesc!C83)))</f>
        <v/>
      </c>
      <c r="D83" s="84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 t="str">
        <f t="shared" si="2"/>
        <v/>
      </c>
      <c r="I83" s="14"/>
      <c r="J83" s="14"/>
      <c r="K83" s="14"/>
      <c r="L83" s="14"/>
      <c r="M83" s="14"/>
      <c r="N83" s="155" t="str">
        <f>IF(A83="","",IF(posicao_contratual!$Y83="","",IF(posicao_contratual!$Y83&gt;0,"",posicao_contratual!E83)))</f>
        <v/>
      </c>
      <c r="O83" s="155" t="str">
        <f>IF(A83="","",IF(posicao_contratual!$Y83="","",IF(posicao_contratual!$Y83&gt;1,"",posicao_contratual!I83)))</f>
        <v/>
      </c>
      <c r="P83" s="155" t="str">
        <f>IF(A83="","",IF(posicao_contratual!$Y83="","",IF(posicao_contratual!$Y83&gt;2,"",posicao_contratual!M83)))</f>
        <v/>
      </c>
      <c r="Q83" s="155" t="str">
        <f>IF(A83="","",IF(posicao_contratual!$Y83="","",IF(posicao_contratual!$Y83&gt;3,"",posicao_contratual!Q83)))</f>
        <v/>
      </c>
      <c r="R83" s="155" t="str">
        <f>IF(A83="","",IF(posicao_contratual!$Y83="","",IF(posicao_contratual!$Y83&gt;4,"",posicao_contratual!U83)))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IF(A84="","",IF(posicao_contratual!$Y84="","",IF(posicao_contratual!$Y84&gt;0,"",posicao_contratual!G84)))</f>
        <v/>
      </c>
      <c r="C84" s="84" t="str">
        <f>IF(itens_Remanesc!A84="","",IF(posicao_contratual!$Y84="","",IF(posicao_contratual!$Y84&gt;0,"",itens_Remanesc!C84)))</f>
        <v/>
      </c>
      <c r="D84" s="84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 t="str">
        <f t="shared" si="2"/>
        <v/>
      </c>
      <c r="I84" s="14"/>
      <c r="J84" s="14"/>
      <c r="K84" s="14"/>
      <c r="L84" s="14"/>
      <c r="M84" s="14"/>
      <c r="N84" s="155" t="str">
        <f>IF(A84="","",IF(posicao_contratual!$Y84="","",IF(posicao_contratual!$Y84&gt;0,"",posicao_contratual!E84)))</f>
        <v/>
      </c>
      <c r="O84" s="155" t="str">
        <f>IF(A84="","",IF(posicao_contratual!$Y84="","",IF(posicao_contratual!$Y84&gt;1,"",posicao_contratual!I84)))</f>
        <v/>
      </c>
      <c r="P84" s="155" t="str">
        <f>IF(A84="","",IF(posicao_contratual!$Y84="","",IF(posicao_contratual!$Y84&gt;2,"",posicao_contratual!M84)))</f>
        <v/>
      </c>
      <c r="Q84" s="155" t="str">
        <f>IF(A84="","",IF(posicao_contratual!$Y84="","",IF(posicao_contratual!$Y84&gt;3,"",posicao_contratual!Q84)))</f>
        <v/>
      </c>
      <c r="R84" s="155" t="str">
        <f>IF(A84="","",IF(posicao_contratual!$Y84="","",IF(posicao_contratual!$Y84&gt;4,"",posicao_contratual!U84)))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IF(A85="","",IF(posicao_contratual!$Y85="","",IF(posicao_contratual!$Y85&gt;0,"",posicao_contratual!G85)))</f>
        <v/>
      </c>
      <c r="C85" s="84" t="str">
        <f>IF(itens_Remanesc!A85="","",IF(posicao_contratual!$Y85="","",IF(posicao_contratual!$Y85&gt;0,"",itens_Remanesc!C85)))</f>
        <v/>
      </c>
      <c r="D85" s="84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 t="str">
        <f t="shared" si="2"/>
        <v/>
      </c>
      <c r="I85" s="14"/>
      <c r="J85" s="14"/>
      <c r="K85" s="14"/>
      <c r="L85" s="14"/>
      <c r="M85" s="14"/>
      <c r="N85" s="155" t="str">
        <f>IF(A85="","",IF(posicao_contratual!$Y85="","",IF(posicao_contratual!$Y85&gt;0,"",posicao_contratual!E85)))</f>
        <v/>
      </c>
      <c r="O85" s="155" t="str">
        <f>IF(A85="","",IF(posicao_contratual!$Y85="","",IF(posicao_contratual!$Y85&gt;1,"",posicao_contratual!I85)))</f>
        <v/>
      </c>
      <c r="P85" s="155" t="str">
        <f>IF(A85="","",IF(posicao_contratual!$Y85="","",IF(posicao_contratual!$Y85&gt;2,"",posicao_contratual!M85)))</f>
        <v/>
      </c>
      <c r="Q85" s="155" t="str">
        <f>IF(A85="","",IF(posicao_contratual!$Y85="","",IF(posicao_contratual!$Y85&gt;3,"",posicao_contratual!Q85)))</f>
        <v/>
      </c>
      <c r="R85" s="155" t="str">
        <f>IF(A85="","",IF(posicao_contratual!$Y85="","",IF(posicao_contratual!$Y85&gt;4,"",posicao_contratual!U85)))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IF(A86="","",IF(posicao_contratual!$Y86="","",IF(posicao_contratual!$Y86&gt;0,"",posicao_contratual!G86)))</f>
        <v/>
      </c>
      <c r="C86" s="84" t="str">
        <f>IF(itens_Remanesc!A86="","",IF(posicao_contratual!$Y86="","",IF(posicao_contratual!$Y86&gt;0,"",itens_Remanesc!C86)))</f>
        <v/>
      </c>
      <c r="D86" s="84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 t="str">
        <f t="shared" si="2"/>
        <v/>
      </c>
      <c r="I86" s="14"/>
      <c r="J86" s="14"/>
      <c r="K86" s="14"/>
      <c r="L86" s="14"/>
      <c r="M86" s="14"/>
      <c r="N86" s="155" t="str">
        <f>IF(A86="","",IF(posicao_contratual!$Y86="","",IF(posicao_contratual!$Y86&gt;0,"",posicao_contratual!E86)))</f>
        <v/>
      </c>
      <c r="O86" s="155" t="str">
        <f>IF(A86="","",IF(posicao_contratual!$Y86="","",IF(posicao_contratual!$Y86&gt;1,"",posicao_contratual!I86)))</f>
        <v/>
      </c>
      <c r="P86" s="155" t="str">
        <f>IF(A86="","",IF(posicao_contratual!$Y86="","",IF(posicao_contratual!$Y86&gt;2,"",posicao_contratual!M86)))</f>
        <v/>
      </c>
      <c r="Q86" s="155" t="str">
        <f>IF(A86="","",IF(posicao_contratual!$Y86="","",IF(posicao_contratual!$Y86&gt;3,"",posicao_contratual!Q86)))</f>
        <v/>
      </c>
      <c r="R86" s="155" t="str">
        <f>IF(A86="","",IF(posicao_contratual!$Y86="","",IF(posicao_contratual!$Y86&gt;4,"",posicao_contratual!U86)))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IF(A87="","",IF(posicao_contratual!$Y87="","",IF(posicao_contratual!$Y87&gt;0,"",posicao_contratual!G87)))</f>
        <v/>
      </c>
      <c r="C87" s="84" t="str">
        <f>IF(itens_Remanesc!A87="","",IF(posicao_contratual!$Y87="","",IF(posicao_contratual!$Y87&gt;0,"",itens_Remanesc!C87)))</f>
        <v/>
      </c>
      <c r="D87" s="84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 t="str">
        <f t="shared" si="2"/>
        <v/>
      </c>
      <c r="I87" s="14"/>
      <c r="J87" s="14"/>
      <c r="K87" s="14"/>
      <c r="L87" s="14"/>
      <c r="M87" s="14"/>
      <c r="N87" s="155" t="str">
        <f>IF(A87="","",IF(posicao_contratual!$Y87="","",IF(posicao_contratual!$Y87&gt;0,"",posicao_contratual!E87)))</f>
        <v/>
      </c>
      <c r="O87" s="155" t="str">
        <f>IF(A87="","",IF(posicao_contratual!$Y87="","",IF(posicao_contratual!$Y87&gt;1,"",posicao_contratual!I87)))</f>
        <v/>
      </c>
      <c r="P87" s="155" t="str">
        <f>IF(A87="","",IF(posicao_contratual!$Y87="","",IF(posicao_contratual!$Y87&gt;2,"",posicao_contratual!M87)))</f>
        <v/>
      </c>
      <c r="Q87" s="155" t="str">
        <f>IF(A87="","",IF(posicao_contratual!$Y87="","",IF(posicao_contratual!$Y87&gt;3,"",posicao_contratual!Q87)))</f>
        <v/>
      </c>
      <c r="R87" s="155" t="str">
        <f>IF(A87="","",IF(posicao_contratual!$Y87="","",IF(posicao_contratual!$Y87&gt;4,"",posicao_contratual!U87)))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IF(A88="","",IF(posicao_contratual!$Y88="","",IF(posicao_contratual!$Y88&gt;0,"",posicao_contratual!G88)))</f>
        <v/>
      </c>
      <c r="C88" s="84" t="str">
        <f>IF(itens_Remanesc!A88="","",IF(posicao_contratual!$Y88="","",IF(posicao_contratual!$Y88&gt;0,"",itens_Remanesc!C88)))</f>
        <v/>
      </c>
      <c r="D88" s="84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 t="str">
        <f t="shared" si="2"/>
        <v/>
      </c>
      <c r="I88" s="14"/>
      <c r="J88" s="14"/>
      <c r="K88" s="14"/>
      <c r="L88" s="14"/>
      <c r="M88" s="14"/>
      <c r="N88" s="155" t="str">
        <f>IF(A88="","",IF(posicao_contratual!$Y88="","",IF(posicao_contratual!$Y88&gt;0,"",posicao_contratual!E88)))</f>
        <v/>
      </c>
      <c r="O88" s="155" t="str">
        <f>IF(A88="","",IF(posicao_contratual!$Y88="","",IF(posicao_contratual!$Y88&gt;1,"",posicao_contratual!I88)))</f>
        <v/>
      </c>
      <c r="P88" s="155" t="str">
        <f>IF(A88="","",IF(posicao_contratual!$Y88="","",IF(posicao_contratual!$Y88&gt;2,"",posicao_contratual!M88)))</f>
        <v/>
      </c>
      <c r="Q88" s="155" t="str">
        <f>IF(A88="","",IF(posicao_contratual!$Y88="","",IF(posicao_contratual!$Y88&gt;3,"",posicao_contratual!Q88)))</f>
        <v/>
      </c>
      <c r="R88" s="155" t="str">
        <f>IF(A88="","",IF(posicao_contratual!$Y88="","",IF(posicao_contratual!$Y88&gt;4,"",posicao_contratual!U88)))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IF(A89="","",IF(posicao_contratual!$Y89="","",IF(posicao_contratual!$Y89&gt;0,"",posicao_contratual!G89)))</f>
        <v/>
      </c>
      <c r="C89" s="84" t="str">
        <f>IF(itens_Remanesc!A89="","",IF(posicao_contratual!$Y89="","",IF(posicao_contratual!$Y89&gt;0,"",itens_Remanesc!C89)))</f>
        <v/>
      </c>
      <c r="D89" s="84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 t="str">
        <f t="shared" si="2"/>
        <v/>
      </c>
      <c r="I89" s="14"/>
      <c r="J89" s="14"/>
      <c r="K89" s="14"/>
      <c r="L89" s="14"/>
      <c r="M89" s="14"/>
      <c r="N89" s="155" t="str">
        <f>IF(A89="","",IF(posicao_contratual!$Y89="","",IF(posicao_contratual!$Y89&gt;0,"",posicao_contratual!E89)))</f>
        <v/>
      </c>
      <c r="O89" s="155" t="str">
        <f>IF(A89="","",IF(posicao_contratual!$Y89="","",IF(posicao_contratual!$Y89&gt;1,"",posicao_contratual!I89)))</f>
        <v/>
      </c>
      <c r="P89" s="155" t="str">
        <f>IF(A89="","",IF(posicao_contratual!$Y89="","",IF(posicao_contratual!$Y89&gt;2,"",posicao_contratual!M89)))</f>
        <v/>
      </c>
      <c r="Q89" s="155" t="str">
        <f>IF(A89="","",IF(posicao_contratual!$Y89="","",IF(posicao_contratual!$Y89&gt;3,"",posicao_contratual!Q89)))</f>
        <v/>
      </c>
      <c r="R89" s="155" t="str">
        <f>IF(A89="","",IF(posicao_contratual!$Y89="","",IF(posicao_contratual!$Y89&gt;4,"",posicao_contratual!U89)))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IF(A90="","",IF(posicao_contratual!$Y90="","",IF(posicao_contratual!$Y90&gt;0,"",posicao_contratual!G90)))</f>
        <v/>
      </c>
      <c r="C90" s="84" t="str">
        <f>IF(itens_Remanesc!A90="","",IF(posicao_contratual!$Y90="","",IF(posicao_contratual!$Y90&gt;0,"",itens_Remanesc!C90)))</f>
        <v/>
      </c>
      <c r="D90" s="84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 t="str">
        <f t="shared" si="2"/>
        <v/>
      </c>
      <c r="I90" s="14"/>
      <c r="J90" s="14"/>
      <c r="K90" s="14"/>
      <c r="L90" s="14"/>
      <c r="M90" s="14"/>
      <c r="N90" s="155" t="str">
        <f>IF(A90="","",IF(posicao_contratual!$Y90="","",IF(posicao_contratual!$Y90&gt;0,"",posicao_contratual!E90)))</f>
        <v/>
      </c>
      <c r="O90" s="155" t="str">
        <f>IF(A90="","",IF(posicao_contratual!$Y90="","",IF(posicao_contratual!$Y90&gt;1,"",posicao_contratual!I90)))</f>
        <v/>
      </c>
      <c r="P90" s="155" t="str">
        <f>IF(A90="","",IF(posicao_contratual!$Y90="","",IF(posicao_contratual!$Y90&gt;2,"",posicao_contratual!M90)))</f>
        <v/>
      </c>
      <c r="Q90" s="155" t="str">
        <f>IF(A90="","",IF(posicao_contratual!$Y90="","",IF(posicao_contratual!$Y90&gt;3,"",posicao_contratual!Q90)))</f>
        <v/>
      </c>
      <c r="R90" s="155" t="str">
        <f>IF(A90="","",IF(posicao_contratual!$Y90="","",IF(posicao_contratual!$Y90&gt;4,"",posicao_contratual!U90)))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IF(A91="","",IF(posicao_contratual!$Y91="","",IF(posicao_contratual!$Y91&gt;0,"",posicao_contratual!G91)))</f>
        <v/>
      </c>
      <c r="C91" s="84" t="str">
        <f>IF(itens_Remanesc!A91="","",IF(posicao_contratual!$Y91="","",IF(posicao_contratual!$Y91&gt;0,"",itens_Remanesc!C91)))</f>
        <v/>
      </c>
      <c r="D91" s="84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 t="str">
        <f t="shared" si="2"/>
        <v/>
      </c>
      <c r="I91" s="14"/>
      <c r="J91" s="14"/>
      <c r="K91" s="14"/>
      <c r="L91" s="14"/>
      <c r="M91" s="14"/>
      <c r="N91" s="155" t="str">
        <f>IF(A91="","",IF(posicao_contratual!$Y91="","",IF(posicao_contratual!$Y91&gt;0,"",posicao_contratual!E91)))</f>
        <v/>
      </c>
      <c r="O91" s="155" t="str">
        <f>IF(A91="","",IF(posicao_contratual!$Y91="","",IF(posicao_contratual!$Y91&gt;1,"",posicao_contratual!I91)))</f>
        <v/>
      </c>
      <c r="P91" s="155" t="str">
        <f>IF(A91="","",IF(posicao_contratual!$Y91="","",IF(posicao_contratual!$Y91&gt;2,"",posicao_contratual!M91)))</f>
        <v/>
      </c>
      <c r="Q91" s="155" t="str">
        <f>IF(A91="","",IF(posicao_contratual!$Y91="","",IF(posicao_contratual!$Y91&gt;3,"",posicao_contratual!Q91)))</f>
        <v/>
      </c>
      <c r="R91" s="155" t="str">
        <f>IF(A91="","",IF(posicao_contratual!$Y91="","",IF(posicao_contratual!$Y91&gt;4,"",posicao_contratual!U91)))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IF(A92="","",IF(posicao_contratual!$Y92="","",IF(posicao_contratual!$Y92&gt;0,"",posicao_contratual!G92)))</f>
        <v/>
      </c>
      <c r="C92" s="84" t="str">
        <f>IF(itens_Remanesc!A92="","",IF(posicao_contratual!$Y92="","",IF(posicao_contratual!$Y92&gt;0,"",itens_Remanesc!C92)))</f>
        <v/>
      </c>
      <c r="D92" s="84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 t="str">
        <f t="shared" si="2"/>
        <v/>
      </c>
      <c r="I92" s="14"/>
      <c r="J92" s="14"/>
      <c r="K92" s="14"/>
      <c r="L92" s="14"/>
      <c r="M92" s="14"/>
      <c r="N92" s="155" t="str">
        <f>IF(A92="","",IF(posicao_contratual!$Y92="","",IF(posicao_contratual!$Y92&gt;0,"",posicao_contratual!E92)))</f>
        <v/>
      </c>
      <c r="O92" s="155" t="str">
        <f>IF(A92="","",IF(posicao_contratual!$Y92="","",IF(posicao_contratual!$Y92&gt;1,"",posicao_contratual!I92)))</f>
        <v/>
      </c>
      <c r="P92" s="155" t="str">
        <f>IF(A92="","",IF(posicao_contratual!$Y92="","",IF(posicao_contratual!$Y92&gt;2,"",posicao_contratual!M92)))</f>
        <v/>
      </c>
      <c r="Q92" s="155" t="str">
        <f>IF(A92="","",IF(posicao_contratual!$Y92="","",IF(posicao_contratual!$Y92&gt;3,"",posicao_contratual!Q92)))</f>
        <v/>
      </c>
      <c r="R92" s="155" t="str">
        <f>IF(A92="","",IF(posicao_contratual!$Y92="","",IF(posicao_contratual!$Y92&gt;4,"",posicao_contratual!U92)))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IF(A93="","",IF(posicao_contratual!$Y93="","",IF(posicao_contratual!$Y93&gt;0,"",posicao_contratual!G93)))</f>
        <v/>
      </c>
      <c r="C93" s="84" t="str">
        <f>IF(itens_Remanesc!A93="","",IF(posicao_contratual!$Y93="","",IF(posicao_contratual!$Y93&gt;0,"",itens_Remanesc!C93)))</f>
        <v/>
      </c>
      <c r="D93" s="84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 t="str">
        <f t="shared" si="2"/>
        <v/>
      </c>
      <c r="I93" s="14"/>
      <c r="J93" s="14"/>
      <c r="K93" s="14"/>
      <c r="L93" s="14"/>
      <c r="M93" s="14"/>
      <c r="N93" s="155" t="str">
        <f>IF(A93="","",IF(posicao_contratual!$Y93="","",IF(posicao_contratual!$Y93&gt;0,"",posicao_contratual!E93)))</f>
        <v/>
      </c>
      <c r="O93" s="155" t="str">
        <f>IF(A93="","",IF(posicao_contratual!$Y93="","",IF(posicao_contratual!$Y93&gt;1,"",posicao_contratual!I93)))</f>
        <v/>
      </c>
      <c r="P93" s="155" t="str">
        <f>IF(A93="","",IF(posicao_contratual!$Y93="","",IF(posicao_contratual!$Y93&gt;2,"",posicao_contratual!M93)))</f>
        <v/>
      </c>
      <c r="Q93" s="155" t="str">
        <f>IF(A93="","",IF(posicao_contratual!$Y93="","",IF(posicao_contratual!$Y93&gt;3,"",posicao_contratual!Q93)))</f>
        <v/>
      </c>
      <c r="R93" s="155" t="str">
        <f>IF(A93="","",IF(posicao_contratual!$Y93="","",IF(posicao_contratual!$Y93&gt;4,"",posicao_contratual!U93)))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IF(A94="","",IF(posicao_contratual!$Y94="","",IF(posicao_contratual!$Y94&gt;0,"",posicao_contratual!G94)))</f>
        <v/>
      </c>
      <c r="C94" s="84" t="str">
        <f>IF(itens_Remanesc!A94="","",IF(posicao_contratual!$Y94="","",IF(posicao_contratual!$Y94&gt;0,"",itens_Remanesc!C94)))</f>
        <v/>
      </c>
      <c r="D94" s="84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 t="str">
        <f t="shared" si="2"/>
        <v/>
      </c>
      <c r="I94" s="14"/>
      <c r="J94" s="14"/>
      <c r="K94" s="14"/>
      <c r="L94" s="14"/>
      <c r="M94" s="14"/>
      <c r="N94" s="155" t="str">
        <f>IF(A94="","",IF(posicao_contratual!$Y94="","",IF(posicao_contratual!$Y94&gt;0,"",posicao_contratual!E94)))</f>
        <v/>
      </c>
      <c r="O94" s="155" t="str">
        <f>IF(A94="","",IF(posicao_contratual!$Y94="","",IF(posicao_contratual!$Y94&gt;1,"",posicao_contratual!I94)))</f>
        <v/>
      </c>
      <c r="P94" s="155" t="str">
        <f>IF(A94="","",IF(posicao_contratual!$Y94="","",IF(posicao_contratual!$Y94&gt;2,"",posicao_contratual!M94)))</f>
        <v/>
      </c>
      <c r="Q94" s="155" t="str">
        <f>IF(A94="","",IF(posicao_contratual!$Y94="","",IF(posicao_contratual!$Y94&gt;3,"",posicao_contratual!Q94)))</f>
        <v/>
      </c>
      <c r="R94" s="155" t="str">
        <f>IF(A94="","",IF(posicao_contratual!$Y94="","",IF(posicao_contratual!$Y94&gt;4,"",posicao_contratual!U94)))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IF(A95="","",IF(posicao_contratual!$Y95="","",IF(posicao_contratual!$Y95&gt;0,"",posicao_contratual!G95)))</f>
        <v/>
      </c>
      <c r="C95" s="84" t="str">
        <f>IF(itens_Remanesc!A95="","",IF(posicao_contratual!$Y95="","",IF(posicao_contratual!$Y95&gt;0,"",itens_Remanesc!C95)))</f>
        <v/>
      </c>
      <c r="D95" s="84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 t="str">
        <f t="shared" si="2"/>
        <v/>
      </c>
      <c r="I95" s="14"/>
      <c r="J95" s="14"/>
      <c r="K95" s="14"/>
      <c r="L95" s="14"/>
      <c r="M95" s="14"/>
      <c r="N95" s="155" t="str">
        <f>IF(A95="","",IF(posicao_contratual!$Y95="","",IF(posicao_contratual!$Y95&gt;0,"",posicao_contratual!E95)))</f>
        <v/>
      </c>
      <c r="O95" s="155" t="str">
        <f>IF(A95="","",IF(posicao_contratual!$Y95="","",IF(posicao_contratual!$Y95&gt;1,"",posicao_contratual!I95)))</f>
        <v/>
      </c>
      <c r="P95" s="155" t="str">
        <f>IF(A95="","",IF(posicao_contratual!$Y95="","",IF(posicao_contratual!$Y95&gt;2,"",posicao_contratual!M95)))</f>
        <v/>
      </c>
      <c r="Q95" s="155" t="str">
        <f>IF(A95="","",IF(posicao_contratual!$Y95="","",IF(posicao_contratual!$Y95&gt;3,"",posicao_contratual!Q95)))</f>
        <v/>
      </c>
      <c r="R95" s="155" t="str">
        <f>IF(A95="","",IF(posicao_contratual!$Y95="","",IF(posicao_contratual!$Y95&gt;4,"",posicao_contratual!U95)))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IF(A96="","",IF(posicao_contratual!$Y96="","",IF(posicao_contratual!$Y96&gt;0,"",posicao_contratual!G96)))</f>
        <v/>
      </c>
      <c r="C96" s="84" t="str">
        <f>IF(itens_Remanesc!A96="","",IF(posicao_contratual!$Y96="","",IF(posicao_contratual!$Y96&gt;0,"",itens_Remanesc!C96)))</f>
        <v/>
      </c>
      <c r="D96" s="84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 t="str">
        <f t="shared" si="2"/>
        <v/>
      </c>
      <c r="I96" s="14"/>
      <c r="J96" s="14"/>
      <c r="K96" s="14"/>
      <c r="L96" s="14"/>
      <c r="M96" s="14"/>
      <c r="N96" s="155" t="str">
        <f>IF(A96="","",IF(posicao_contratual!$Y96="","",IF(posicao_contratual!$Y96&gt;0,"",posicao_contratual!E96)))</f>
        <v/>
      </c>
      <c r="O96" s="155" t="str">
        <f>IF(A96="","",IF(posicao_contratual!$Y96="","",IF(posicao_contratual!$Y96&gt;1,"",posicao_contratual!I96)))</f>
        <v/>
      </c>
      <c r="P96" s="155" t="str">
        <f>IF(A96="","",IF(posicao_contratual!$Y96="","",IF(posicao_contratual!$Y96&gt;2,"",posicao_contratual!M96)))</f>
        <v/>
      </c>
      <c r="Q96" s="155" t="str">
        <f>IF(A96="","",IF(posicao_contratual!$Y96="","",IF(posicao_contratual!$Y96&gt;3,"",posicao_contratual!Q96)))</f>
        <v/>
      </c>
      <c r="R96" s="155" t="str">
        <f>IF(A96="","",IF(posicao_contratual!$Y96="","",IF(posicao_contratual!$Y96&gt;4,"",posicao_contratual!U96)))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IF(A97="","",IF(posicao_contratual!$Y97="","",IF(posicao_contratual!$Y97&gt;0,"",posicao_contratual!G97)))</f>
        <v/>
      </c>
      <c r="C97" s="84" t="str">
        <f>IF(itens_Remanesc!A97="","",IF(posicao_contratual!$Y97="","",IF(posicao_contratual!$Y97&gt;0,"",itens_Remanesc!C97)))</f>
        <v/>
      </c>
      <c r="D97" s="84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 t="str">
        <f t="shared" si="2"/>
        <v/>
      </c>
      <c r="I97" s="14"/>
      <c r="J97" s="14"/>
      <c r="K97" s="14"/>
      <c r="L97" s="14"/>
      <c r="M97" s="14"/>
      <c r="N97" s="155" t="str">
        <f>IF(A97="","",IF(posicao_contratual!$Y97="","",IF(posicao_contratual!$Y97&gt;0,"",posicao_contratual!E97)))</f>
        <v/>
      </c>
      <c r="O97" s="155" t="str">
        <f>IF(A97="","",IF(posicao_contratual!$Y97="","",IF(posicao_contratual!$Y97&gt;1,"",posicao_contratual!I97)))</f>
        <v/>
      </c>
      <c r="P97" s="155" t="str">
        <f>IF(A97="","",IF(posicao_contratual!$Y97="","",IF(posicao_contratual!$Y97&gt;2,"",posicao_contratual!M97)))</f>
        <v/>
      </c>
      <c r="Q97" s="155" t="str">
        <f>IF(A97="","",IF(posicao_contratual!$Y97="","",IF(posicao_contratual!$Y97&gt;3,"",posicao_contratual!Q97)))</f>
        <v/>
      </c>
      <c r="R97" s="155" t="str">
        <f>IF(A97="","",IF(posicao_contratual!$Y97="","",IF(posicao_contratual!$Y97&gt;4,"",posicao_contratual!U97)))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IF(A98="","",IF(posicao_contratual!$Y98="","",IF(posicao_contratual!$Y98&gt;0,"",posicao_contratual!G98)))</f>
        <v/>
      </c>
      <c r="C98" s="84" t="str">
        <f>IF(itens_Remanesc!A98="","",IF(posicao_contratual!$Y98="","",IF(posicao_contratual!$Y98&gt;0,"",itens_Remanesc!C98)))</f>
        <v/>
      </c>
      <c r="D98" s="84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IF(A98="","",IF(posicao_contratual!$Y98="","",IF(posicao_contratual!$Y98&gt;0,"",posicao_contratual!E98)))</f>
        <v/>
      </c>
      <c r="O98" s="155" t="str">
        <f>IF(A98="","",IF(posicao_contratual!$Y98="","",IF(posicao_contratual!$Y98&gt;1,"",posicao_contratual!I98)))</f>
        <v/>
      </c>
      <c r="P98" s="155" t="str">
        <f>IF(A98="","",IF(posicao_contratual!$Y98="","",IF(posicao_contratual!$Y98&gt;2,"",posicao_contratual!M98)))</f>
        <v/>
      </c>
      <c r="Q98" s="155" t="str">
        <f>IF(A98="","",IF(posicao_contratual!$Y98="","",IF(posicao_contratual!$Y98&gt;3,"",posicao_contratual!Q98)))</f>
        <v/>
      </c>
      <c r="R98" s="155" t="str">
        <f>IF(A98="","",IF(posicao_contratual!$Y98="","",IF(posicao_contratual!$Y98&gt;4,"",posicao_contratual!U98)))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IF(A99="","",IF(posicao_contratual!$Y99="","",IF(posicao_contratual!$Y99&gt;0,"",posicao_contratual!G99)))</f>
        <v/>
      </c>
      <c r="C99" s="84" t="str">
        <f>IF(itens_Remanesc!A99="","",IF(posicao_contratual!$Y99="","",IF(posicao_contratual!$Y99&gt;0,"",itens_Remanesc!C99)))</f>
        <v/>
      </c>
      <c r="D99" s="84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 t="str">
        <f t="shared" si="3"/>
        <v/>
      </c>
      <c r="I99" s="14"/>
      <c r="J99" s="14"/>
      <c r="K99" s="14"/>
      <c r="L99" s="14"/>
      <c r="M99" s="14"/>
      <c r="N99" s="155" t="str">
        <f>IF(A99="","",IF(posicao_contratual!$Y99="","",IF(posicao_contratual!$Y99&gt;0,"",posicao_contratual!E99)))</f>
        <v/>
      </c>
      <c r="O99" s="155" t="str">
        <f>IF(A99="","",IF(posicao_contratual!$Y99="","",IF(posicao_contratual!$Y99&gt;1,"",posicao_contratual!I99)))</f>
        <v/>
      </c>
      <c r="P99" s="155" t="str">
        <f>IF(A99="","",IF(posicao_contratual!$Y99="","",IF(posicao_contratual!$Y99&gt;2,"",posicao_contratual!M99)))</f>
        <v/>
      </c>
      <c r="Q99" s="155" t="str">
        <f>IF(A99="","",IF(posicao_contratual!$Y99="","",IF(posicao_contratual!$Y99&gt;3,"",posicao_contratual!Q99)))</f>
        <v/>
      </c>
      <c r="R99" s="155" t="str">
        <f>IF(A99="","",IF(posicao_contratual!$Y99="","",IF(posicao_contratual!$Y99&gt;4,"",posicao_contratual!U99)))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IF(A100="","",IF(posicao_contratual!$Y100="","",IF(posicao_contratual!$Y100&gt;0,"",posicao_contratual!G100)))</f>
        <v/>
      </c>
      <c r="C100" s="84" t="str">
        <f>IF(itens_Remanesc!A100="","",IF(posicao_contratual!$Y100="","",IF(posicao_contratual!$Y100&gt;0,"",itens_Remanesc!C100)))</f>
        <v/>
      </c>
      <c r="D100" s="84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 t="str">
        <f t="shared" si="3"/>
        <v/>
      </c>
      <c r="I100" s="14"/>
      <c r="J100" s="14"/>
      <c r="K100" s="14"/>
      <c r="L100" s="14"/>
      <c r="M100" s="14"/>
      <c r="N100" s="155" t="str">
        <f>IF(A100="","",IF(posicao_contratual!$Y100="","",IF(posicao_contratual!$Y100&gt;0,"",posicao_contratual!E100)))</f>
        <v/>
      </c>
      <c r="O100" s="155" t="str">
        <f>IF(A100="","",IF(posicao_contratual!$Y100="","",IF(posicao_contratual!$Y100&gt;1,"",posicao_contratual!I100)))</f>
        <v/>
      </c>
      <c r="P100" s="155" t="str">
        <f>IF(A100="","",IF(posicao_contratual!$Y100="","",IF(posicao_contratual!$Y100&gt;2,"",posicao_contratual!M100)))</f>
        <v/>
      </c>
      <c r="Q100" s="155" t="str">
        <f>IF(A100="","",IF(posicao_contratual!$Y100="","",IF(posicao_contratual!$Y100&gt;3,"",posicao_contratual!Q100)))</f>
        <v/>
      </c>
      <c r="R100" s="155" t="str">
        <f>IF(A100="","",IF(posicao_contratual!$Y100="","",IF(posicao_contratual!$Y100&gt;4,"",posicao_contratual!U100)))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IF(A101="","",IF(posicao_contratual!$Y101="","",IF(posicao_contratual!$Y101&gt;0,"",posicao_contratual!G101)))</f>
        <v/>
      </c>
      <c r="C101" s="84" t="str">
        <f>IF(itens_Remanesc!A101="","",IF(posicao_contratual!$Y101="","",IF(posicao_contratual!$Y101&gt;0,"",itens_Remanesc!C101)))</f>
        <v/>
      </c>
      <c r="D101" s="84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 t="str">
        <f t="shared" si="3"/>
        <v/>
      </c>
      <c r="I101" s="13"/>
      <c r="J101" s="13"/>
      <c r="K101" s="13"/>
      <c r="L101" s="13"/>
      <c r="M101" s="13"/>
      <c r="N101" s="155" t="str">
        <f>IF(A101="","",IF(posicao_contratual!$Y101="","",IF(posicao_contratual!$Y101&gt;0,"",posicao_contratual!E101)))</f>
        <v/>
      </c>
      <c r="O101" s="155" t="str">
        <f>IF(A101="","",IF(posicao_contratual!$Y101="","",IF(posicao_contratual!$Y101&gt;1,"",posicao_contratual!I101)))</f>
        <v/>
      </c>
      <c r="P101" s="155" t="str">
        <f>IF(A101="","",IF(posicao_contratual!$Y101="","",IF(posicao_contratual!$Y101&gt;2,"",posicao_contratual!M101)))</f>
        <v/>
      </c>
      <c r="Q101" s="155" t="str">
        <f>IF(A101="","",IF(posicao_contratual!$Y101="","",IF(posicao_contratual!$Y101&gt;3,"",posicao_contratual!Q101)))</f>
        <v/>
      </c>
      <c r="R101" s="155" t="str">
        <f>IF(A101="","",IF(posicao_contratual!$Y101="","",IF(posicao_contratual!$Y101&gt;4,"",posicao_contratual!U101)))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IF(A102="","",IF(posicao_contratual!$Y102="","",IF(posicao_contratual!$Y102&gt;0,"",posicao_contratual!G102)))</f>
        <v/>
      </c>
      <c r="C102" s="84" t="str">
        <f>IF(itens_Remanesc!A102="","",IF(posicao_contratual!$Y102="","",IF(posicao_contratual!$Y102&gt;0,"",itens_Remanesc!C102)))</f>
        <v/>
      </c>
      <c r="D102" s="84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 t="str">
        <f t="shared" si="3"/>
        <v/>
      </c>
      <c r="I102" s="13"/>
      <c r="J102" s="13"/>
      <c r="K102" s="13"/>
      <c r="L102" s="13"/>
      <c r="M102" s="13"/>
      <c r="N102" s="155" t="str">
        <f>IF(A102="","",IF(posicao_contratual!$Y102="","",IF(posicao_contratual!$Y102&gt;0,"",posicao_contratual!E102)))</f>
        <v/>
      </c>
      <c r="O102" s="155" t="str">
        <f>IF(A102="","",IF(posicao_contratual!$Y102="","",IF(posicao_contratual!$Y102&gt;1,"",posicao_contratual!I102)))</f>
        <v/>
      </c>
      <c r="P102" s="155" t="str">
        <f>IF(A102="","",IF(posicao_contratual!$Y102="","",IF(posicao_contratual!$Y102&gt;2,"",posicao_contratual!M102)))</f>
        <v/>
      </c>
      <c r="Q102" s="155" t="str">
        <f>IF(A102="","",IF(posicao_contratual!$Y102="","",IF(posicao_contratual!$Y102&gt;3,"",posicao_contratual!Q102)))</f>
        <v/>
      </c>
      <c r="R102" s="155" t="str">
        <f>IF(A102="","",IF(posicao_contratual!$Y102="","",IF(posicao_contratual!$Y102&gt;4,"",posicao_contratual!U102)))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IF(A103="","",IF(posicao_contratual!$Y103="","",IF(posicao_contratual!$Y103&gt;0,"",posicao_contratual!G103)))</f>
        <v/>
      </c>
      <c r="C103" s="84" t="str">
        <f>IF(itens_Remanesc!A103="","",IF(posicao_contratual!$Y103="","",IF(posicao_contratual!$Y103&gt;0,"",itens_Remanesc!C103)))</f>
        <v/>
      </c>
      <c r="D103" s="84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 t="str">
        <f t="shared" si="3"/>
        <v/>
      </c>
      <c r="I103" s="13"/>
      <c r="J103" s="13"/>
      <c r="K103" s="13"/>
      <c r="L103" s="13"/>
      <c r="M103" s="13"/>
      <c r="N103" s="155" t="str">
        <f>IF(A103="","",IF(posicao_contratual!$Y103="","",IF(posicao_contratual!$Y103&gt;0,"",posicao_contratual!E103)))</f>
        <v/>
      </c>
      <c r="O103" s="155" t="str">
        <f>IF(A103="","",IF(posicao_contratual!$Y103="","",IF(posicao_contratual!$Y103&gt;1,"",posicao_contratual!I103)))</f>
        <v/>
      </c>
      <c r="P103" s="155" t="str">
        <f>IF(A103="","",IF(posicao_contratual!$Y103="","",IF(posicao_contratual!$Y103&gt;2,"",posicao_contratual!M103)))</f>
        <v/>
      </c>
      <c r="Q103" s="155" t="str">
        <f>IF(A103="","",IF(posicao_contratual!$Y103="","",IF(posicao_contratual!$Y103&gt;3,"",posicao_contratual!Q103)))</f>
        <v/>
      </c>
      <c r="R103" s="155" t="str">
        <f>IF(A103="","",IF(posicao_contratual!$Y103="","",IF(posicao_contratual!$Y103&gt;4,"",posicao_contratual!U103)))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IF(A104="","",IF(posicao_contratual!$Y104="","",IF(posicao_contratual!$Y104&gt;0,"",posicao_contratual!G104)))</f>
        <v/>
      </c>
      <c r="C104" s="84" t="str">
        <f>IF(itens_Remanesc!A104="","",IF(posicao_contratual!$Y104="","",IF(posicao_contratual!$Y104&gt;0,"",itens_Remanesc!C104)))</f>
        <v/>
      </c>
      <c r="D104" s="84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 t="str">
        <f t="shared" si="3"/>
        <v/>
      </c>
      <c r="I104" s="13"/>
      <c r="J104" s="13"/>
      <c r="K104" s="13"/>
      <c r="L104" s="13"/>
      <c r="M104" s="13"/>
      <c r="N104" s="155" t="str">
        <f>IF(A104="","",IF(posicao_contratual!$Y104="","",IF(posicao_contratual!$Y104&gt;0,"",posicao_contratual!E104)))</f>
        <v/>
      </c>
      <c r="O104" s="155" t="str">
        <f>IF(A104="","",IF(posicao_contratual!$Y104="","",IF(posicao_contratual!$Y104&gt;1,"",posicao_contratual!I104)))</f>
        <v/>
      </c>
      <c r="P104" s="155" t="str">
        <f>IF(A104="","",IF(posicao_contratual!$Y104="","",IF(posicao_contratual!$Y104&gt;2,"",posicao_contratual!M104)))</f>
        <v/>
      </c>
      <c r="Q104" s="155" t="str">
        <f>IF(A104="","",IF(posicao_contratual!$Y104="","",IF(posicao_contratual!$Y104&gt;3,"",posicao_contratual!Q104)))</f>
        <v/>
      </c>
      <c r="R104" s="155" t="str">
        <f>IF(A104="","",IF(posicao_contratual!$Y104="","",IF(posicao_contratual!$Y104&gt;4,"",posicao_contratual!U104)))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IF(A105="","",IF(posicao_contratual!$Y105="","",IF(posicao_contratual!$Y105&gt;0,"",posicao_contratual!G105)))</f>
        <v/>
      </c>
      <c r="C105" s="84" t="str">
        <f>IF(itens_Remanesc!A105="","",IF(posicao_contratual!$Y105="","",IF(posicao_contratual!$Y105&gt;0,"",itens_Remanesc!C105)))</f>
        <v/>
      </c>
      <c r="D105" s="84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 t="str">
        <f t="shared" si="3"/>
        <v/>
      </c>
      <c r="I105" s="13"/>
      <c r="J105" s="13"/>
      <c r="K105" s="13"/>
      <c r="L105" s="13"/>
      <c r="M105" s="13"/>
      <c r="N105" s="155" t="str">
        <f>IF(A105="","",IF(posicao_contratual!$Y105="","",IF(posicao_contratual!$Y105&gt;0,"",posicao_contratual!E105)))</f>
        <v/>
      </c>
      <c r="O105" s="155" t="str">
        <f>IF(A105="","",IF(posicao_contratual!$Y105="","",IF(posicao_contratual!$Y105&gt;1,"",posicao_contratual!I105)))</f>
        <v/>
      </c>
      <c r="P105" s="155" t="str">
        <f>IF(A105="","",IF(posicao_contratual!$Y105="","",IF(posicao_contratual!$Y105&gt;2,"",posicao_contratual!M105)))</f>
        <v/>
      </c>
      <c r="Q105" s="155" t="str">
        <f>IF(A105="","",IF(posicao_contratual!$Y105="","",IF(posicao_contratual!$Y105&gt;3,"",posicao_contratual!Q105)))</f>
        <v/>
      </c>
      <c r="R105" s="155" t="str">
        <f>IF(A105="","",IF(posicao_contratual!$Y105="","",IF(posicao_contratual!$Y105&gt;4,"",posicao_contratual!U105)))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IF(A106="","",IF(posicao_contratual!$Y106="","",IF(posicao_contratual!$Y106&gt;0,"",posicao_contratual!G106)))</f>
        <v/>
      </c>
      <c r="C106" s="84" t="str">
        <f>IF(itens_Remanesc!A106="","",IF(posicao_contratual!$Y106="","",IF(posicao_contratual!$Y106&gt;0,"",itens_Remanesc!C106)))</f>
        <v/>
      </c>
      <c r="D106" s="84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 t="str">
        <f t="shared" si="3"/>
        <v/>
      </c>
      <c r="I106" s="13"/>
      <c r="J106" s="13"/>
      <c r="K106" s="13"/>
      <c r="L106" s="13"/>
      <c r="M106" s="13"/>
      <c r="N106" s="155" t="str">
        <f>IF(A106="","",IF(posicao_contratual!$Y106="","",IF(posicao_contratual!$Y106&gt;0,"",posicao_contratual!E106)))</f>
        <v/>
      </c>
      <c r="O106" s="155" t="str">
        <f>IF(A106="","",IF(posicao_contratual!$Y106="","",IF(posicao_contratual!$Y106&gt;1,"",posicao_contratual!I106)))</f>
        <v/>
      </c>
      <c r="P106" s="155" t="str">
        <f>IF(A106="","",IF(posicao_contratual!$Y106="","",IF(posicao_contratual!$Y106&gt;2,"",posicao_contratual!M106)))</f>
        <v/>
      </c>
      <c r="Q106" s="155" t="str">
        <f>IF(A106="","",IF(posicao_contratual!$Y106="","",IF(posicao_contratual!$Y106&gt;3,"",posicao_contratual!Q106)))</f>
        <v/>
      </c>
      <c r="R106" s="155" t="str">
        <f>IF(A106="","",IF(posicao_contratual!$Y106="","",IF(posicao_contratual!$Y106&gt;4,"",posicao_contratual!U106)))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IF(A107="","",IF(posicao_contratual!$Y107="","",IF(posicao_contratual!$Y107&gt;0,"",posicao_contratual!G107)))</f>
        <v/>
      </c>
      <c r="C107" s="84" t="str">
        <f>IF(itens_Remanesc!A107="","",IF(posicao_contratual!$Y107="","",IF(posicao_contratual!$Y107&gt;0,"",itens_Remanesc!C107)))</f>
        <v/>
      </c>
      <c r="D107" s="84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 t="str">
        <f t="shared" si="3"/>
        <v/>
      </c>
      <c r="I107" s="13"/>
      <c r="J107" s="13"/>
      <c r="K107" s="13"/>
      <c r="L107" s="13"/>
      <c r="M107" s="13"/>
      <c r="N107" s="155" t="str">
        <f>IF(A107="","",IF(posicao_contratual!$Y107="","",IF(posicao_contratual!$Y107&gt;0,"",posicao_contratual!E107)))</f>
        <v/>
      </c>
      <c r="O107" s="155" t="str">
        <f>IF(A107="","",IF(posicao_contratual!$Y107="","",IF(posicao_contratual!$Y107&gt;1,"",posicao_contratual!I107)))</f>
        <v/>
      </c>
      <c r="P107" s="155" t="str">
        <f>IF(A107="","",IF(posicao_contratual!$Y107="","",IF(posicao_contratual!$Y107&gt;2,"",posicao_contratual!M107)))</f>
        <v/>
      </c>
      <c r="Q107" s="155" t="str">
        <f>IF(A107="","",IF(posicao_contratual!$Y107="","",IF(posicao_contratual!$Y107&gt;3,"",posicao_contratual!Q107)))</f>
        <v/>
      </c>
      <c r="R107" s="155" t="str">
        <f>IF(A107="","",IF(posicao_contratual!$Y107="","",IF(posicao_contratual!$Y107&gt;4,"",posicao_contratual!U107)))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IF(A108="","",IF(posicao_contratual!$Y108="","",IF(posicao_contratual!$Y108&gt;0,"",posicao_contratual!G108)))</f>
        <v/>
      </c>
      <c r="C108" s="84" t="str">
        <f>IF(itens_Remanesc!A108="","",IF(posicao_contratual!$Y108="","",IF(posicao_contratual!$Y108&gt;0,"",itens_Remanesc!C108)))</f>
        <v/>
      </c>
      <c r="D108" s="84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 t="str">
        <f t="shared" si="3"/>
        <v/>
      </c>
      <c r="I108" s="13"/>
      <c r="J108" s="13"/>
      <c r="K108" s="13"/>
      <c r="L108" s="13"/>
      <c r="M108" s="13"/>
      <c r="N108" s="155" t="str">
        <f>IF(A108="","",IF(posicao_contratual!$Y108="","",IF(posicao_contratual!$Y108&gt;0,"",posicao_contratual!E108)))</f>
        <v/>
      </c>
      <c r="O108" s="155" t="str">
        <f>IF(A108="","",IF(posicao_contratual!$Y108="","",IF(posicao_contratual!$Y108&gt;1,"",posicao_contratual!I108)))</f>
        <v/>
      </c>
      <c r="P108" s="155" t="str">
        <f>IF(A108="","",IF(posicao_contratual!$Y108="","",IF(posicao_contratual!$Y108&gt;2,"",posicao_contratual!M108)))</f>
        <v/>
      </c>
      <c r="Q108" s="155" t="str">
        <f>IF(A108="","",IF(posicao_contratual!$Y108="","",IF(posicao_contratual!$Y108&gt;3,"",posicao_contratual!Q108)))</f>
        <v/>
      </c>
      <c r="R108" s="155" t="str">
        <f>IF(A108="","",IF(posicao_contratual!$Y108="","",IF(posicao_contratual!$Y108&gt;4,"",posicao_contratual!U108)))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IF(A109="","",IF(posicao_contratual!$Y109="","",IF(posicao_contratual!$Y109&gt;0,"",posicao_contratual!G109)))</f>
        <v/>
      </c>
      <c r="C109" s="84" t="str">
        <f>IF(itens_Remanesc!A109="","",IF(posicao_contratual!$Y109="","",IF(posicao_contratual!$Y109&gt;0,"",itens_Remanesc!C109)))</f>
        <v/>
      </c>
      <c r="D109" s="84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 t="str">
        <f t="shared" si="3"/>
        <v/>
      </c>
      <c r="I109" s="13"/>
      <c r="J109" s="13"/>
      <c r="K109" s="13"/>
      <c r="L109" s="13"/>
      <c r="M109" s="13"/>
      <c r="N109" s="155" t="str">
        <f>IF(A109="","",IF(posicao_contratual!$Y109="","",IF(posicao_contratual!$Y109&gt;0,"",posicao_contratual!E109)))</f>
        <v/>
      </c>
      <c r="O109" s="155" t="str">
        <f>IF(A109="","",IF(posicao_contratual!$Y109="","",IF(posicao_contratual!$Y109&gt;1,"",posicao_contratual!I109)))</f>
        <v/>
      </c>
      <c r="P109" s="155" t="str">
        <f>IF(A109="","",IF(posicao_contratual!$Y109="","",IF(posicao_contratual!$Y109&gt;2,"",posicao_contratual!M109)))</f>
        <v/>
      </c>
      <c r="Q109" s="155" t="str">
        <f>IF(A109="","",IF(posicao_contratual!$Y109="","",IF(posicao_contratual!$Y109&gt;3,"",posicao_contratual!Q109)))</f>
        <v/>
      </c>
      <c r="R109" s="155" t="str">
        <f>IF(A109="","",IF(posicao_contratual!$Y109="","",IF(posicao_contratual!$Y109&gt;4,"",posicao_contratual!U109)))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IF(A110="","",IF(posicao_contratual!$Y110="","",IF(posicao_contratual!$Y110&gt;0,"",posicao_contratual!G110)))</f>
        <v/>
      </c>
      <c r="C110" s="84" t="str">
        <f>IF(itens_Remanesc!A110="","",IF(posicao_contratual!$Y110="","",IF(posicao_contratual!$Y110&gt;0,"",itens_Remanesc!C110)))</f>
        <v/>
      </c>
      <c r="D110" s="84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 t="str">
        <f t="shared" si="3"/>
        <v/>
      </c>
      <c r="I110" s="13"/>
      <c r="J110" s="13"/>
      <c r="K110" s="13"/>
      <c r="L110" s="13"/>
      <c r="M110" s="13"/>
      <c r="N110" s="155" t="str">
        <f>IF(A110="","",IF(posicao_contratual!$Y110="","",IF(posicao_contratual!$Y110&gt;0,"",posicao_contratual!E110)))</f>
        <v/>
      </c>
      <c r="O110" s="155" t="str">
        <f>IF(A110="","",IF(posicao_contratual!$Y110="","",IF(posicao_contratual!$Y110&gt;1,"",posicao_contratual!I110)))</f>
        <v/>
      </c>
      <c r="P110" s="155" t="str">
        <f>IF(A110="","",IF(posicao_contratual!$Y110="","",IF(posicao_contratual!$Y110&gt;2,"",posicao_contratual!M110)))</f>
        <v/>
      </c>
      <c r="Q110" s="155" t="str">
        <f>IF(A110="","",IF(posicao_contratual!$Y110="","",IF(posicao_contratual!$Y110&gt;3,"",posicao_contratual!Q110)))</f>
        <v/>
      </c>
      <c r="R110" s="155" t="str">
        <f>IF(A110="","",IF(posicao_contratual!$Y110="","",IF(posicao_contratual!$Y110&gt;4,"",posicao_contratual!U110)))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IF(A111="","",IF(posicao_contratual!$Y111="","",IF(posicao_contratual!$Y111&gt;0,"",posicao_contratual!G111)))</f>
        <v/>
      </c>
      <c r="C111" s="84" t="str">
        <f>IF(itens_Remanesc!A111="","",IF(posicao_contratual!$Y111="","",IF(posicao_contratual!$Y111&gt;0,"",itens_Remanesc!C111)))</f>
        <v/>
      </c>
      <c r="D111" s="84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 t="str">
        <f t="shared" si="3"/>
        <v/>
      </c>
      <c r="I111" s="13"/>
      <c r="J111" s="13"/>
      <c r="K111" s="13"/>
      <c r="L111" s="13"/>
      <c r="M111" s="13"/>
      <c r="N111" s="155" t="str">
        <f>IF(A111="","",IF(posicao_contratual!$Y111="","",IF(posicao_contratual!$Y111&gt;0,"",posicao_contratual!E111)))</f>
        <v/>
      </c>
      <c r="O111" s="155" t="str">
        <f>IF(A111="","",IF(posicao_contratual!$Y111="","",IF(posicao_contratual!$Y111&gt;1,"",posicao_contratual!I111)))</f>
        <v/>
      </c>
      <c r="P111" s="155" t="str">
        <f>IF(A111="","",IF(posicao_contratual!$Y111="","",IF(posicao_contratual!$Y111&gt;2,"",posicao_contratual!M111)))</f>
        <v/>
      </c>
      <c r="Q111" s="155" t="str">
        <f>IF(A111="","",IF(posicao_contratual!$Y111="","",IF(posicao_contratual!$Y111&gt;3,"",posicao_contratual!Q111)))</f>
        <v/>
      </c>
      <c r="R111" s="155" t="str">
        <f>IF(A111="","",IF(posicao_contratual!$Y111="","",IF(posicao_contratual!$Y111&gt;4,"",posicao_contratual!U111)))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IF(A112="","",IF(posicao_contratual!$Y112="","",IF(posicao_contratual!$Y112&gt;0,"",posicao_contratual!G112)))</f>
        <v/>
      </c>
      <c r="C112" s="84" t="str">
        <f>IF(itens_Remanesc!A112="","",IF(posicao_contratual!$Y112="","",IF(posicao_contratual!$Y112&gt;0,"",itens_Remanesc!C112)))</f>
        <v/>
      </c>
      <c r="D112" s="84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 t="str">
        <f t="shared" si="3"/>
        <v/>
      </c>
      <c r="I112" s="13"/>
      <c r="J112" s="13"/>
      <c r="K112" s="13"/>
      <c r="L112" s="13"/>
      <c r="M112" s="13"/>
      <c r="N112" s="155" t="str">
        <f>IF(A112="","",IF(posicao_contratual!$Y112="","",IF(posicao_contratual!$Y112&gt;0,"",posicao_contratual!E112)))</f>
        <v/>
      </c>
      <c r="O112" s="155" t="str">
        <f>IF(A112="","",IF(posicao_contratual!$Y112="","",IF(posicao_contratual!$Y112&gt;1,"",posicao_contratual!I112)))</f>
        <v/>
      </c>
      <c r="P112" s="155" t="str">
        <f>IF(A112="","",IF(posicao_contratual!$Y112="","",IF(posicao_contratual!$Y112&gt;2,"",posicao_contratual!M112)))</f>
        <v/>
      </c>
      <c r="Q112" s="155" t="str">
        <f>IF(A112="","",IF(posicao_contratual!$Y112="","",IF(posicao_contratual!$Y112&gt;3,"",posicao_contratual!Q112)))</f>
        <v/>
      </c>
      <c r="R112" s="155" t="str">
        <f>IF(A112="","",IF(posicao_contratual!$Y112="","",IF(posicao_contratual!$Y112&gt;4,"",posicao_contratual!U112)))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IF(A113="","",IF(posicao_contratual!$Y113="","",IF(posicao_contratual!$Y113&gt;0,"",posicao_contratual!G113)))</f>
        <v/>
      </c>
      <c r="C113" s="84" t="str">
        <f>IF(itens_Remanesc!A113="","",IF(posicao_contratual!$Y113="","",IF(posicao_contratual!$Y113&gt;0,"",itens_Remanesc!C113)))</f>
        <v/>
      </c>
      <c r="D113" s="84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 t="str">
        <f t="shared" si="3"/>
        <v/>
      </c>
      <c r="I113" s="13"/>
      <c r="J113" s="13"/>
      <c r="K113" s="13"/>
      <c r="L113" s="13"/>
      <c r="M113" s="13"/>
      <c r="N113" s="155" t="str">
        <f>IF(A113="","",IF(posicao_contratual!$Y113="","",IF(posicao_contratual!$Y113&gt;0,"",posicao_contratual!E113)))</f>
        <v/>
      </c>
      <c r="O113" s="155" t="str">
        <f>IF(A113="","",IF(posicao_contratual!$Y113="","",IF(posicao_contratual!$Y113&gt;1,"",posicao_contratual!I113)))</f>
        <v/>
      </c>
      <c r="P113" s="155" t="str">
        <f>IF(A113="","",IF(posicao_contratual!$Y113="","",IF(posicao_contratual!$Y113&gt;2,"",posicao_contratual!M113)))</f>
        <v/>
      </c>
      <c r="Q113" s="155" t="str">
        <f>IF(A113="","",IF(posicao_contratual!$Y113="","",IF(posicao_contratual!$Y113&gt;3,"",posicao_contratual!Q113)))</f>
        <v/>
      </c>
      <c r="R113" s="155" t="str">
        <f>IF(A113="","",IF(posicao_contratual!$Y113="","",IF(posicao_contratual!$Y113&gt;4,"",posicao_contratual!U113)))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IF(A114="","",IF(posicao_contratual!$Y114="","",IF(posicao_contratual!$Y114&gt;0,"",posicao_contratual!G114)))</f>
        <v/>
      </c>
      <c r="C114" s="84" t="str">
        <f>IF(itens_Remanesc!A114="","",IF(posicao_contratual!$Y114="","",IF(posicao_contratual!$Y114&gt;0,"",itens_Remanesc!C114)))</f>
        <v/>
      </c>
      <c r="D114" s="84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 t="str">
        <f t="shared" si="3"/>
        <v/>
      </c>
      <c r="I114" s="13"/>
      <c r="J114" s="13"/>
      <c r="K114" s="13"/>
      <c r="L114" s="13"/>
      <c r="M114" s="13"/>
      <c r="N114" s="155" t="str">
        <f>IF(A114="","",IF(posicao_contratual!$Y114="","",IF(posicao_contratual!$Y114&gt;0,"",posicao_contratual!E114)))</f>
        <v/>
      </c>
      <c r="O114" s="155" t="str">
        <f>IF(A114="","",IF(posicao_contratual!$Y114="","",IF(posicao_contratual!$Y114&gt;1,"",posicao_contratual!I114)))</f>
        <v/>
      </c>
      <c r="P114" s="155" t="str">
        <f>IF(A114="","",IF(posicao_contratual!$Y114="","",IF(posicao_contratual!$Y114&gt;2,"",posicao_contratual!M114)))</f>
        <v/>
      </c>
      <c r="Q114" s="155" t="str">
        <f>IF(A114="","",IF(posicao_contratual!$Y114="","",IF(posicao_contratual!$Y114&gt;3,"",posicao_contratual!Q114)))</f>
        <v/>
      </c>
      <c r="R114" s="155" t="str">
        <f>IF(A114="","",IF(posicao_contratual!$Y114="","",IF(posicao_contratual!$Y114&gt;4,"",posicao_contratual!U114)))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IF(A115="","",IF(posicao_contratual!$Y115="","",IF(posicao_contratual!$Y115&gt;0,"",posicao_contratual!G115)))</f>
        <v/>
      </c>
      <c r="C115" s="84" t="str">
        <f>IF(itens_Remanesc!A115="","",IF(posicao_contratual!$Y115="","",IF(posicao_contratual!$Y115&gt;0,"",itens_Remanesc!C115)))</f>
        <v/>
      </c>
      <c r="D115" s="84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 t="str">
        <f t="shared" si="3"/>
        <v/>
      </c>
      <c r="I115" s="13"/>
      <c r="J115" s="13"/>
      <c r="K115" s="13"/>
      <c r="L115" s="13"/>
      <c r="M115" s="13"/>
      <c r="N115" s="155" t="str">
        <f>IF(A115="","",IF(posicao_contratual!$Y115="","",IF(posicao_contratual!$Y115&gt;0,"",posicao_contratual!E115)))</f>
        <v/>
      </c>
      <c r="O115" s="155" t="str">
        <f>IF(A115="","",IF(posicao_contratual!$Y115="","",IF(posicao_contratual!$Y115&gt;1,"",posicao_contratual!I115)))</f>
        <v/>
      </c>
      <c r="P115" s="155" t="str">
        <f>IF(A115="","",IF(posicao_contratual!$Y115="","",IF(posicao_contratual!$Y115&gt;2,"",posicao_contratual!M115)))</f>
        <v/>
      </c>
      <c r="Q115" s="155" t="str">
        <f>IF(A115="","",IF(posicao_contratual!$Y115="","",IF(posicao_contratual!$Y115&gt;3,"",posicao_contratual!Q115)))</f>
        <v/>
      </c>
      <c r="R115" s="155" t="str">
        <f>IF(A115="","",IF(posicao_contratual!$Y115="","",IF(posicao_contratual!$Y115&gt;4,"",posicao_contratual!U115)))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IF(A116="","",IF(posicao_contratual!$Y116="","",IF(posicao_contratual!$Y116&gt;0,"",posicao_contratual!G116)))</f>
        <v/>
      </c>
      <c r="C116" s="84" t="str">
        <f>IF(itens_Remanesc!A116="","",IF(posicao_contratual!$Y116="","",IF(posicao_contratual!$Y116&gt;0,"",itens_Remanesc!C116)))</f>
        <v/>
      </c>
      <c r="D116" s="84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 t="str">
        <f t="shared" si="3"/>
        <v/>
      </c>
      <c r="I116" s="13"/>
      <c r="J116" s="13"/>
      <c r="K116" s="13"/>
      <c r="L116" s="13"/>
      <c r="M116" s="13"/>
      <c r="N116" s="155" t="str">
        <f>IF(A116="","",IF(posicao_contratual!$Y116="","",IF(posicao_contratual!$Y116&gt;0,"",posicao_contratual!E116)))</f>
        <v/>
      </c>
      <c r="O116" s="155" t="str">
        <f>IF(A116="","",IF(posicao_contratual!$Y116="","",IF(posicao_contratual!$Y116&gt;1,"",posicao_contratual!I116)))</f>
        <v/>
      </c>
      <c r="P116" s="155" t="str">
        <f>IF(A116="","",IF(posicao_contratual!$Y116="","",IF(posicao_contratual!$Y116&gt;2,"",posicao_contratual!M116)))</f>
        <v/>
      </c>
      <c r="Q116" s="155" t="str">
        <f>IF(A116="","",IF(posicao_contratual!$Y116="","",IF(posicao_contratual!$Y116&gt;3,"",posicao_contratual!Q116)))</f>
        <v/>
      </c>
      <c r="R116" s="155" t="str">
        <f>IF(A116="","",IF(posicao_contratual!$Y116="","",IF(posicao_contratual!$Y116&gt;4,"",posicao_contratual!U116)))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IF(A117="","",IF(posicao_contratual!$Y117="","",IF(posicao_contratual!$Y117&gt;0,"",posicao_contratual!G117)))</f>
        <v/>
      </c>
      <c r="C117" s="84" t="str">
        <f>IF(itens_Remanesc!A117="","",IF(posicao_contratual!$Y117="","",IF(posicao_contratual!$Y117&gt;0,"",itens_Remanesc!C117)))</f>
        <v/>
      </c>
      <c r="D117" s="84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 t="str">
        <f t="shared" si="3"/>
        <v/>
      </c>
      <c r="I117" s="13"/>
      <c r="J117" s="13"/>
      <c r="K117" s="13"/>
      <c r="L117" s="13"/>
      <c r="M117" s="13"/>
      <c r="N117" s="155" t="str">
        <f>IF(A117="","",IF(posicao_contratual!$Y117="","",IF(posicao_contratual!$Y117&gt;0,"",posicao_contratual!E117)))</f>
        <v/>
      </c>
      <c r="O117" s="155" t="str">
        <f>IF(A117="","",IF(posicao_contratual!$Y117="","",IF(posicao_contratual!$Y117&gt;1,"",posicao_contratual!I117)))</f>
        <v/>
      </c>
      <c r="P117" s="155" t="str">
        <f>IF(A117="","",IF(posicao_contratual!$Y117="","",IF(posicao_contratual!$Y117&gt;2,"",posicao_contratual!M117)))</f>
        <v/>
      </c>
      <c r="Q117" s="155" t="str">
        <f>IF(A117="","",IF(posicao_contratual!$Y117="","",IF(posicao_contratual!$Y117&gt;3,"",posicao_contratual!Q117)))</f>
        <v/>
      </c>
      <c r="R117" s="155" t="str">
        <f>IF(A117="","",IF(posicao_contratual!$Y117="","",IF(posicao_contratual!$Y117&gt;4,"",posicao_contratual!U117)))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IF(A118="","",IF(posicao_contratual!$Y118="","",IF(posicao_contratual!$Y118&gt;0,"",posicao_contratual!G118)))</f>
        <v/>
      </c>
      <c r="C118" s="84" t="str">
        <f>IF(itens_Remanesc!A118="","",IF(posicao_contratual!$Y118="","",IF(posicao_contratual!$Y118&gt;0,"",itens_Remanesc!C118)))</f>
        <v/>
      </c>
      <c r="D118" s="84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 t="str">
        <f t="shared" si="3"/>
        <v/>
      </c>
      <c r="I118" s="13"/>
      <c r="J118" s="13"/>
      <c r="K118" s="13"/>
      <c r="L118" s="13"/>
      <c r="M118" s="13"/>
      <c r="N118" s="155" t="str">
        <f>IF(A118="","",IF(posicao_contratual!$Y118="","",IF(posicao_contratual!$Y118&gt;0,"",posicao_contratual!E118)))</f>
        <v/>
      </c>
      <c r="O118" s="155" t="str">
        <f>IF(A118="","",IF(posicao_contratual!$Y118="","",IF(posicao_contratual!$Y118&gt;1,"",posicao_contratual!I118)))</f>
        <v/>
      </c>
      <c r="P118" s="155" t="str">
        <f>IF(A118="","",IF(posicao_contratual!$Y118="","",IF(posicao_contratual!$Y118&gt;2,"",posicao_contratual!M118)))</f>
        <v/>
      </c>
      <c r="Q118" s="155" t="str">
        <f>IF(A118="","",IF(posicao_contratual!$Y118="","",IF(posicao_contratual!$Y118&gt;3,"",posicao_contratual!Q118)))</f>
        <v/>
      </c>
      <c r="R118" s="155" t="str">
        <f>IF(A118="","",IF(posicao_contratual!$Y118="","",IF(posicao_contratual!$Y118&gt;4,"",posicao_contratual!U118)))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IF(A119="","",IF(posicao_contratual!$Y119="","",IF(posicao_contratual!$Y119&gt;0,"",posicao_contratual!G119)))</f>
        <v/>
      </c>
      <c r="C119" s="84" t="str">
        <f>IF(itens_Remanesc!A119="","",IF(posicao_contratual!$Y119="","",IF(posicao_contratual!$Y119&gt;0,"",itens_Remanesc!C119)))</f>
        <v/>
      </c>
      <c r="D119" s="84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 t="str">
        <f t="shared" si="3"/>
        <v/>
      </c>
      <c r="I119" s="13"/>
      <c r="J119" s="13"/>
      <c r="K119" s="13"/>
      <c r="L119" s="13"/>
      <c r="M119" s="13"/>
      <c r="N119" s="155" t="str">
        <f>IF(A119="","",IF(posicao_contratual!$Y119="","",IF(posicao_contratual!$Y119&gt;0,"",posicao_contratual!E119)))</f>
        <v/>
      </c>
      <c r="O119" s="155" t="str">
        <f>IF(A119="","",IF(posicao_contratual!$Y119="","",IF(posicao_contratual!$Y119&gt;1,"",posicao_contratual!I119)))</f>
        <v/>
      </c>
      <c r="P119" s="155" t="str">
        <f>IF(A119="","",IF(posicao_contratual!$Y119="","",IF(posicao_contratual!$Y119&gt;2,"",posicao_contratual!M119)))</f>
        <v/>
      </c>
      <c r="Q119" s="155" t="str">
        <f>IF(A119="","",IF(posicao_contratual!$Y119="","",IF(posicao_contratual!$Y119&gt;3,"",posicao_contratual!Q119)))</f>
        <v/>
      </c>
      <c r="R119" s="155" t="str">
        <f>IF(A119="","",IF(posicao_contratual!$Y119="","",IF(posicao_contratual!$Y119&gt;4,"",posicao_contratual!U119)))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IF(A120="","",IF(posicao_contratual!$Y120="","",IF(posicao_contratual!$Y120&gt;0,"",posicao_contratual!G120)))</f>
        <v/>
      </c>
      <c r="C120" s="84" t="str">
        <f>IF(itens_Remanesc!A120="","",IF(posicao_contratual!$Y120="","",IF(posicao_contratual!$Y120&gt;0,"",itens_Remanesc!C120)))</f>
        <v/>
      </c>
      <c r="D120" s="84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 t="str">
        <f t="shared" si="3"/>
        <v/>
      </c>
      <c r="I120" s="13"/>
      <c r="J120" s="13"/>
      <c r="K120" s="13"/>
      <c r="L120" s="13"/>
      <c r="M120" s="13"/>
      <c r="N120" s="155" t="str">
        <f>IF(A120="","",IF(posicao_contratual!$Y120="","",IF(posicao_contratual!$Y120&gt;0,"",posicao_contratual!E120)))</f>
        <v/>
      </c>
      <c r="O120" s="155" t="str">
        <f>IF(A120="","",IF(posicao_contratual!$Y120="","",IF(posicao_contratual!$Y120&gt;1,"",posicao_contratual!I120)))</f>
        <v/>
      </c>
      <c r="P120" s="155" t="str">
        <f>IF(A120="","",IF(posicao_contratual!$Y120="","",IF(posicao_contratual!$Y120&gt;2,"",posicao_contratual!M120)))</f>
        <v/>
      </c>
      <c r="Q120" s="155" t="str">
        <f>IF(A120="","",IF(posicao_contratual!$Y120="","",IF(posicao_contratual!$Y120&gt;3,"",posicao_contratual!Q120)))</f>
        <v/>
      </c>
      <c r="R120" s="155" t="str">
        <f>IF(A120="","",IF(posicao_contratual!$Y120="","",IF(posicao_contratual!$Y120&gt;4,"",posicao_contratual!U120)))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IF(A121="","",IF(posicao_contratual!$Y121="","",IF(posicao_contratual!$Y121&gt;0,"",posicao_contratual!G121)))</f>
        <v/>
      </c>
      <c r="C121" s="84" t="str">
        <f>IF(itens_Remanesc!A121="","",IF(posicao_contratual!$Y121="","",IF(posicao_contratual!$Y121&gt;0,"",itens_Remanesc!C121)))</f>
        <v/>
      </c>
      <c r="D121" s="84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 t="str">
        <f t="shared" si="3"/>
        <v/>
      </c>
      <c r="I121" s="13"/>
      <c r="J121" s="13"/>
      <c r="K121" s="13"/>
      <c r="L121" s="13"/>
      <c r="M121" s="13"/>
      <c r="N121" s="155" t="str">
        <f>IF(A121="","",IF(posicao_contratual!$Y121="","",IF(posicao_contratual!$Y121&gt;0,"",posicao_contratual!E121)))</f>
        <v/>
      </c>
      <c r="O121" s="155" t="str">
        <f>IF(A121="","",IF(posicao_contratual!$Y121="","",IF(posicao_contratual!$Y121&gt;1,"",posicao_contratual!I121)))</f>
        <v/>
      </c>
      <c r="P121" s="155" t="str">
        <f>IF(A121="","",IF(posicao_contratual!$Y121="","",IF(posicao_contratual!$Y121&gt;2,"",posicao_contratual!M121)))</f>
        <v/>
      </c>
      <c r="Q121" s="155" t="str">
        <f>IF(A121="","",IF(posicao_contratual!$Y121="","",IF(posicao_contratual!$Y121&gt;3,"",posicao_contratual!Q121)))</f>
        <v/>
      </c>
      <c r="R121" s="155" t="str">
        <f>IF(A121="","",IF(posicao_contratual!$Y121="","",IF(posicao_contratual!$Y121&gt;4,"",posicao_contratual!U121)))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IF(A122="","",IF(posicao_contratual!$Y122="","",IF(posicao_contratual!$Y122&gt;0,"",posicao_contratual!G122)))</f>
        <v/>
      </c>
      <c r="C122" s="84" t="str">
        <f>IF(itens_Remanesc!A122="","",IF(posicao_contratual!$Y122="","",IF(posicao_contratual!$Y122&gt;0,"",itens_Remanesc!C122)))</f>
        <v/>
      </c>
      <c r="D122" s="84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 t="str">
        <f t="shared" si="3"/>
        <v/>
      </c>
      <c r="I122" s="13"/>
      <c r="J122" s="13"/>
      <c r="K122" s="13"/>
      <c r="L122" s="13"/>
      <c r="M122" s="13"/>
      <c r="N122" s="155" t="str">
        <f>IF(A122="","",IF(posicao_contratual!$Y122="","",IF(posicao_contratual!$Y122&gt;0,"",posicao_contratual!E122)))</f>
        <v/>
      </c>
      <c r="O122" s="155" t="str">
        <f>IF(A122="","",IF(posicao_contratual!$Y122="","",IF(posicao_contratual!$Y122&gt;1,"",posicao_contratual!I122)))</f>
        <v/>
      </c>
      <c r="P122" s="155" t="str">
        <f>IF(A122="","",IF(posicao_contratual!$Y122="","",IF(posicao_contratual!$Y122&gt;2,"",posicao_contratual!M122)))</f>
        <v/>
      </c>
      <c r="Q122" s="155" t="str">
        <f>IF(A122="","",IF(posicao_contratual!$Y122="","",IF(posicao_contratual!$Y122&gt;3,"",posicao_contratual!Q122)))</f>
        <v/>
      </c>
      <c r="R122" s="155" t="str">
        <f>IF(A122="","",IF(posicao_contratual!$Y122="","",IF(posicao_contratual!$Y122&gt;4,"",posicao_contratual!U122)))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IF(A123="","",IF(posicao_contratual!$Y123="","",IF(posicao_contratual!$Y123&gt;0,"",posicao_contratual!G123)))</f>
        <v/>
      </c>
      <c r="C123" s="84" t="str">
        <f>IF(itens_Remanesc!A123="","",IF(posicao_contratual!$Y123="","",IF(posicao_contratual!$Y123&gt;0,"",itens_Remanesc!C123)))</f>
        <v/>
      </c>
      <c r="D123" s="84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 t="str">
        <f t="shared" si="3"/>
        <v/>
      </c>
      <c r="I123" s="13"/>
      <c r="J123" s="13"/>
      <c r="K123" s="13"/>
      <c r="L123" s="13"/>
      <c r="M123" s="13"/>
      <c r="N123" s="155" t="str">
        <f>IF(A123="","",IF(posicao_contratual!$Y123="","",IF(posicao_contratual!$Y123&gt;0,"",posicao_contratual!E123)))</f>
        <v/>
      </c>
      <c r="O123" s="155" t="str">
        <f>IF(A123="","",IF(posicao_contratual!$Y123="","",IF(posicao_contratual!$Y123&gt;1,"",posicao_contratual!I123)))</f>
        <v/>
      </c>
      <c r="P123" s="155" t="str">
        <f>IF(A123="","",IF(posicao_contratual!$Y123="","",IF(posicao_contratual!$Y123&gt;2,"",posicao_contratual!M123)))</f>
        <v/>
      </c>
      <c r="Q123" s="155" t="str">
        <f>IF(A123="","",IF(posicao_contratual!$Y123="","",IF(posicao_contratual!$Y123&gt;3,"",posicao_contratual!Q123)))</f>
        <v/>
      </c>
      <c r="R123" s="155" t="str">
        <f>IF(A123="","",IF(posicao_contratual!$Y123="","",IF(posicao_contratual!$Y123&gt;4,"",posicao_contratual!U123)))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IF(A124="","",IF(posicao_contratual!$Y124="","",IF(posicao_contratual!$Y124&gt;0,"",posicao_contratual!G124)))</f>
        <v/>
      </c>
      <c r="C124" s="84" t="str">
        <f>IF(itens_Remanesc!A124="","",IF(posicao_contratual!$Y124="","",IF(posicao_contratual!$Y124&gt;0,"",itens_Remanesc!C124)))</f>
        <v/>
      </c>
      <c r="D124" s="84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 t="str">
        <f t="shared" si="3"/>
        <v/>
      </c>
      <c r="I124" s="13"/>
      <c r="J124" s="13"/>
      <c r="K124" s="13"/>
      <c r="L124" s="13"/>
      <c r="M124" s="13"/>
      <c r="N124" s="155" t="str">
        <f>IF(A124="","",IF(posicao_contratual!$Y124="","",IF(posicao_contratual!$Y124&gt;0,"",posicao_contratual!E124)))</f>
        <v/>
      </c>
      <c r="O124" s="155" t="str">
        <f>IF(A124="","",IF(posicao_contratual!$Y124="","",IF(posicao_contratual!$Y124&gt;1,"",posicao_contratual!I124)))</f>
        <v/>
      </c>
      <c r="P124" s="155" t="str">
        <f>IF(A124="","",IF(posicao_contratual!$Y124="","",IF(posicao_contratual!$Y124&gt;2,"",posicao_contratual!M124)))</f>
        <v/>
      </c>
      <c r="Q124" s="155" t="str">
        <f>IF(A124="","",IF(posicao_contratual!$Y124="","",IF(posicao_contratual!$Y124&gt;3,"",posicao_contratual!Q124)))</f>
        <v/>
      </c>
      <c r="R124" s="155" t="str">
        <f>IF(A124="","",IF(posicao_contratual!$Y124="","",IF(posicao_contratual!$Y124&gt;4,"",posicao_contratual!U124)))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IF(A125="","",IF(posicao_contratual!$Y125="","",IF(posicao_contratual!$Y125&gt;0,"",posicao_contratual!G125)))</f>
        <v/>
      </c>
      <c r="C125" s="84" t="str">
        <f>IF(itens_Remanesc!A125="","",IF(posicao_contratual!$Y125="","",IF(posicao_contratual!$Y125&gt;0,"",itens_Remanesc!C125)))</f>
        <v/>
      </c>
      <c r="D125" s="84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 t="str">
        <f t="shared" si="3"/>
        <v/>
      </c>
      <c r="I125" s="13"/>
      <c r="J125" s="13"/>
      <c r="K125" s="13"/>
      <c r="L125" s="13"/>
      <c r="M125" s="13"/>
      <c r="N125" s="155" t="str">
        <f>IF(A125="","",IF(posicao_contratual!$Y125="","",IF(posicao_contratual!$Y125&gt;0,"",posicao_contratual!E125)))</f>
        <v/>
      </c>
      <c r="O125" s="155" t="str">
        <f>IF(A125="","",IF(posicao_contratual!$Y125="","",IF(posicao_contratual!$Y125&gt;1,"",posicao_contratual!I125)))</f>
        <v/>
      </c>
      <c r="P125" s="155" t="str">
        <f>IF(A125="","",IF(posicao_contratual!$Y125="","",IF(posicao_contratual!$Y125&gt;2,"",posicao_contratual!M125)))</f>
        <v/>
      </c>
      <c r="Q125" s="155" t="str">
        <f>IF(A125="","",IF(posicao_contratual!$Y125="","",IF(posicao_contratual!$Y125&gt;3,"",posicao_contratual!Q125)))</f>
        <v/>
      </c>
      <c r="R125" s="155" t="str">
        <f>IF(A125="","",IF(posicao_contratual!$Y125="","",IF(posicao_contratual!$Y125&gt;4,"",posicao_contratual!U125)))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IF(A126="","",IF(posicao_contratual!$Y126="","",IF(posicao_contratual!$Y126&gt;0,"",posicao_contratual!G126)))</f>
        <v/>
      </c>
      <c r="C126" s="84" t="str">
        <f>IF(itens_Remanesc!A126="","",IF(posicao_contratual!$Y126="","",IF(posicao_contratual!$Y126&gt;0,"",itens_Remanesc!C126)))</f>
        <v/>
      </c>
      <c r="D126" s="84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 t="str">
        <f t="shared" si="3"/>
        <v/>
      </c>
      <c r="I126" s="13"/>
      <c r="J126" s="13"/>
      <c r="K126" s="13"/>
      <c r="L126" s="13"/>
      <c r="M126" s="13"/>
      <c r="N126" s="155" t="str">
        <f>IF(A126="","",IF(posicao_contratual!$Y126="","",IF(posicao_contratual!$Y126&gt;0,"",posicao_contratual!E126)))</f>
        <v/>
      </c>
      <c r="O126" s="155" t="str">
        <f>IF(A126="","",IF(posicao_contratual!$Y126="","",IF(posicao_contratual!$Y126&gt;1,"",posicao_contratual!I126)))</f>
        <v/>
      </c>
      <c r="P126" s="155" t="str">
        <f>IF(A126="","",IF(posicao_contratual!$Y126="","",IF(posicao_contratual!$Y126&gt;2,"",posicao_contratual!M126)))</f>
        <v/>
      </c>
      <c r="Q126" s="155" t="str">
        <f>IF(A126="","",IF(posicao_contratual!$Y126="","",IF(posicao_contratual!$Y126&gt;3,"",posicao_contratual!Q126)))</f>
        <v/>
      </c>
      <c r="R126" s="155" t="str">
        <f>IF(A126="","",IF(posicao_contratual!$Y126="","",IF(posicao_contratual!$Y126&gt;4,"",posicao_contratual!U126)))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IF(A127="","",IF(posicao_contratual!$Y127="","",IF(posicao_contratual!$Y127&gt;0,"",posicao_contratual!G127)))</f>
        <v/>
      </c>
      <c r="C127" s="84" t="str">
        <f>IF(itens_Remanesc!A127="","",IF(posicao_contratual!$Y127="","",IF(posicao_contratual!$Y127&gt;0,"",itens_Remanesc!C127)))</f>
        <v/>
      </c>
      <c r="D127" s="84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 t="str">
        <f t="shared" si="3"/>
        <v/>
      </c>
      <c r="I127" s="13"/>
      <c r="J127" s="13"/>
      <c r="K127" s="13"/>
      <c r="L127" s="13"/>
      <c r="M127" s="13"/>
      <c r="N127" s="155" t="str">
        <f>IF(A127="","",IF(posicao_contratual!$Y127="","",IF(posicao_contratual!$Y127&gt;0,"",posicao_contratual!E127)))</f>
        <v/>
      </c>
      <c r="O127" s="155" t="str">
        <f>IF(A127="","",IF(posicao_contratual!$Y127="","",IF(posicao_contratual!$Y127&gt;1,"",posicao_contratual!I127)))</f>
        <v/>
      </c>
      <c r="P127" s="155" t="str">
        <f>IF(A127="","",IF(posicao_contratual!$Y127="","",IF(posicao_contratual!$Y127&gt;2,"",posicao_contratual!M127)))</f>
        <v/>
      </c>
      <c r="Q127" s="155" t="str">
        <f>IF(A127="","",IF(posicao_contratual!$Y127="","",IF(posicao_contratual!$Y127&gt;3,"",posicao_contratual!Q127)))</f>
        <v/>
      </c>
      <c r="R127" s="155" t="str">
        <f>IF(A127="","",IF(posicao_contratual!$Y127="","",IF(posicao_contratual!$Y127&gt;4,"",posicao_contratual!U127)))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IF(A128="","",IF(posicao_contratual!$Y128="","",IF(posicao_contratual!$Y128&gt;0,"",posicao_contratual!G128)))</f>
        <v/>
      </c>
      <c r="C128" s="84" t="str">
        <f>IF(itens_Remanesc!A128="","",IF(posicao_contratual!$Y128="","",IF(posicao_contratual!$Y128&gt;0,"",itens_Remanesc!C128)))</f>
        <v/>
      </c>
      <c r="D128" s="84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 t="str">
        <f t="shared" si="3"/>
        <v/>
      </c>
      <c r="I128" s="13"/>
      <c r="J128" s="13"/>
      <c r="K128" s="13"/>
      <c r="L128" s="13"/>
      <c r="M128" s="13"/>
      <c r="N128" s="155" t="str">
        <f>IF(A128="","",IF(posicao_contratual!$Y128="","",IF(posicao_contratual!$Y128&gt;0,"",posicao_contratual!E128)))</f>
        <v/>
      </c>
      <c r="O128" s="155" t="str">
        <f>IF(A128="","",IF(posicao_contratual!$Y128="","",IF(posicao_contratual!$Y128&gt;1,"",posicao_contratual!I128)))</f>
        <v/>
      </c>
      <c r="P128" s="155" t="str">
        <f>IF(A128="","",IF(posicao_contratual!$Y128="","",IF(posicao_contratual!$Y128&gt;2,"",posicao_contratual!M128)))</f>
        <v/>
      </c>
      <c r="Q128" s="155" t="str">
        <f>IF(A128="","",IF(posicao_contratual!$Y128="","",IF(posicao_contratual!$Y128&gt;3,"",posicao_contratual!Q128)))</f>
        <v/>
      </c>
      <c r="R128" s="155" t="str">
        <f>IF(A128="","",IF(posicao_contratual!$Y128="","",IF(posicao_contratual!$Y128&gt;4,"",posicao_contratual!U128)))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IF(A129="","",IF(posicao_contratual!$Y129="","",IF(posicao_contratual!$Y129&gt;0,"",posicao_contratual!G129)))</f>
        <v/>
      </c>
      <c r="C129" s="84" t="str">
        <f>IF(itens_Remanesc!A129="","",IF(posicao_contratual!$Y129="","",IF(posicao_contratual!$Y129&gt;0,"",itens_Remanesc!C129)))</f>
        <v/>
      </c>
      <c r="D129" s="84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 t="str">
        <f t="shared" si="3"/>
        <v/>
      </c>
      <c r="I129" s="13"/>
      <c r="J129" s="13"/>
      <c r="K129" s="13"/>
      <c r="L129" s="13"/>
      <c r="M129" s="13"/>
      <c r="N129" s="155" t="str">
        <f>IF(A129="","",IF(posicao_contratual!$Y129="","",IF(posicao_contratual!$Y129&gt;0,"",posicao_contratual!E129)))</f>
        <v/>
      </c>
      <c r="O129" s="155" t="str">
        <f>IF(A129="","",IF(posicao_contratual!$Y129="","",IF(posicao_contratual!$Y129&gt;1,"",posicao_contratual!I129)))</f>
        <v/>
      </c>
      <c r="P129" s="155" t="str">
        <f>IF(A129="","",IF(posicao_contratual!$Y129="","",IF(posicao_contratual!$Y129&gt;2,"",posicao_contratual!M129)))</f>
        <v/>
      </c>
      <c r="Q129" s="155" t="str">
        <f>IF(A129="","",IF(posicao_contratual!$Y129="","",IF(posicao_contratual!$Y129&gt;3,"",posicao_contratual!Q129)))</f>
        <v/>
      </c>
      <c r="R129" s="155" t="str">
        <f>IF(A129="","",IF(posicao_contratual!$Y129="","",IF(posicao_contratual!$Y129&gt;4,"",posicao_contratual!U129)))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IF(A130="","",IF(posicao_contratual!$Y130="","",IF(posicao_contratual!$Y130&gt;0,"",posicao_contratual!G130)))</f>
        <v/>
      </c>
      <c r="C130" s="84" t="str">
        <f>IF(itens_Remanesc!A130="","",IF(posicao_contratual!$Y130="","",IF(posicao_contratual!$Y130&gt;0,"",itens_Remanesc!C130)))</f>
        <v/>
      </c>
      <c r="D130" s="84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IF(A130="","",IF(posicao_contratual!$Y130="","",IF(posicao_contratual!$Y130&gt;0,"",posicao_contratual!E130)))</f>
        <v/>
      </c>
      <c r="O130" s="155" t="str">
        <f>IF(A130="","",IF(posicao_contratual!$Y130="","",IF(posicao_contratual!$Y130&gt;1,"",posicao_contratual!I130)))</f>
        <v/>
      </c>
      <c r="P130" s="155" t="str">
        <f>IF(A130="","",IF(posicao_contratual!$Y130="","",IF(posicao_contratual!$Y130&gt;2,"",posicao_contratual!M130)))</f>
        <v/>
      </c>
      <c r="Q130" s="155" t="str">
        <f>IF(A130="","",IF(posicao_contratual!$Y130="","",IF(posicao_contratual!$Y130&gt;3,"",posicao_contratual!Q130)))</f>
        <v/>
      </c>
      <c r="R130" s="155" t="str">
        <f>IF(A130="","",IF(posicao_contratual!$Y130="","",IF(posicao_contratual!$Y130&gt;4,"",posicao_contratual!U130)))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IF(A131="","",IF(posicao_contratual!$Y131="","",IF(posicao_contratual!$Y131&gt;0,"",posicao_contratual!G131)))</f>
        <v/>
      </c>
      <c r="C131" s="84" t="str">
        <f>IF(itens_Remanesc!A131="","",IF(posicao_contratual!$Y131="","",IF(posicao_contratual!$Y131&gt;0,"",itens_Remanesc!C131)))</f>
        <v/>
      </c>
      <c r="D131" s="84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 t="str">
        <f t="shared" si="4"/>
        <v/>
      </c>
      <c r="I131" s="13"/>
      <c r="J131" s="13"/>
      <c r="K131" s="13"/>
      <c r="L131" s="13"/>
      <c r="M131" s="13"/>
      <c r="N131" s="155" t="str">
        <f>IF(A131="","",IF(posicao_contratual!$Y131="","",IF(posicao_contratual!$Y131&gt;0,"",posicao_contratual!E131)))</f>
        <v/>
      </c>
      <c r="O131" s="155" t="str">
        <f>IF(A131="","",IF(posicao_contratual!$Y131="","",IF(posicao_contratual!$Y131&gt;1,"",posicao_contratual!I131)))</f>
        <v/>
      </c>
      <c r="P131" s="155" t="str">
        <f>IF(A131="","",IF(posicao_contratual!$Y131="","",IF(posicao_contratual!$Y131&gt;2,"",posicao_contratual!M131)))</f>
        <v/>
      </c>
      <c r="Q131" s="155" t="str">
        <f>IF(A131="","",IF(posicao_contratual!$Y131="","",IF(posicao_contratual!$Y131&gt;3,"",posicao_contratual!Q131)))</f>
        <v/>
      </c>
      <c r="R131" s="155" t="str">
        <f>IF(A131="","",IF(posicao_contratual!$Y131="","",IF(posicao_contratual!$Y131&gt;4,"",posicao_contratual!U131)))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IF(A132="","",IF(posicao_contratual!$Y132="","",IF(posicao_contratual!$Y132&gt;0,"",posicao_contratual!G132)))</f>
        <v/>
      </c>
      <c r="C132" s="84" t="str">
        <f>IF(itens_Remanesc!A132="","",IF(posicao_contratual!$Y132="","",IF(posicao_contratual!$Y132&gt;0,"",itens_Remanesc!C132)))</f>
        <v/>
      </c>
      <c r="D132" s="84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 t="str">
        <f t="shared" si="4"/>
        <v/>
      </c>
      <c r="I132" s="13"/>
      <c r="J132" s="13"/>
      <c r="K132" s="13"/>
      <c r="L132" s="13"/>
      <c r="M132" s="13"/>
      <c r="N132" s="155" t="str">
        <f>IF(A132="","",IF(posicao_contratual!$Y132="","",IF(posicao_contratual!$Y132&gt;0,"",posicao_contratual!E132)))</f>
        <v/>
      </c>
      <c r="O132" s="155" t="str">
        <f>IF(A132="","",IF(posicao_contratual!$Y132="","",IF(posicao_contratual!$Y132&gt;1,"",posicao_contratual!I132)))</f>
        <v/>
      </c>
      <c r="P132" s="155" t="str">
        <f>IF(A132="","",IF(posicao_contratual!$Y132="","",IF(posicao_contratual!$Y132&gt;2,"",posicao_contratual!M132)))</f>
        <v/>
      </c>
      <c r="Q132" s="155" t="str">
        <f>IF(A132="","",IF(posicao_contratual!$Y132="","",IF(posicao_contratual!$Y132&gt;3,"",posicao_contratual!Q132)))</f>
        <v/>
      </c>
      <c r="R132" s="155" t="str">
        <f>IF(A132="","",IF(posicao_contratual!$Y132="","",IF(posicao_contratual!$Y132&gt;4,"",posicao_contratual!U132)))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IF(A133="","",IF(posicao_contratual!$Y133="","",IF(posicao_contratual!$Y133&gt;0,"",posicao_contratual!G133)))</f>
        <v/>
      </c>
      <c r="C133" s="84" t="str">
        <f>IF(itens_Remanesc!A133="","",IF(posicao_contratual!$Y133="","",IF(posicao_contratual!$Y133&gt;0,"",itens_Remanesc!C133)))</f>
        <v/>
      </c>
      <c r="D133" s="84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 t="str">
        <f t="shared" si="4"/>
        <v/>
      </c>
      <c r="I133" s="13"/>
      <c r="J133" s="13"/>
      <c r="K133" s="13"/>
      <c r="L133" s="13"/>
      <c r="M133" s="13"/>
      <c r="N133" s="155" t="str">
        <f>IF(A133="","",IF(posicao_contratual!$Y133="","",IF(posicao_contratual!$Y133&gt;0,"",posicao_contratual!E133)))</f>
        <v/>
      </c>
      <c r="O133" s="155" t="str">
        <f>IF(A133="","",IF(posicao_contratual!$Y133="","",IF(posicao_contratual!$Y133&gt;1,"",posicao_contratual!I133)))</f>
        <v/>
      </c>
      <c r="P133" s="155" t="str">
        <f>IF(A133="","",IF(posicao_contratual!$Y133="","",IF(posicao_contratual!$Y133&gt;2,"",posicao_contratual!M133)))</f>
        <v/>
      </c>
      <c r="Q133" s="155" t="str">
        <f>IF(A133="","",IF(posicao_contratual!$Y133="","",IF(posicao_contratual!$Y133&gt;3,"",posicao_contratual!Q133)))</f>
        <v/>
      </c>
      <c r="R133" s="155" t="str">
        <f>IF(A133="","",IF(posicao_contratual!$Y133="","",IF(posicao_contratual!$Y133&gt;4,"",posicao_contratual!U133)))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IF(A134="","",IF(posicao_contratual!$Y134="","",IF(posicao_contratual!$Y134&gt;0,"",posicao_contratual!G134)))</f>
        <v/>
      </c>
      <c r="C134" s="84" t="str">
        <f>IF(itens_Remanesc!A134="","",IF(posicao_contratual!$Y134="","",IF(posicao_contratual!$Y134&gt;0,"",itens_Remanesc!C134)))</f>
        <v/>
      </c>
      <c r="D134" s="84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 t="str">
        <f t="shared" si="4"/>
        <v/>
      </c>
      <c r="I134" s="13"/>
      <c r="J134" s="13"/>
      <c r="K134" s="13"/>
      <c r="L134" s="13"/>
      <c r="M134" s="13"/>
      <c r="N134" s="155" t="str">
        <f>IF(A134="","",IF(posicao_contratual!$Y134="","",IF(posicao_contratual!$Y134&gt;0,"",posicao_contratual!E134)))</f>
        <v/>
      </c>
      <c r="O134" s="155" t="str">
        <f>IF(A134="","",IF(posicao_contratual!$Y134="","",IF(posicao_contratual!$Y134&gt;1,"",posicao_contratual!I134)))</f>
        <v/>
      </c>
      <c r="P134" s="155" t="str">
        <f>IF(A134="","",IF(posicao_contratual!$Y134="","",IF(posicao_contratual!$Y134&gt;2,"",posicao_contratual!M134)))</f>
        <v/>
      </c>
      <c r="Q134" s="155" t="str">
        <f>IF(A134="","",IF(posicao_contratual!$Y134="","",IF(posicao_contratual!$Y134&gt;3,"",posicao_contratual!Q134)))</f>
        <v/>
      </c>
      <c r="R134" s="155" t="str">
        <f>IF(A134="","",IF(posicao_contratual!$Y134="","",IF(posicao_contratual!$Y134&gt;4,"",posicao_contratual!U134)))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IF(A135="","",IF(posicao_contratual!$Y135="","",IF(posicao_contratual!$Y135&gt;0,"",posicao_contratual!G135)))</f>
        <v/>
      </c>
      <c r="C135" s="84" t="str">
        <f>IF(itens_Remanesc!A135="","",IF(posicao_contratual!$Y135="","",IF(posicao_contratual!$Y135&gt;0,"",itens_Remanesc!C135)))</f>
        <v/>
      </c>
      <c r="D135" s="84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 t="str">
        <f t="shared" si="4"/>
        <v/>
      </c>
      <c r="I135" s="13"/>
      <c r="J135" s="13"/>
      <c r="K135" s="13"/>
      <c r="L135" s="13"/>
      <c r="M135" s="13"/>
      <c r="N135" s="155" t="str">
        <f>IF(A135="","",IF(posicao_contratual!$Y135="","",IF(posicao_contratual!$Y135&gt;0,"",posicao_contratual!E135)))</f>
        <v/>
      </c>
      <c r="O135" s="155" t="str">
        <f>IF(A135="","",IF(posicao_contratual!$Y135="","",IF(posicao_contratual!$Y135&gt;1,"",posicao_contratual!I135)))</f>
        <v/>
      </c>
      <c r="P135" s="155" t="str">
        <f>IF(A135="","",IF(posicao_contratual!$Y135="","",IF(posicao_contratual!$Y135&gt;2,"",posicao_contratual!M135)))</f>
        <v/>
      </c>
      <c r="Q135" s="155" t="str">
        <f>IF(A135="","",IF(posicao_contratual!$Y135="","",IF(posicao_contratual!$Y135&gt;3,"",posicao_contratual!Q135)))</f>
        <v/>
      </c>
      <c r="R135" s="155" t="str">
        <f>IF(A135="","",IF(posicao_contratual!$Y135="","",IF(posicao_contratual!$Y135&gt;4,"",posicao_contratual!U135)))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IF(A136="","",IF(posicao_contratual!$Y136="","",IF(posicao_contratual!$Y136&gt;0,"",posicao_contratual!G136)))</f>
        <v/>
      </c>
      <c r="C136" s="84" t="str">
        <f>IF(itens_Remanesc!A136="","",IF(posicao_contratual!$Y136="","",IF(posicao_contratual!$Y136&gt;0,"",itens_Remanesc!C136)))</f>
        <v/>
      </c>
      <c r="D136" s="84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 t="str">
        <f t="shared" si="4"/>
        <v/>
      </c>
      <c r="I136" s="13"/>
      <c r="J136" s="13"/>
      <c r="K136" s="13"/>
      <c r="L136" s="13"/>
      <c r="M136" s="13"/>
      <c r="N136" s="155" t="str">
        <f>IF(A136="","",IF(posicao_contratual!$Y136="","",IF(posicao_contratual!$Y136&gt;0,"",posicao_contratual!E136)))</f>
        <v/>
      </c>
      <c r="O136" s="155" t="str">
        <f>IF(A136="","",IF(posicao_contratual!$Y136="","",IF(posicao_contratual!$Y136&gt;1,"",posicao_contratual!I136)))</f>
        <v/>
      </c>
      <c r="P136" s="155" t="str">
        <f>IF(A136="","",IF(posicao_contratual!$Y136="","",IF(posicao_contratual!$Y136&gt;2,"",posicao_contratual!M136)))</f>
        <v/>
      </c>
      <c r="Q136" s="155" t="str">
        <f>IF(A136="","",IF(posicao_contratual!$Y136="","",IF(posicao_contratual!$Y136&gt;3,"",posicao_contratual!Q136)))</f>
        <v/>
      </c>
      <c r="R136" s="155" t="str">
        <f>IF(A136="","",IF(posicao_contratual!$Y136="","",IF(posicao_contratual!$Y136&gt;4,"",posicao_contratual!U136)))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IF(A137="","",IF(posicao_contratual!$Y137="","",IF(posicao_contratual!$Y137&gt;0,"",posicao_contratual!G137)))</f>
        <v/>
      </c>
      <c r="C137" s="84" t="str">
        <f>IF(itens_Remanesc!A137="","",IF(posicao_contratual!$Y137="","",IF(posicao_contratual!$Y137&gt;0,"",itens_Remanesc!C137)))</f>
        <v/>
      </c>
      <c r="D137" s="84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 t="str">
        <f t="shared" si="4"/>
        <v/>
      </c>
      <c r="I137" s="13"/>
      <c r="J137" s="13"/>
      <c r="K137" s="13"/>
      <c r="L137" s="13"/>
      <c r="M137" s="13"/>
      <c r="N137" s="155" t="str">
        <f>IF(A137="","",IF(posicao_contratual!$Y137="","",IF(posicao_contratual!$Y137&gt;0,"",posicao_contratual!E137)))</f>
        <v/>
      </c>
      <c r="O137" s="155" t="str">
        <f>IF(A137="","",IF(posicao_contratual!$Y137="","",IF(posicao_contratual!$Y137&gt;1,"",posicao_contratual!I137)))</f>
        <v/>
      </c>
      <c r="P137" s="155" t="str">
        <f>IF(A137="","",IF(posicao_contratual!$Y137="","",IF(posicao_contratual!$Y137&gt;2,"",posicao_contratual!M137)))</f>
        <v/>
      </c>
      <c r="Q137" s="155" t="str">
        <f>IF(A137="","",IF(posicao_contratual!$Y137="","",IF(posicao_contratual!$Y137&gt;3,"",posicao_contratual!Q137)))</f>
        <v/>
      </c>
      <c r="R137" s="155" t="str">
        <f>IF(A137="","",IF(posicao_contratual!$Y137="","",IF(posicao_contratual!$Y137&gt;4,"",posicao_contratual!U137)))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IF(A138="","",IF(posicao_contratual!$Y138="","",IF(posicao_contratual!$Y138&gt;0,"",posicao_contratual!G138)))</f>
        <v/>
      </c>
      <c r="C138" s="84" t="str">
        <f>IF(itens_Remanesc!A138="","",IF(posicao_contratual!$Y138="","",IF(posicao_contratual!$Y138&gt;0,"",itens_Remanesc!C138)))</f>
        <v/>
      </c>
      <c r="D138" s="84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 t="str">
        <f t="shared" si="4"/>
        <v/>
      </c>
      <c r="I138" s="13"/>
      <c r="J138" s="13"/>
      <c r="K138" s="13"/>
      <c r="L138" s="13"/>
      <c r="M138" s="13"/>
      <c r="N138" s="155" t="str">
        <f>IF(A138="","",IF(posicao_contratual!$Y138="","",IF(posicao_contratual!$Y138&gt;0,"",posicao_contratual!E138)))</f>
        <v/>
      </c>
      <c r="O138" s="155" t="str">
        <f>IF(A138="","",IF(posicao_contratual!$Y138="","",IF(posicao_contratual!$Y138&gt;1,"",posicao_contratual!I138)))</f>
        <v/>
      </c>
      <c r="P138" s="155" t="str">
        <f>IF(A138="","",IF(posicao_contratual!$Y138="","",IF(posicao_contratual!$Y138&gt;2,"",posicao_contratual!M138)))</f>
        <v/>
      </c>
      <c r="Q138" s="155" t="str">
        <f>IF(A138="","",IF(posicao_contratual!$Y138="","",IF(posicao_contratual!$Y138&gt;3,"",posicao_contratual!Q138)))</f>
        <v/>
      </c>
      <c r="R138" s="155" t="str">
        <f>IF(A138="","",IF(posicao_contratual!$Y138="","",IF(posicao_contratual!$Y138&gt;4,"",posicao_contratual!U138)))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IF(A139="","",IF(posicao_contratual!$Y139="","",IF(posicao_contratual!$Y139&gt;0,"",posicao_contratual!G139)))</f>
        <v/>
      </c>
      <c r="C139" s="84" t="str">
        <f>IF(itens_Remanesc!A139="","",IF(posicao_contratual!$Y139="","",IF(posicao_contratual!$Y139&gt;0,"",itens_Remanesc!C139)))</f>
        <v/>
      </c>
      <c r="D139" s="84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 t="str">
        <f t="shared" si="4"/>
        <v/>
      </c>
      <c r="I139" s="13"/>
      <c r="J139" s="13"/>
      <c r="K139" s="13"/>
      <c r="L139" s="13"/>
      <c r="M139" s="13"/>
      <c r="N139" s="155" t="str">
        <f>IF(A139="","",IF(posicao_contratual!$Y139="","",IF(posicao_contratual!$Y139&gt;0,"",posicao_contratual!E139)))</f>
        <v/>
      </c>
      <c r="O139" s="155" t="str">
        <f>IF(A139="","",IF(posicao_contratual!$Y139="","",IF(posicao_contratual!$Y139&gt;1,"",posicao_contratual!I139)))</f>
        <v/>
      </c>
      <c r="P139" s="155" t="str">
        <f>IF(A139="","",IF(posicao_contratual!$Y139="","",IF(posicao_contratual!$Y139&gt;2,"",posicao_contratual!M139)))</f>
        <v/>
      </c>
      <c r="Q139" s="155" t="str">
        <f>IF(A139="","",IF(posicao_contratual!$Y139="","",IF(posicao_contratual!$Y139&gt;3,"",posicao_contratual!Q139)))</f>
        <v/>
      </c>
      <c r="R139" s="155" t="str">
        <f>IF(A139="","",IF(posicao_contratual!$Y139="","",IF(posicao_contratual!$Y139&gt;4,"",posicao_contratual!U139)))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IF(A140="","",IF(posicao_contratual!$Y140="","",IF(posicao_contratual!$Y140&gt;0,"",posicao_contratual!G140)))</f>
        <v/>
      </c>
      <c r="C140" s="84" t="str">
        <f>IF(itens_Remanesc!A140="","",IF(posicao_contratual!$Y140="","",IF(posicao_contratual!$Y140&gt;0,"",itens_Remanesc!C140)))</f>
        <v/>
      </c>
      <c r="D140" s="84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 t="str">
        <f t="shared" si="4"/>
        <v/>
      </c>
      <c r="I140" s="13"/>
      <c r="J140" s="13"/>
      <c r="K140" s="13"/>
      <c r="L140" s="13"/>
      <c r="M140" s="13"/>
      <c r="N140" s="155" t="str">
        <f>IF(A140="","",IF(posicao_contratual!$Y140="","",IF(posicao_contratual!$Y140&gt;0,"",posicao_contratual!E140)))</f>
        <v/>
      </c>
      <c r="O140" s="155" t="str">
        <f>IF(A140="","",IF(posicao_contratual!$Y140="","",IF(posicao_contratual!$Y140&gt;1,"",posicao_contratual!I140)))</f>
        <v/>
      </c>
      <c r="P140" s="155" t="str">
        <f>IF(A140="","",IF(posicao_contratual!$Y140="","",IF(posicao_contratual!$Y140&gt;2,"",posicao_contratual!M140)))</f>
        <v/>
      </c>
      <c r="Q140" s="155" t="str">
        <f>IF(A140="","",IF(posicao_contratual!$Y140="","",IF(posicao_contratual!$Y140&gt;3,"",posicao_contratual!Q140)))</f>
        <v/>
      </c>
      <c r="R140" s="155" t="str">
        <f>IF(A140="","",IF(posicao_contratual!$Y140="","",IF(posicao_contratual!$Y140&gt;4,"",posicao_contratual!U140)))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IF(A141="","",IF(posicao_contratual!$Y141="","",IF(posicao_contratual!$Y141&gt;0,"",posicao_contratual!G141)))</f>
        <v/>
      </c>
      <c r="C141" s="84" t="str">
        <f>IF(itens_Remanesc!A141="","",IF(posicao_contratual!$Y141="","",IF(posicao_contratual!$Y141&gt;0,"",itens_Remanesc!C141)))</f>
        <v/>
      </c>
      <c r="D141" s="84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 t="str">
        <f t="shared" si="4"/>
        <v/>
      </c>
      <c r="I141" s="13"/>
      <c r="J141" s="13"/>
      <c r="K141" s="13"/>
      <c r="L141" s="13"/>
      <c r="M141" s="13"/>
      <c r="N141" s="155" t="str">
        <f>IF(A141="","",IF(posicao_contratual!$Y141="","",IF(posicao_contratual!$Y141&gt;0,"",posicao_contratual!E141)))</f>
        <v/>
      </c>
      <c r="O141" s="155" t="str">
        <f>IF(A141="","",IF(posicao_contratual!$Y141="","",IF(posicao_contratual!$Y141&gt;1,"",posicao_contratual!I141)))</f>
        <v/>
      </c>
      <c r="P141" s="155" t="str">
        <f>IF(A141="","",IF(posicao_contratual!$Y141="","",IF(posicao_contratual!$Y141&gt;2,"",posicao_contratual!M141)))</f>
        <v/>
      </c>
      <c r="Q141" s="155" t="str">
        <f>IF(A141="","",IF(posicao_contratual!$Y141="","",IF(posicao_contratual!$Y141&gt;3,"",posicao_contratual!Q141)))</f>
        <v/>
      </c>
      <c r="R141" s="155" t="str">
        <f>IF(A141="","",IF(posicao_contratual!$Y141="","",IF(posicao_contratual!$Y141&gt;4,"",posicao_contratual!U141)))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IF(A142="","",IF(posicao_contratual!$Y142="","",IF(posicao_contratual!$Y142&gt;0,"",posicao_contratual!G142)))</f>
        <v/>
      </c>
      <c r="C142" s="84" t="str">
        <f>IF(itens_Remanesc!A142="","",IF(posicao_contratual!$Y142="","",IF(posicao_contratual!$Y142&gt;0,"",itens_Remanesc!C142)))</f>
        <v/>
      </c>
      <c r="D142" s="84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 t="str">
        <f t="shared" si="4"/>
        <v/>
      </c>
      <c r="I142" s="13"/>
      <c r="J142" s="13"/>
      <c r="K142" s="13"/>
      <c r="L142" s="13"/>
      <c r="M142" s="13"/>
      <c r="N142" s="155" t="str">
        <f>IF(A142="","",IF(posicao_contratual!$Y142="","",IF(posicao_contratual!$Y142&gt;0,"",posicao_contratual!E142)))</f>
        <v/>
      </c>
      <c r="O142" s="155" t="str">
        <f>IF(A142="","",IF(posicao_contratual!$Y142="","",IF(posicao_contratual!$Y142&gt;1,"",posicao_contratual!I142)))</f>
        <v/>
      </c>
      <c r="P142" s="155" t="str">
        <f>IF(A142="","",IF(posicao_contratual!$Y142="","",IF(posicao_contratual!$Y142&gt;2,"",posicao_contratual!M142)))</f>
        <v/>
      </c>
      <c r="Q142" s="155" t="str">
        <f>IF(A142="","",IF(posicao_contratual!$Y142="","",IF(posicao_contratual!$Y142&gt;3,"",posicao_contratual!Q142)))</f>
        <v/>
      </c>
      <c r="R142" s="155" t="str">
        <f>IF(A142="","",IF(posicao_contratual!$Y142="","",IF(posicao_contratual!$Y142&gt;4,"",posicao_contratual!U142)))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IF(A143="","",IF(posicao_contratual!$Y143="","",IF(posicao_contratual!$Y143&gt;0,"",posicao_contratual!G143)))</f>
        <v/>
      </c>
      <c r="C143" s="84" t="str">
        <f>IF(itens_Remanesc!A143="","",IF(posicao_contratual!$Y143="","",IF(posicao_contratual!$Y143&gt;0,"",itens_Remanesc!C143)))</f>
        <v/>
      </c>
      <c r="D143" s="84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 t="str">
        <f t="shared" si="4"/>
        <v/>
      </c>
      <c r="I143" s="13"/>
      <c r="J143" s="13"/>
      <c r="K143" s="13"/>
      <c r="L143" s="13"/>
      <c r="M143" s="13"/>
      <c r="N143" s="155" t="str">
        <f>IF(A143="","",IF(posicao_contratual!$Y143="","",IF(posicao_contratual!$Y143&gt;0,"",posicao_contratual!E143)))</f>
        <v/>
      </c>
      <c r="O143" s="155" t="str">
        <f>IF(A143="","",IF(posicao_contratual!$Y143="","",IF(posicao_contratual!$Y143&gt;1,"",posicao_contratual!I143)))</f>
        <v/>
      </c>
      <c r="P143" s="155" t="str">
        <f>IF(A143="","",IF(posicao_contratual!$Y143="","",IF(posicao_contratual!$Y143&gt;2,"",posicao_contratual!M143)))</f>
        <v/>
      </c>
      <c r="Q143" s="155" t="str">
        <f>IF(A143="","",IF(posicao_contratual!$Y143="","",IF(posicao_contratual!$Y143&gt;3,"",posicao_contratual!Q143)))</f>
        <v/>
      </c>
      <c r="R143" s="155" t="str">
        <f>IF(A143="","",IF(posicao_contratual!$Y143="","",IF(posicao_contratual!$Y143&gt;4,"",posicao_contratual!U143)))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IF(A144="","",IF(posicao_contratual!$Y144="","",IF(posicao_contratual!$Y144&gt;0,"",posicao_contratual!G144)))</f>
        <v/>
      </c>
      <c r="C144" s="84" t="str">
        <f>IF(itens_Remanesc!A144="","",IF(posicao_contratual!$Y144="","",IF(posicao_contratual!$Y144&gt;0,"",itens_Remanesc!C144)))</f>
        <v/>
      </c>
      <c r="D144" s="84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 t="str">
        <f t="shared" si="4"/>
        <v/>
      </c>
      <c r="I144" s="13"/>
      <c r="J144" s="13"/>
      <c r="K144" s="13"/>
      <c r="L144" s="13"/>
      <c r="M144" s="13"/>
      <c r="N144" s="155" t="str">
        <f>IF(A144="","",IF(posicao_contratual!$Y144="","",IF(posicao_contratual!$Y144&gt;0,"",posicao_contratual!E144)))</f>
        <v/>
      </c>
      <c r="O144" s="155" t="str">
        <f>IF(A144="","",IF(posicao_contratual!$Y144="","",IF(posicao_contratual!$Y144&gt;1,"",posicao_contratual!I144)))</f>
        <v/>
      </c>
      <c r="P144" s="155" t="str">
        <f>IF(A144="","",IF(posicao_contratual!$Y144="","",IF(posicao_contratual!$Y144&gt;2,"",posicao_contratual!M144)))</f>
        <v/>
      </c>
      <c r="Q144" s="155" t="str">
        <f>IF(A144="","",IF(posicao_contratual!$Y144="","",IF(posicao_contratual!$Y144&gt;3,"",posicao_contratual!Q144)))</f>
        <v/>
      </c>
      <c r="R144" s="155" t="str">
        <f>IF(A144="","",IF(posicao_contratual!$Y144="","",IF(posicao_contratual!$Y144&gt;4,"",posicao_contratual!U144)))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IF(A145="","",IF(posicao_contratual!$Y145="","",IF(posicao_contratual!$Y145&gt;0,"",posicao_contratual!G145)))</f>
        <v/>
      </c>
      <c r="C145" s="84" t="str">
        <f>IF(itens_Remanesc!A145="","",IF(posicao_contratual!$Y145="","",IF(posicao_contratual!$Y145&gt;0,"",itens_Remanesc!C145)))</f>
        <v/>
      </c>
      <c r="D145" s="84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 t="str">
        <f t="shared" si="4"/>
        <v/>
      </c>
      <c r="I145" s="13"/>
      <c r="J145" s="13"/>
      <c r="K145" s="13"/>
      <c r="L145" s="13"/>
      <c r="M145" s="13"/>
      <c r="N145" s="155" t="str">
        <f>IF(A145="","",IF(posicao_contratual!$Y145="","",IF(posicao_contratual!$Y145&gt;0,"",posicao_contratual!E145)))</f>
        <v/>
      </c>
      <c r="O145" s="155" t="str">
        <f>IF(A145="","",IF(posicao_contratual!$Y145="","",IF(posicao_contratual!$Y145&gt;1,"",posicao_contratual!I145)))</f>
        <v/>
      </c>
      <c r="P145" s="155" t="str">
        <f>IF(A145="","",IF(posicao_contratual!$Y145="","",IF(posicao_contratual!$Y145&gt;2,"",posicao_contratual!M145)))</f>
        <v/>
      </c>
      <c r="Q145" s="155" t="str">
        <f>IF(A145="","",IF(posicao_contratual!$Y145="","",IF(posicao_contratual!$Y145&gt;3,"",posicao_contratual!Q145)))</f>
        <v/>
      </c>
      <c r="R145" s="155" t="str">
        <f>IF(A145="","",IF(posicao_contratual!$Y145="","",IF(posicao_contratual!$Y145&gt;4,"",posicao_contratual!U145)))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IF(A146="","",IF(posicao_contratual!$Y146="","",IF(posicao_contratual!$Y146&gt;0,"",posicao_contratual!G146)))</f>
        <v/>
      </c>
      <c r="C146" s="84" t="str">
        <f>IF(itens_Remanesc!A146="","",IF(posicao_contratual!$Y146="","",IF(posicao_contratual!$Y146&gt;0,"",itens_Remanesc!C146)))</f>
        <v/>
      </c>
      <c r="D146" s="84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 t="str">
        <f t="shared" si="4"/>
        <v/>
      </c>
      <c r="I146" s="13"/>
      <c r="J146" s="13"/>
      <c r="K146" s="13"/>
      <c r="L146" s="13"/>
      <c r="M146" s="13"/>
      <c r="N146" s="155" t="str">
        <f>IF(A146="","",IF(posicao_contratual!$Y146="","",IF(posicao_contratual!$Y146&gt;0,"",posicao_contratual!E146)))</f>
        <v/>
      </c>
      <c r="O146" s="155" t="str">
        <f>IF(A146="","",IF(posicao_contratual!$Y146="","",IF(posicao_contratual!$Y146&gt;1,"",posicao_contratual!I146)))</f>
        <v/>
      </c>
      <c r="P146" s="155" t="str">
        <f>IF(A146="","",IF(posicao_contratual!$Y146="","",IF(posicao_contratual!$Y146&gt;2,"",posicao_contratual!M146)))</f>
        <v/>
      </c>
      <c r="Q146" s="155" t="str">
        <f>IF(A146="","",IF(posicao_contratual!$Y146="","",IF(posicao_contratual!$Y146&gt;3,"",posicao_contratual!Q146)))</f>
        <v/>
      </c>
      <c r="R146" s="155" t="str">
        <f>IF(A146="","",IF(posicao_contratual!$Y146="","",IF(posicao_contratual!$Y146&gt;4,"",posicao_contratual!U146)))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IF(A147="","",IF(posicao_contratual!$Y147="","",IF(posicao_contratual!$Y147&gt;0,"",posicao_contratual!G147)))</f>
        <v/>
      </c>
      <c r="C147" s="84" t="str">
        <f>IF(itens_Remanesc!A147="","",IF(posicao_contratual!$Y147="","",IF(posicao_contratual!$Y147&gt;0,"",itens_Remanesc!C147)))</f>
        <v/>
      </c>
      <c r="D147" s="84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 t="str">
        <f t="shared" si="4"/>
        <v/>
      </c>
      <c r="I147" s="13"/>
      <c r="J147" s="13"/>
      <c r="K147" s="13"/>
      <c r="L147" s="13"/>
      <c r="M147" s="13"/>
      <c r="N147" s="155" t="str">
        <f>IF(A147="","",IF(posicao_contratual!$Y147="","",IF(posicao_contratual!$Y147&gt;0,"",posicao_contratual!E147)))</f>
        <v/>
      </c>
      <c r="O147" s="155" t="str">
        <f>IF(A147="","",IF(posicao_contratual!$Y147="","",IF(posicao_contratual!$Y147&gt;1,"",posicao_contratual!I147)))</f>
        <v/>
      </c>
      <c r="P147" s="155" t="str">
        <f>IF(A147="","",IF(posicao_contratual!$Y147="","",IF(posicao_contratual!$Y147&gt;2,"",posicao_contratual!M147)))</f>
        <v/>
      </c>
      <c r="Q147" s="155" t="str">
        <f>IF(A147="","",IF(posicao_contratual!$Y147="","",IF(posicao_contratual!$Y147&gt;3,"",posicao_contratual!Q147)))</f>
        <v/>
      </c>
      <c r="R147" s="155" t="str">
        <f>IF(A147="","",IF(posicao_contratual!$Y147="","",IF(posicao_contratual!$Y147&gt;4,"",posicao_contratual!U147)))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IF(A148="","",IF(posicao_contratual!$Y148="","",IF(posicao_contratual!$Y148&gt;0,"",posicao_contratual!G148)))</f>
        <v/>
      </c>
      <c r="C148" s="84" t="str">
        <f>IF(itens_Remanesc!A148="","",IF(posicao_contratual!$Y148="","",IF(posicao_contratual!$Y148&gt;0,"",itens_Remanesc!C148)))</f>
        <v/>
      </c>
      <c r="D148" s="84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 t="str">
        <f t="shared" si="4"/>
        <v/>
      </c>
      <c r="I148" s="13"/>
      <c r="J148" s="13"/>
      <c r="K148" s="13"/>
      <c r="L148" s="13"/>
      <c r="M148" s="13"/>
      <c r="N148" s="155" t="str">
        <f>IF(A148="","",IF(posicao_contratual!$Y148="","",IF(posicao_contratual!$Y148&gt;0,"",posicao_contratual!E148)))</f>
        <v/>
      </c>
      <c r="O148" s="155" t="str">
        <f>IF(A148="","",IF(posicao_contratual!$Y148="","",IF(posicao_contratual!$Y148&gt;1,"",posicao_contratual!I148)))</f>
        <v/>
      </c>
      <c r="P148" s="155" t="str">
        <f>IF(A148="","",IF(posicao_contratual!$Y148="","",IF(posicao_contratual!$Y148&gt;2,"",posicao_contratual!M148)))</f>
        <v/>
      </c>
      <c r="Q148" s="155" t="str">
        <f>IF(A148="","",IF(posicao_contratual!$Y148="","",IF(posicao_contratual!$Y148&gt;3,"",posicao_contratual!Q148)))</f>
        <v/>
      </c>
      <c r="R148" s="155" t="str">
        <f>IF(A148="","",IF(posicao_contratual!$Y148="","",IF(posicao_contratual!$Y148&gt;4,"",posicao_contratual!U148)))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IF(A149="","",IF(posicao_contratual!$Y149="","",IF(posicao_contratual!$Y149&gt;0,"",posicao_contratual!G149)))</f>
        <v/>
      </c>
      <c r="C149" s="84" t="str">
        <f>IF(itens_Remanesc!A149="","",IF(posicao_contratual!$Y149="","",IF(posicao_contratual!$Y149&gt;0,"",itens_Remanesc!C149)))</f>
        <v/>
      </c>
      <c r="D149" s="84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 t="str">
        <f t="shared" si="4"/>
        <v/>
      </c>
      <c r="I149" s="13"/>
      <c r="J149" s="13"/>
      <c r="K149" s="13"/>
      <c r="L149" s="13"/>
      <c r="M149" s="13"/>
      <c r="N149" s="155" t="str">
        <f>IF(A149="","",IF(posicao_contratual!$Y149="","",IF(posicao_contratual!$Y149&gt;0,"",posicao_contratual!E149)))</f>
        <v/>
      </c>
      <c r="O149" s="155" t="str">
        <f>IF(A149="","",IF(posicao_contratual!$Y149="","",IF(posicao_contratual!$Y149&gt;1,"",posicao_contratual!I149)))</f>
        <v/>
      </c>
      <c r="P149" s="155" t="str">
        <f>IF(A149="","",IF(posicao_contratual!$Y149="","",IF(posicao_contratual!$Y149&gt;2,"",posicao_contratual!M149)))</f>
        <v/>
      </c>
      <c r="Q149" s="155" t="str">
        <f>IF(A149="","",IF(posicao_contratual!$Y149="","",IF(posicao_contratual!$Y149&gt;3,"",posicao_contratual!Q149)))</f>
        <v/>
      </c>
      <c r="R149" s="155" t="str">
        <f>IF(A149="","",IF(posicao_contratual!$Y149="","",IF(posicao_contratual!$Y149&gt;4,"",posicao_contratual!U149)))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IF(A150="","",IF(posicao_contratual!$Y150="","",IF(posicao_contratual!$Y150&gt;0,"",posicao_contratual!G150)))</f>
        <v/>
      </c>
      <c r="C150" s="84" t="str">
        <f>IF(itens_Remanesc!A150="","",IF(posicao_contratual!$Y150="","",IF(posicao_contratual!$Y150&gt;0,"",itens_Remanesc!C150)))</f>
        <v/>
      </c>
      <c r="D150" s="84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 t="str">
        <f t="shared" si="4"/>
        <v/>
      </c>
      <c r="I150" s="13"/>
      <c r="J150" s="13"/>
      <c r="K150" s="13"/>
      <c r="L150" s="13"/>
      <c r="M150" s="13"/>
      <c r="N150" s="155" t="str">
        <f>IF(A150="","",IF(posicao_contratual!$Y150="","",IF(posicao_contratual!$Y150&gt;0,"",posicao_contratual!E150)))</f>
        <v/>
      </c>
      <c r="O150" s="155" t="str">
        <f>IF(A150="","",IF(posicao_contratual!$Y150="","",IF(posicao_contratual!$Y150&gt;1,"",posicao_contratual!I150)))</f>
        <v/>
      </c>
      <c r="P150" s="155" t="str">
        <f>IF(A150="","",IF(posicao_contratual!$Y150="","",IF(posicao_contratual!$Y150&gt;2,"",posicao_contratual!M150)))</f>
        <v/>
      </c>
      <c r="Q150" s="155" t="str">
        <f>IF(A150="","",IF(posicao_contratual!$Y150="","",IF(posicao_contratual!$Y150&gt;3,"",posicao_contratual!Q150)))</f>
        <v/>
      </c>
      <c r="R150" s="155" t="str">
        <f>IF(A150="","",IF(posicao_contratual!$Y150="","",IF(posicao_contratual!$Y150&gt;4,"",posicao_contratual!U150)))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IF(A151="","",IF(posicao_contratual!$Y151="","",IF(posicao_contratual!$Y151&gt;0,"",posicao_contratual!G151)))</f>
        <v/>
      </c>
      <c r="C151" s="84" t="str">
        <f>IF(itens_Remanesc!A151="","",IF(posicao_contratual!$Y151="","",IF(posicao_contratual!$Y151&gt;0,"",itens_Remanesc!C151)))</f>
        <v/>
      </c>
      <c r="D151" s="84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 t="str">
        <f t="shared" si="4"/>
        <v/>
      </c>
      <c r="I151" s="13"/>
      <c r="J151" s="13"/>
      <c r="K151" s="13"/>
      <c r="L151" s="13"/>
      <c r="M151" s="13"/>
      <c r="N151" s="155" t="str">
        <f>IF(A151="","",IF(posicao_contratual!$Y151="","",IF(posicao_contratual!$Y151&gt;0,"",posicao_contratual!E151)))</f>
        <v/>
      </c>
      <c r="O151" s="155" t="str">
        <f>IF(A151="","",IF(posicao_contratual!$Y151="","",IF(posicao_contratual!$Y151&gt;1,"",posicao_contratual!I151)))</f>
        <v/>
      </c>
      <c r="P151" s="155" t="str">
        <f>IF(A151="","",IF(posicao_contratual!$Y151="","",IF(posicao_contratual!$Y151&gt;2,"",posicao_contratual!M151)))</f>
        <v/>
      </c>
      <c r="Q151" s="155" t="str">
        <f>IF(A151="","",IF(posicao_contratual!$Y151="","",IF(posicao_contratual!$Y151&gt;3,"",posicao_contratual!Q151)))</f>
        <v/>
      </c>
      <c r="R151" s="155" t="str">
        <f>IF(A151="","",IF(posicao_contratual!$Y151="","",IF(posicao_contratual!$Y151&gt;4,"",posicao_contratual!U151)))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IF(A152="","",IF(posicao_contratual!$Y152="","",IF(posicao_contratual!$Y152&gt;0,"",posicao_contratual!G152)))</f>
        <v/>
      </c>
      <c r="C152" s="84" t="str">
        <f>IF(itens_Remanesc!A152="","",IF(posicao_contratual!$Y152="","",IF(posicao_contratual!$Y152&gt;0,"",itens_Remanesc!C152)))</f>
        <v/>
      </c>
      <c r="D152" s="84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 t="str">
        <f t="shared" si="4"/>
        <v/>
      </c>
      <c r="I152" s="13"/>
      <c r="J152" s="13"/>
      <c r="K152" s="13"/>
      <c r="L152" s="13"/>
      <c r="M152" s="13"/>
      <c r="N152" s="155" t="str">
        <f>IF(A152="","",IF(posicao_contratual!$Y152="","",IF(posicao_contratual!$Y152&gt;0,"",posicao_contratual!E152)))</f>
        <v/>
      </c>
      <c r="O152" s="155" t="str">
        <f>IF(A152="","",IF(posicao_contratual!$Y152="","",IF(posicao_contratual!$Y152&gt;1,"",posicao_contratual!I152)))</f>
        <v/>
      </c>
      <c r="P152" s="155" t="str">
        <f>IF(A152="","",IF(posicao_contratual!$Y152="","",IF(posicao_contratual!$Y152&gt;2,"",posicao_contratual!M152)))</f>
        <v/>
      </c>
      <c r="Q152" s="155" t="str">
        <f>IF(A152="","",IF(posicao_contratual!$Y152="","",IF(posicao_contratual!$Y152&gt;3,"",posicao_contratual!Q152)))</f>
        <v/>
      </c>
      <c r="R152" s="155" t="str">
        <f>IF(A152="","",IF(posicao_contratual!$Y152="","",IF(posicao_contratual!$Y152&gt;4,"",posicao_contratual!U152)))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IF(A153="","",IF(posicao_contratual!$Y153="","",IF(posicao_contratual!$Y153&gt;0,"",posicao_contratual!G153)))</f>
        <v/>
      </c>
      <c r="C153" s="84" t="str">
        <f>IF(itens_Remanesc!A153="","",IF(posicao_contratual!$Y153="","",IF(posicao_contratual!$Y153&gt;0,"",itens_Remanesc!C153)))</f>
        <v/>
      </c>
      <c r="D153" s="84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 t="str">
        <f t="shared" si="4"/>
        <v/>
      </c>
      <c r="I153" s="13"/>
      <c r="J153" s="13"/>
      <c r="K153" s="13"/>
      <c r="L153" s="13"/>
      <c r="M153" s="13"/>
      <c r="N153" s="155" t="str">
        <f>IF(A153="","",IF(posicao_contratual!$Y153="","",IF(posicao_contratual!$Y153&gt;0,"",posicao_contratual!E153)))</f>
        <v/>
      </c>
      <c r="O153" s="155" t="str">
        <f>IF(A153="","",IF(posicao_contratual!$Y153="","",IF(posicao_contratual!$Y153&gt;1,"",posicao_contratual!I153)))</f>
        <v/>
      </c>
      <c r="P153" s="155" t="str">
        <f>IF(A153="","",IF(posicao_contratual!$Y153="","",IF(posicao_contratual!$Y153&gt;2,"",posicao_contratual!M153)))</f>
        <v/>
      </c>
      <c r="Q153" s="155" t="str">
        <f>IF(A153="","",IF(posicao_contratual!$Y153="","",IF(posicao_contratual!$Y153&gt;3,"",posicao_contratual!Q153)))</f>
        <v/>
      </c>
      <c r="R153" s="155" t="str">
        <f>IF(A153="","",IF(posicao_contratual!$Y153="","",IF(posicao_contratual!$Y153&gt;4,"",posicao_contratual!U153)))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IF(A154="","",IF(posicao_contratual!$Y154="","",IF(posicao_contratual!$Y154&gt;0,"",posicao_contratual!G154)))</f>
        <v/>
      </c>
      <c r="C154" s="84" t="str">
        <f>IF(itens_Remanesc!A154="","",IF(posicao_contratual!$Y154="","",IF(posicao_contratual!$Y154&gt;0,"",itens_Remanesc!C154)))</f>
        <v/>
      </c>
      <c r="D154" s="84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 t="str">
        <f t="shared" si="4"/>
        <v/>
      </c>
      <c r="I154" s="13"/>
      <c r="J154" s="13"/>
      <c r="K154" s="13"/>
      <c r="L154" s="13"/>
      <c r="M154" s="13"/>
      <c r="N154" s="155" t="str">
        <f>IF(A154="","",IF(posicao_contratual!$Y154="","",IF(posicao_contratual!$Y154&gt;0,"",posicao_contratual!E154)))</f>
        <v/>
      </c>
      <c r="O154" s="155" t="str">
        <f>IF(A154="","",IF(posicao_contratual!$Y154="","",IF(posicao_contratual!$Y154&gt;1,"",posicao_contratual!I154)))</f>
        <v/>
      </c>
      <c r="P154" s="155" t="str">
        <f>IF(A154="","",IF(posicao_contratual!$Y154="","",IF(posicao_contratual!$Y154&gt;2,"",posicao_contratual!M154)))</f>
        <v/>
      </c>
      <c r="Q154" s="155" t="str">
        <f>IF(A154="","",IF(posicao_contratual!$Y154="","",IF(posicao_contratual!$Y154&gt;3,"",posicao_contratual!Q154)))</f>
        <v/>
      </c>
      <c r="R154" s="155" t="str">
        <f>IF(A154="","",IF(posicao_contratual!$Y154="","",IF(posicao_contratual!$Y154&gt;4,"",posicao_contratual!U154)))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IF(A155="","",IF(posicao_contratual!$Y155="","",IF(posicao_contratual!$Y155&gt;0,"",posicao_contratual!G155)))</f>
        <v/>
      </c>
      <c r="C155" s="84" t="str">
        <f>IF(itens_Remanesc!A155="","",IF(posicao_contratual!$Y155="","",IF(posicao_contratual!$Y155&gt;0,"",itens_Remanesc!C155)))</f>
        <v/>
      </c>
      <c r="D155" s="84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 t="str">
        <f t="shared" si="4"/>
        <v/>
      </c>
      <c r="I155" s="13"/>
      <c r="J155" s="13"/>
      <c r="K155" s="13"/>
      <c r="L155" s="13"/>
      <c r="M155" s="13"/>
      <c r="N155" s="155" t="str">
        <f>IF(A155="","",IF(posicao_contratual!$Y155="","",IF(posicao_contratual!$Y155&gt;0,"",posicao_contratual!E155)))</f>
        <v/>
      </c>
      <c r="O155" s="155" t="str">
        <f>IF(A155="","",IF(posicao_contratual!$Y155="","",IF(posicao_contratual!$Y155&gt;1,"",posicao_contratual!I155)))</f>
        <v/>
      </c>
      <c r="P155" s="155" t="str">
        <f>IF(A155="","",IF(posicao_contratual!$Y155="","",IF(posicao_contratual!$Y155&gt;2,"",posicao_contratual!M155)))</f>
        <v/>
      </c>
      <c r="Q155" s="155" t="str">
        <f>IF(A155="","",IF(posicao_contratual!$Y155="","",IF(posicao_contratual!$Y155&gt;3,"",posicao_contratual!Q155)))</f>
        <v/>
      </c>
      <c r="R155" s="155" t="str">
        <f>IF(A155="","",IF(posicao_contratual!$Y155="","",IF(posicao_contratual!$Y155&gt;4,"",posicao_contratual!U155)))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IF(A156="","",IF(posicao_contratual!$Y156="","",IF(posicao_contratual!$Y156&gt;0,"",posicao_contratual!G156)))</f>
        <v/>
      </c>
      <c r="C156" s="84" t="str">
        <f>IF(itens_Remanesc!A156="","",IF(posicao_contratual!$Y156="","",IF(posicao_contratual!$Y156&gt;0,"",itens_Remanesc!C156)))</f>
        <v/>
      </c>
      <c r="D156" s="84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 t="str">
        <f t="shared" si="4"/>
        <v/>
      </c>
      <c r="I156" s="13"/>
      <c r="J156" s="13"/>
      <c r="K156" s="13"/>
      <c r="L156" s="13"/>
      <c r="M156" s="13"/>
      <c r="N156" s="155" t="str">
        <f>IF(A156="","",IF(posicao_contratual!$Y156="","",IF(posicao_contratual!$Y156&gt;0,"",posicao_contratual!E156)))</f>
        <v/>
      </c>
      <c r="O156" s="155" t="str">
        <f>IF(A156="","",IF(posicao_contratual!$Y156="","",IF(posicao_contratual!$Y156&gt;1,"",posicao_contratual!I156)))</f>
        <v/>
      </c>
      <c r="P156" s="155" t="str">
        <f>IF(A156="","",IF(posicao_contratual!$Y156="","",IF(posicao_contratual!$Y156&gt;2,"",posicao_contratual!M156)))</f>
        <v/>
      </c>
      <c r="Q156" s="155" t="str">
        <f>IF(A156="","",IF(posicao_contratual!$Y156="","",IF(posicao_contratual!$Y156&gt;3,"",posicao_contratual!Q156)))</f>
        <v/>
      </c>
      <c r="R156" s="155" t="str">
        <f>IF(A156="","",IF(posicao_contratual!$Y156="","",IF(posicao_contratual!$Y156&gt;4,"",posicao_contratual!U156)))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IF(A157="","",IF(posicao_contratual!$Y157="","",IF(posicao_contratual!$Y157&gt;0,"",posicao_contratual!G157)))</f>
        <v/>
      </c>
      <c r="C157" s="84" t="str">
        <f>IF(itens_Remanesc!A157="","",IF(posicao_contratual!$Y157="","",IF(posicao_contratual!$Y157&gt;0,"",itens_Remanesc!C157)))</f>
        <v/>
      </c>
      <c r="D157" s="84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 t="str">
        <f t="shared" si="4"/>
        <v/>
      </c>
      <c r="I157" s="13"/>
      <c r="J157" s="13"/>
      <c r="K157" s="13"/>
      <c r="L157" s="13"/>
      <c r="M157" s="13"/>
      <c r="N157" s="155" t="str">
        <f>IF(A157="","",IF(posicao_contratual!$Y157="","",IF(posicao_contratual!$Y157&gt;0,"",posicao_contratual!E157)))</f>
        <v/>
      </c>
      <c r="O157" s="155" t="str">
        <f>IF(A157="","",IF(posicao_contratual!$Y157="","",IF(posicao_contratual!$Y157&gt;1,"",posicao_contratual!I157)))</f>
        <v/>
      </c>
      <c r="P157" s="155" t="str">
        <f>IF(A157="","",IF(posicao_contratual!$Y157="","",IF(posicao_contratual!$Y157&gt;2,"",posicao_contratual!M157)))</f>
        <v/>
      </c>
      <c r="Q157" s="155" t="str">
        <f>IF(A157="","",IF(posicao_contratual!$Y157="","",IF(posicao_contratual!$Y157&gt;3,"",posicao_contratual!Q157)))</f>
        <v/>
      </c>
      <c r="R157" s="155" t="str">
        <f>IF(A157="","",IF(posicao_contratual!$Y157="","",IF(posicao_contratual!$Y157&gt;4,"",posicao_contratual!U157)))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IF(A158="","",IF(posicao_contratual!$Y158="","",IF(posicao_contratual!$Y158&gt;0,"",posicao_contratual!G158)))</f>
        <v/>
      </c>
      <c r="C158" s="84" t="str">
        <f>IF(itens_Remanesc!A158="","",IF(posicao_contratual!$Y158="","",IF(posicao_contratual!$Y158&gt;0,"",itens_Remanesc!C158)))</f>
        <v/>
      </c>
      <c r="D158" s="84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 t="str">
        <f t="shared" si="4"/>
        <v/>
      </c>
      <c r="I158" s="13"/>
      <c r="J158" s="13"/>
      <c r="K158" s="13"/>
      <c r="L158" s="13"/>
      <c r="M158" s="13"/>
      <c r="N158" s="155" t="str">
        <f>IF(A158="","",IF(posicao_contratual!$Y158="","",IF(posicao_contratual!$Y158&gt;0,"",posicao_contratual!E158)))</f>
        <v/>
      </c>
      <c r="O158" s="155" t="str">
        <f>IF(A158="","",IF(posicao_contratual!$Y158="","",IF(posicao_contratual!$Y158&gt;1,"",posicao_contratual!I158)))</f>
        <v/>
      </c>
      <c r="P158" s="155" t="str">
        <f>IF(A158="","",IF(posicao_contratual!$Y158="","",IF(posicao_contratual!$Y158&gt;2,"",posicao_contratual!M158)))</f>
        <v/>
      </c>
      <c r="Q158" s="155" t="str">
        <f>IF(A158="","",IF(posicao_contratual!$Y158="","",IF(posicao_contratual!$Y158&gt;3,"",posicao_contratual!Q158)))</f>
        <v/>
      </c>
      <c r="R158" s="155" t="str">
        <f>IF(A158="","",IF(posicao_contratual!$Y158="","",IF(posicao_contratual!$Y158&gt;4,"",posicao_contratual!U158)))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IF(A159="","",IF(posicao_contratual!$Y159="","",IF(posicao_contratual!$Y159&gt;0,"",posicao_contratual!G159)))</f>
        <v/>
      </c>
      <c r="C159" s="84" t="str">
        <f>IF(itens_Remanesc!A159="","",IF(posicao_contratual!$Y159="","",IF(posicao_contratual!$Y159&gt;0,"",itens_Remanesc!C159)))</f>
        <v/>
      </c>
      <c r="D159" s="84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 t="str">
        <f t="shared" si="4"/>
        <v/>
      </c>
      <c r="I159" s="13"/>
      <c r="J159" s="13"/>
      <c r="K159" s="13"/>
      <c r="L159" s="13"/>
      <c r="M159" s="13"/>
      <c r="N159" s="155" t="str">
        <f>IF(A159="","",IF(posicao_contratual!$Y159="","",IF(posicao_contratual!$Y159&gt;0,"",posicao_contratual!E159)))</f>
        <v/>
      </c>
      <c r="O159" s="155" t="str">
        <f>IF(A159="","",IF(posicao_contratual!$Y159="","",IF(posicao_contratual!$Y159&gt;1,"",posicao_contratual!I159)))</f>
        <v/>
      </c>
      <c r="P159" s="155" t="str">
        <f>IF(A159="","",IF(posicao_contratual!$Y159="","",IF(posicao_contratual!$Y159&gt;2,"",posicao_contratual!M159)))</f>
        <v/>
      </c>
      <c r="Q159" s="155" t="str">
        <f>IF(A159="","",IF(posicao_contratual!$Y159="","",IF(posicao_contratual!$Y159&gt;3,"",posicao_contratual!Q159)))</f>
        <v/>
      </c>
      <c r="R159" s="155" t="str">
        <f>IF(A159="","",IF(posicao_contratual!$Y159="","",IF(posicao_contratual!$Y159&gt;4,"",posicao_contratual!U159)))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IF(A160="","",IF(posicao_contratual!$Y160="","",IF(posicao_contratual!$Y160&gt;0,"",posicao_contratual!G160)))</f>
        <v/>
      </c>
      <c r="C160" s="84" t="str">
        <f>IF(itens_Remanesc!A160="","",IF(posicao_contratual!$Y160="","",IF(posicao_contratual!$Y160&gt;0,"",itens_Remanesc!C160)))</f>
        <v/>
      </c>
      <c r="D160" s="84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 t="str">
        <f t="shared" si="4"/>
        <v/>
      </c>
      <c r="I160" s="13"/>
      <c r="J160" s="13"/>
      <c r="K160" s="13"/>
      <c r="L160" s="13"/>
      <c r="M160" s="13"/>
      <c r="N160" s="155" t="str">
        <f>IF(A160="","",IF(posicao_contratual!$Y160="","",IF(posicao_contratual!$Y160&gt;0,"",posicao_contratual!E160)))</f>
        <v/>
      </c>
      <c r="O160" s="155" t="str">
        <f>IF(A160="","",IF(posicao_contratual!$Y160="","",IF(posicao_contratual!$Y160&gt;1,"",posicao_contratual!I160)))</f>
        <v/>
      </c>
      <c r="P160" s="155" t="str">
        <f>IF(A160="","",IF(posicao_contratual!$Y160="","",IF(posicao_contratual!$Y160&gt;2,"",posicao_contratual!M160)))</f>
        <v/>
      </c>
      <c r="Q160" s="155" t="str">
        <f>IF(A160="","",IF(posicao_contratual!$Y160="","",IF(posicao_contratual!$Y160&gt;3,"",posicao_contratual!Q160)))</f>
        <v/>
      </c>
      <c r="R160" s="155" t="str">
        <f>IF(A160="","",IF(posicao_contratual!$Y160="","",IF(posicao_contratual!$Y160&gt;4,"",posicao_contratual!U160)))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IF(A161="","",IF(posicao_contratual!$Y161="","",IF(posicao_contratual!$Y161&gt;0,"",posicao_contratual!G161)))</f>
        <v/>
      </c>
      <c r="C161" s="84" t="str">
        <f>IF(itens_Remanesc!A161="","",IF(posicao_contratual!$Y161="","",IF(posicao_contratual!$Y161&gt;0,"",itens_Remanesc!C161)))</f>
        <v/>
      </c>
      <c r="D161" s="84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 t="str">
        <f t="shared" si="4"/>
        <v/>
      </c>
      <c r="I161" s="13"/>
      <c r="J161" s="13"/>
      <c r="K161" s="13"/>
      <c r="L161" s="13"/>
      <c r="M161" s="13"/>
      <c r="N161" s="155" t="str">
        <f>IF(A161="","",IF(posicao_contratual!$Y161="","",IF(posicao_contratual!$Y161&gt;0,"",posicao_contratual!E161)))</f>
        <v/>
      </c>
      <c r="O161" s="155" t="str">
        <f>IF(A161="","",IF(posicao_contratual!$Y161="","",IF(posicao_contratual!$Y161&gt;1,"",posicao_contratual!I161)))</f>
        <v/>
      </c>
      <c r="P161" s="155" t="str">
        <f>IF(A161="","",IF(posicao_contratual!$Y161="","",IF(posicao_contratual!$Y161&gt;2,"",posicao_contratual!M161)))</f>
        <v/>
      </c>
      <c r="Q161" s="155" t="str">
        <f>IF(A161="","",IF(posicao_contratual!$Y161="","",IF(posicao_contratual!$Y161&gt;3,"",posicao_contratual!Q161)))</f>
        <v/>
      </c>
      <c r="R161" s="155" t="str">
        <f>IF(A161="","",IF(posicao_contratual!$Y161="","",IF(posicao_contratual!$Y161&gt;4,"",posicao_contratual!U161)))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IF(A162="","",IF(posicao_contratual!$Y162="","",IF(posicao_contratual!$Y162&gt;0,"",posicao_contratual!G162)))</f>
        <v/>
      </c>
      <c r="C162" s="84" t="str">
        <f>IF(itens_Remanesc!A162="","",IF(posicao_contratual!$Y162="","",IF(posicao_contratual!$Y162&gt;0,"",itens_Remanesc!C162)))</f>
        <v/>
      </c>
      <c r="D162" s="84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IF(A162="","",IF(posicao_contratual!$Y162="","",IF(posicao_contratual!$Y162&gt;0,"",posicao_contratual!E162)))</f>
        <v/>
      </c>
      <c r="O162" s="155" t="str">
        <f>IF(A162="","",IF(posicao_contratual!$Y162="","",IF(posicao_contratual!$Y162&gt;1,"",posicao_contratual!I162)))</f>
        <v/>
      </c>
      <c r="P162" s="155" t="str">
        <f>IF(A162="","",IF(posicao_contratual!$Y162="","",IF(posicao_contratual!$Y162&gt;2,"",posicao_contratual!M162)))</f>
        <v/>
      </c>
      <c r="Q162" s="155" t="str">
        <f>IF(A162="","",IF(posicao_contratual!$Y162="","",IF(posicao_contratual!$Y162&gt;3,"",posicao_contratual!Q162)))</f>
        <v/>
      </c>
      <c r="R162" s="155" t="str">
        <f>IF(A162="","",IF(posicao_contratual!$Y162="","",IF(posicao_contratual!$Y162&gt;4,"",posicao_contratual!U162)))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IF(A163="","",IF(posicao_contratual!$Y163="","",IF(posicao_contratual!$Y163&gt;0,"",posicao_contratual!G163)))</f>
        <v/>
      </c>
      <c r="C163" s="84" t="str">
        <f>IF(itens_Remanesc!A163="","",IF(posicao_contratual!$Y163="","",IF(posicao_contratual!$Y163&gt;0,"",itens_Remanesc!C163)))</f>
        <v/>
      </c>
      <c r="D163" s="84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 t="str">
        <f t="shared" si="5"/>
        <v/>
      </c>
      <c r="I163" s="13"/>
      <c r="J163" s="13"/>
      <c r="K163" s="13"/>
      <c r="L163" s="13"/>
      <c r="M163" s="13"/>
      <c r="N163" s="155" t="str">
        <f>IF(A163="","",IF(posicao_contratual!$Y163="","",IF(posicao_contratual!$Y163&gt;0,"",posicao_contratual!E163)))</f>
        <v/>
      </c>
      <c r="O163" s="155" t="str">
        <f>IF(A163="","",IF(posicao_contratual!$Y163="","",IF(posicao_contratual!$Y163&gt;1,"",posicao_contratual!I163)))</f>
        <v/>
      </c>
      <c r="P163" s="155" t="str">
        <f>IF(A163="","",IF(posicao_contratual!$Y163="","",IF(posicao_contratual!$Y163&gt;2,"",posicao_contratual!M163)))</f>
        <v/>
      </c>
      <c r="Q163" s="155" t="str">
        <f>IF(A163="","",IF(posicao_contratual!$Y163="","",IF(posicao_contratual!$Y163&gt;3,"",posicao_contratual!Q163)))</f>
        <v/>
      </c>
      <c r="R163" s="155" t="str">
        <f>IF(A163="","",IF(posicao_contratual!$Y163="","",IF(posicao_contratual!$Y163&gt;4,"",posicao_contratual!U163)))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IF(A164="","",IF(posicao_contratual!$Y164="","",IF(posicao_contratual!$Y164&gt;0,"",posicao_contratual!G164)))</f>
        <v/>
      </c>
      <c r="C164" s="84" t="str">
        <f>IF(itens_Remanesc!A164="","",IF(posicao_contratual!$Y164="","",IF(posicao_contratual!$Y164&gt;0,"",itens_Remanesc!C164)))</f>
        <v/>
      </c>
      <c r="D164" s="84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 t="str">
        <f t="shared" si="5"/>
        <v/>
      </c>
      <c r="I164" s="13"/>
      <c r="J164" s="13"/>
      <c r="K164" s="13"/>
      <c r="L164" s="13"/>
      <c r="M164" s="13"/>
      <c r="N164" s="155" t="str">
        <f>IF(A164="","",IF(posicao_contratual!$Y164="","",IF(posicao_contratual!$Y164&gt;0,"",posicao_contratual!E164)))</f>
        <v/>
      </c>
      <c r="O164" s="155" t="str">
        <f>IF(A164="","",IF(posicao_contratual!$Y164="","",IF(posicao_contratual!$Y164&gt;1,"",posicao_contratual!I164)))</f>
        <v/>
      </c>
      <c r="P164" s="155" t="str">
        <f>IF(A164="","",IF(posicao_contratual!$Y164="","",IF(posicao_contratual!$Y164&gt;2,"",posicao_contratual!M164)))</f>
        <v/>
      </c>
      <c r="Q164" s="155" t="str">
        <f>IF(A164="","",IF(posicao_contratual!$Y164="","",IF(posicao_contratual!$Y164&gt;3,"",posicao_contratual!Q164)))</f>
        <v/>
      </c>
      <c r="R164" s="155" t="str">
        <f>IF(A164="","",IF(posicao_contratual!$Y164="","",IF(posicao_contratual!$Y164&gt;4,"",posicao_contratual!U164)))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IF(A165="","",IF(posicao_contratual!$Y165="","",IF(posicao_contratual!$Y165&gt;0,"",posicao_contratual!G165)))</f>
        <v/>
      </c>
      <c r="C165" s="84" t="str">
        <f>IF(itens_Remanesc!A165="","",IF(posicao_contratual!$Y165="","",IF(posicao_contratual!$Y165&gt;0,"",itens_Remanesc!C165)))</f>
        <v/>
      </c>
      <c r="D165" s="84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 t="str">
        <f t="shared" si="5"/>
        <v/>
      </c>
      <c r="I165" s="13"/>
      <c r="J165" s="13"/>
      <c r="K165" s="13"/>
      <c r="L165" s="13"/>
      <c r="M165" s="13"/>
      <c r="N165" s="155" t="str">
        <f>IF(A165="","",IF(posicao_contratual!$Y165="","",IF(posicao_contratual!$Y165&gt;0,"",posicao_contratual!E165)))</f>
        <v/>
      </c>
      <c r="O165" s="155" t="str">
        <f>IF(A165="","",IF(posicao_contratual!$Y165="","",IF(posicao_contratual!$Y165&gt;1,"",posicao_contratual!I165)))</f>
        <v/>
      </c>
      <c r="P165" s="155" t="str">
        <f>IF(A165="","",IF(posicao_contratual!$Y165="","",IF(posicao_contratual!$Y165&gt;2,"",posicao_contratual!M165)))</f>
        <v/>
      </c>
      <c r="Q165" s="155" t="str">
        <f>IF(A165="","",IF(posicao_contratual!$Y165="","",IF(posicao_contratual!$Y165&gt;3,"",posicao_contratual!Q165)))</f>
        <v/>
      </c>
      <c r="R165" s="155" t="str">
        <f>IF(A165="","",IF(posicao_contratual!$Y165="","",IF(posicao_contratual!$Y165&gt;4,"",posicao_contratual!U165)))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IF(A166="","",IF(posicao_contratual!$Y166="","",IF(posicao_contratual!$Y166&gt;0,"",posicao_contratual!G166)))</f>
        <v/>
      </c>
      <c r="C166" s="84" t="str">
        <f>IF(itens_Remanesc!A166="","",IF(posicao_contratual!$Y166="","",IF(posicao_contratual!$Y166&gt;0,"",itens_Remanesc!C166)))</f>
        <v/>
      </c>
      <c r="D166" s="84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 t="str">
        <f t="shared" si="5"/>
        <v/>
      </c>
      <c r="I166" s="13"/>
      <c r="J166" s="13"/>
      <c r="K166" s="13"/>
      <c r="L166" s="13"/>
      <c r="M166" s="13"/>
      <c r="N166" s="155" t="str">
        <f>IF(A166="","",IF(posicao_contratual!$Y166="","",IF(posicao_contratual!$Y166&gt;0,"",posicao_contratual!E166)))</f>
        <v/>
      </c>
      <c r="O166" s="155" t="str">
        <f>IF(A166="","",IF(posicao_contratual!$Y166="","",IF(posicao_contratual!$Y166&gt;1,"",posicao_contratual!I166)))</f>
        <v/>
      </c>
      <c r="P166" s="155" t="str">
        <f>IF(A166="","",IF(posicao_contratual!$Y166="","",IF(posicao_contratual!$Y166&gt;2,"",posicao_contratual!M166)))</f>
        <v/>
      </c>
      <c r="Q166" s="155" t="str">
        <f>IF(A166="","",IF(posicao_contratual!$Y166="","",IF(posicao_contratual!$Y166&gt;3,"",posicao_contratual!Q166)))</f>
        <v/>
      </c>
      <c r="R166" s="155" t="str">
        <f>IF(A166="","",IF(posicao_contratual!$Y166="","",IF(posicao_contratual!$Y166&gt;4,"",posicao_contratual!U166)))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IF(A167="","",IF(posicao_contratual!$Y167="","",IF(posicao_contratual!$Y167&gt;0,"",posicao_contratual!G167)))</f>
        <v/>
      </c>
      <c r="C167" s="84" t="str">
        <f>IF(itens_Remanesc!A167="","",IF(posicao_contratual!$Y167="","",IF(posicao_contratual!$Y167&gt;0,"",itens_Remanesc!C167)))</f>
        <v/>
      </c>
      <c r="D167" s="84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 t="str">
        <f t="shared" si="5"/>
        <v/>
      </c>
      <c r="I167" s="13"/>
      <c r="J167" s="13"/>
      <c r="K167" s="13"/>
      <c r="L167" s="13"/>
      <c r="M167" s="13"/>
      <c r="N167" s="155" t="str">
        <f>IF(A167="","",IF(posicao_contratual!$Y167="","",IF(posicao_contratual!$Y167&gt;0,"",posicao_contratual!E167)))</f>
        <v/>
      </c>
      <c r="O167" s="155" t="str">
        <f>IF(A167="","",IF(posicao_contratual!$Y167="","",IF(posicao_contratual!$Y167&gt;1,"",posicao_contratual!I167)))</f>
        <v/>
      </c>
      <c r="P167" s="155" t="str">
        <f>IF(A167="","",IF(posicao_contratual!$Y167="","",IF(posicao_contratual!$Y167&gt;2,"",posicao_contratual!M167)))</f>
        <v/>
      </c>
      <c r="Q167" s="155" t="str">
        <f>IF(A167="","",IF(posicao_contratual!$Y167="","",IF(posicao_contratual!$Y167&gt;3,"",posicao_contratual!Q167)))</f>
        <v/>
      </c>
      <c r="R167" s="155" t="str">
        <f>IF(A167="","",IF(posicao_contratual!$Y167="","",IF(posicao_contratual!$Y167&gt;4,"",posicao_contratual!U167)))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IF(A168="","",IF(posicao_contratual!$Y168="","",IF(posicao_contratual!$Y168&gt;0,"",posicao_contratual!G168)))</f>
        <v/>
      </c>
      <c r="C168" s="84" t="str">
        <f>IF(itens_Remanesc!A168="","",IF(posicao_contratual!$Y168="","",IF(posicao_contratual!$Y168&gt;0,"",itens_Remanesc!C168)))</f>
        <v/>
      </c>
      <c r="D168" s="84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 t="str">
        <f t="shared" si="5"/>
        <v/>
      </c>
      <c r="I168" s="13"/>
      <c r="J168" s="13"/>
      <c r="K168" s="13"/>
      <c r="L168" s="13"/>
      <c r="M168" s="13"/>
      <c r="N168" s="155" t="str">
        <f>IF(A168="","",IF(posicao_contratual!$Y168="","",IF(posicao_contratual!$Y168&gt;0,"",posicao_contratual!E168)))</f>
        <v/>
      </c>
      <c r="O168" s="155" t="str">
        <f>IF(A168="","",IF(posicao_contratual!$Y168="","",IF(posicao_contratual!$Y168&gt;1,"",posicao_contratual!I168)))</f>
        <v/>
      </c>
      <c r="P168" s="155" t="str">
        <f>IF(A168="","",IF(posicao_contratual!$Y168="","",IF(posicao_contratual!$Y168&gt;2,"",posicao_contratual!M168)))</f>
        <v/>
      </c>
      <c r="Q168" s="155" t="str">
        <f>IF(A168="","",IF(posicao_contratual!$Y168="","",IF(posicao_contratual!$Y168&gt;3,"",posicao_contratual!Q168)))</f>
        <v/>
      </c>
      <c r="R168" s="155" t="str">
        <f>IF(A168="","",IF(posicao_contratual!$Y168="","",IF(posicao_contratual!$Y168&gt;4,"",posicao_contratual!U168)))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IF(A169="","",IF(posicao_contratual!$Y169="","",IF(posicao_contratual!$Y169&gt;0,"",posicao_contratual!G169)))</f>
        <v/>
      </c>
      <c r="C169" s="84" t="str">
        <f>IF(itens_Remanesc!A169="","",IF(posicao_contratual!$Y169="","",IF(posicao_contratual!$Y169&gt;0,"",itens_Remanesc!C169)))</f>
        <v/>
      </c>
      <c r="D169" s="84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 t="str">
        <f t="shared" si="5"/>
        <v/>
      </c>
      <c r="I169" s="13"/>
      <c r="J169" s="13"/>
      <c r="K169" s="13"/>
      <c r="L169" s="13"/>
      <c r="M169" s="13"/>
      <c r="N169" s="155" t="str">
        <f>IF(A169="","",IF(posicao_contratual!$Y169="","",IF(posicao_contratual!$Y169&gt;0,"",posicao_contratual!E169)))</f>
        <v/>
      </c>
      <c r="O169" s="155" t="str">
        <f>IF(A169="","",IF(posicao_contratual!$Y169="","",IF(posicao_contratual!$Y169&gt;1,"",posicao_contratual!I169)))</f>
        <v/>
      </c>
      <c r="P169" s="155" t="str">
        <f>IF(A169="","",IF(posicao_contratual!$Y169="","",IF(posicao_contratual!$Y169&gt;2,"",posicao_contratual!M169)))</f>
        <v/>
      </c>
      <c r="Q169" s="155" t="str">
        <f>IF(A169="","",IF(posicao_contratual!$Y169="","",IF(posicao_contratual!$Y169&gt;3,"",posicao_contratual!Q169)))</f>
        <v/>
      </c>
      <c r="R169" s="155" t="str">
        <f>IF(A169="","",IF(posicao_contratual!$Y169="","",IF(posicao_contratual!$Y169&gt;4,"",posicao_contratual!U169)))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IF(A170="","",IF(posicao_contratual!$Y170="","",IF(posicao_contratual!$Y170&gt;0,"",posicao_contratual!G170)))</f>
        <v/>
      </c>
      <c r="C170" s="84" t="str">
        <f>IF(itens_Remanesc!A170="","",IF(posicao_contratual!$Y170="","",IF(posicao_contratual!$Y170&gt;0,"",itens_Remanesc!C170)))</f>
        <v/>
      </c>
      <c r="D170" s="84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 t="str">
        <f t="shared" si="5"/>
        <v/>
      </c>
      <c r="I170" s="13"/>
      <c r="J170" s="13"/>
      <c r="K170" s="13"/>
      <c r="L170" s="13"/>
      <c r="M170" s="13"/>
      <c r="N170" s="155" t="str">
        <f>IF(A170="","",IF(posicao_contratual!$Y170="","",IF(posicao_contratual!$Y170&gt;0,"",posicao_contratual!E170)))</f>
        <v/>
      </c>
      <c r="O170" s="155" t="str">
        <f>IF(A170="","",IF(posicao_contratual!$Y170="","",IF(posicao_contratual!$Y170&gt;1,"",posicao_contratual!I170)))</f>
        <v/>
      </c>
      <c r="P170" s="155" t="str">
        <f>IF(A170="","",IF(posicao_contratual!$Y170="","",IF(posicao_contratual!$Y170&gt;2,"",posicao_contratual!M170)))</f>
        <v/>
      </c>
      <c r="Q170" s="155" t="str">
        <f>IF(A170="","",IF(posicao_contratual!$Y170="","",IF(posicao_contratual!$Y170&gt;3,"",posicao_contratual!Q170)))</f>
        <v/>
      </c>
      <c r="R170" s="155" t="str">
        <f>IF(A170="","",IF(posicao_contratual!$Y170="","",IF(posicao_contratual!$Y170&gt;4,"",posicao_contratual!U170)))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IF(A171="","",IF(posicao_contratual!$Y171="","",IF(posicao_contratual!$Y171&gt;0,"",posicao_contratual!G171)))</f>
        <v/>
      </c>
      <c r="C171" s="84" t="str">
        <f>IF(itens_Remanesc!A171="","",IF(posicao_contratual!$Y171="","",IF(posicao_contratual!$Y171&gt;0,"",itens_Remanesc!C171)))</f>
        <v/>
      </c>
      <c r="D171" s="84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 t="str">
        <f t="shared" si="5"/>
        <v/>
      </c>
      <c r="I171" s="13"/>
      <c r="J171" s="13"/>
      <c r="K171" s="13"/>
      <c r="L171" s="13"/>
      <c r="M171" s="13"/>
      <c r="N171" s="155" t="str">
        <f>IF(A171="","",IF(posicao_contratual!$Y171="","",IF(posicao_contratual!$Y171&gt;0,"",posicao_contratual!E171)))</f>
        <v/>
      </c>
      <c r="O171" s="155" t="str">
        <f>IF(A171="","",IF(posicao_contratual!$Y171="","",IF(posicao_contratual!$Y171&gt;1,"",posicao_contratual!I171)))</f>
        <v/>
      </c>
      <c r="P171" s="155" t="str">
        <f>IF(A171="","",IF(posicao_contratual!$Y171="","",IF(posicao_contratual!$Y171&gt;2,"",posicao_contratual!M171)))</f>
        <v/>
      </c>
      <c r="Q171" s="155" t="str">
        <f>IF(A171="","",IF(posicao_contratual!$Y171="","",IF(posicao_contratual!$Y171&gt;3,"",posicao_contratual!Q171)))</f>
        <v/>
      </c>
      <c r="R171" s="155" t="str">
        <f>IF(A171="","",IF(posicao_contratual!$Y171="","",IF(posicao_contratual!$Y171&gt;4,"",posicao_contratual!U171)))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IF(A172="","",IF(posicao_contratual!$Y172="","",IF(posicao_contratual!$Y172&gt;0,"",posicao_contratual!G172)))</f>
        <v/>
      </c>
      <c r="C172" s="84" t="str">
        <f>IF(itens_Remanesc!A172="","",IF(posicao_contratual!$Y172="","",IF(posicao_contratual!$Y172&gt;0,"",itens_Remanesc!C172)))</f>
        <v/>
      </c>
      <c r="D172" s="84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 t="str">
        <f t="shared" si="5"/>
        <v/>
      </c>
      <c r="I172" s="13"/>
      <c r="J172" s="13"/>
      <c r="K172" s="13"/>
      <c r="L172" s="13"/>
      <c r="M172" s="13"/>
      <c r="N172" s="155" t="str">
        <f>IF(A172="","",IF(posicao_contratual!$Y172="","",IF(posicao_contratual!$Y172&gt;0,"",posicao_contratual!E172)))</f>
        <v/>
      </c>
      <c r="O172" s="155" t="str">
        <f>IF(A172="","",IF(posicao_contratual!$Y172="","",IF(posicao_contratual!$Y172&gt;1,"",posicao_contratual!I172)))</f>
        <v/>
      </c>
      <c r="P172" s="155" t="str">
        <f>IF(A172="","",IF(posicao_contratual!$Y172="","",IF(posicao_contratual!$Y172&gt;2,"",posicao_contratual!M172)))</f>
        <v/>
      </c>
      <c r="Q172" s="155" t="str">
        <f>IF(A172="","",IF(posicao_contratual!$Y172="","",IF(posicao_contratual!$Y172&gt;3,"",posicao_contratual!Q172)))</f>
        <v/>
      </c>
      <c r="R172" s="155" t="str">
        <f>IF(A172="","",IF(posicao_contratual!$Y172="","",IF(posicao_contratual!$Y172&gt;4,"",posicao_contratual!U172)))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IF(A173="","",IF(posicao_contratual!$Y173="","",IF(posicao_contratual!$Y173&gt;0,"",posicao_contratual!G173)))</f>
        <v/>
      </c>
      <c r="C173" s="84" t="str">
        <f>IF(itens_Remanesc!A173="","",IF(posicao_contratual!$Y173="","",IF(posicao_contratual!$Y173&gt;0,"",itens_Remanesc!C173)))</f>
        <v/>
      </c>
      <c r="D173" s="84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 t="str">
        <f t="shared" si="5"/>
        <v/>
      </c>
      <c r="I173" s="13"/>
      <c r="J173" s="13"/>
      <c r="K173" s="13"/>
      <c r="L173" s="13"/>
      <c r="M173" s="13"/>
      <c r="N173" s="155" t="str">
        <f>IF(A173="","",IF(posicao_contratual!$Y173="","",IF(posicao_contratual!$Y173&gt;0,"",posicao_contratual!E173)))</f>
        <v/>
      </c>
      <c r="O173" s="155" t="str">
        <f>IF(A173="","",IF(posicao_contratual!$Y173="","",IF(posicao_contratual!$Y173&gt;1,"",posicao_contratual!I173)))</f>
        <v/>
      </c>
      <c r="P173" s="155" t="str">
        <f>IF(A173="","",IF(posicao_contratual!$Y173="","",IF(posicao_contratual!$Y173&gt;2,"",posicao_contratual!M173)))</f>
        <v/>
      </c>
      <c r="Q173" s="155" t="str">
        <f>IF(A173="","",IF(posicao_contratual!$Y173="","",IF(posicao_contratual!$Y173&gt;3,"",posicao_contratual!Q173)))</f>
        <v/>
      </c>
      <c r="R173" s="155" t="str">
        <f>IF(A173="","",IF(posicao_contratual!$Y173="","",IF(posicao_contratual!$Y173&gt;4,"",posicao_contratual!U173)))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IF(A174="","",IF(posicao_contratual!$Y174="","",IF(posicao_contratual!$Y174&gt;0,"",posicao_contratual!G174)))</f>
        <v/>
      </c>
      <c r="C174" s="84" t="str">
        <f>IF(itens_Remanesc!A174="","",IF(posicao_contratual!$Y174="","",IF(posicao_contratual!$Y174&gt;0,"",itens_Remanesc!C174)))</f>
        <v/>
      </c>
      <c r="D174" s="84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 t="str">
        <f t="shared" si="5"/>
        <v/>
      </c>
      <c r="I174" s="13"/>
      <c r="J174" s="13"/>
      <c r="K174" s="13"/>
      <c r="L174" s="13"/>
      <c r="M174" s="13"/>
      <c r="N174" s="155" t="str">
        <f>IF(A174="","",IF(posicao_contratual!$Y174="","",IF(posicao_contratual!$Y174&gt;0,"",posicao_contratual!E174)))</f>
        <v/>
      </c>
      <c r="O174" s="155" t="str">
        <f>IF(A174="","",IF(posicao_contratual!$Y174="","",IF(posicao_contratual!$Y174&gt;1,"",posicao_contratual!I174)))</f>
        <v/>
      </c>
      <c r="P174" s="155" t="str">
        <f>IF(A174="","",IF(posicao_contratual!$Y174="","",IF(posicao_contratual!$Y174&gt;2,"",posicao_contratual!M174)))</f>
        <v/>
      </c>
      <c r="Q174" s="155" t="str">
        <f>IF(A174="","",IF(posicao_contratual!$Y174="","",IF(posicao_contratual!$Y174&gt;3,"",posicao_contratual!Q174)))</f>
        <v/>
      </c>
      <c r="R174" s="155" t="str">
        <f>IF(A174="","",IF(posicao_contratual!$Y174="","",IF(posicao_contratual!$Y174&gt;4,"",posicao_contratual!U174)))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IF(A175="","",IF(posicao_contratual!$Y175="","",IF(posicao_contratual!$Y175&gt;0,"",posicao_contratual!G175)))</f>
        <v/>
      </c>
      <c r="C175" s="84" t="str">
        <f>IF(itens_Remanesc!A175="","",IF(posicao_contratual!$Y175="","",IF(posicao_contratual!$Y175&gt;0,"",itens_Remanesc!C175)))</f>
        <v/>
      </c>
      <c r="D175" s="84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 t="str">
        <f t="shared" si="5"/>
        <v/>
      </c>
      <c r="I175" s="13"/>
      <c r="J175" s="13"/>
      <c r="K175" s="13"/>
      <c r="L175" s="13"/>
      <c r="M175" s="13"/>
      <c r="N175" s="155" t="str">
        <f>IF(A175="","",IF(posicao_contratual!$Y175="","",IF(posicao_contratual!$Y175&gt;0,"",posicao_contratual!E175)))</f>
        <v/>
      </c>
      <c r="O175" s="155" t="str">
        <f>IF(A175="","",IF(posicao_contratual!$Y175="","",IF(posicao_contratual!$Y175&gt;1,"",posicao_contratual!I175)))</f>
        <v/>
      </c>
      <c r="P175" s="155" t="str">
        <f>IF(A175="","",IF(posicao_contratual!$Y175="","",IF(posicao_contratual!$Y175&gt;2,"",posicao_contratual!M175)))</f>
        <v/>
      </c>
      <c r="Q175" s="155" t="str">
        <f>IF(A175="","",IF(posicao_contratual!$Y175="","",IF(posicao_contratual!$Y175&gt;3,"",posicao_contratual!Q175)))</f>
        <v/>
      </c>
      <c r="R175" s="155" t="str">
        <f>IF(A175="","",IF(posicao_contratual!$Y175="","",IF(posicao_contratual!$Y175&gt;4,"",posicao_contratual!U175)))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IF(A176="","",IF(posicao_contratual!$Y176="","",IF(posicao_contratual!$Y176&gt;0,"",posicao_contratual!G176)))</f>
        <v/>
      </c>
      <c r="C176" s="84" t="str">
        <f>IF(itens_Remanesc!A176="","",IF(posicao_contratual!$Y176="","",IF(posicao_contratual!$Y176&gt;0,"",itens_Remanesc!C176)))</f>
        <v/>
      </c>
      <c r="D176" s="84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 t="str">
        <f t="shared" si="5"/>
        <v/>
      </c>
      <c r="I176" s="13"/>
      <c r="J176" s="13"/>
      <c r="K176" s="13"/>
      <c r="L176" s="13"/>
      <c r="M176" s="13"/>
      <c r="N176" s="155" t="str">
        <f>IF(A176="","",IF(posicao_contratual!$Y176="","",IF(posicao_contratual!$Y176&gt;0,"",posicao_contratual!E176)))</f>
        <v/>
      </c>
      <c r="O176" s="155" t="str">
        <f>IF(A176="","",IF(posicao_contratual!$Y176="","",IF(posicao_contratual!$Y176&gt;1,"",posicao_contratual!I176)))</f>
        <v/>
      </c>
      <c r="P176" s="155" t="str">
        <f>IF(A176="","",IF(posicao_contratual!$Y176="","",IF(posicao_contratual!$Y176&gt;2,"",posicao_contratual!M176)))</f>
        <v/>
      </c>
      <c r="Q176" s="155" t="str">
        <f>IF(A176="","",IF(posicao_contratual!$Y176="","",IF(posicao_contratual!$Y176&gt;3,"",posicao_contratual!Q176)))</f>
        <v/>
      </c>
      <c r="R176" s="155" t="str">
        <f>IF(A176="","",IF(posicao_contratual!$Y176="","",IF(posicao_contratual!$Y176&gt;4,"",posicao_contratual!U176)))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IF(A177="","",IF(posicao_contratual!$Y177="","",IF(posicao_contratual!$Y177&gt;0,"",posicao_contratual!G177)))</f>
        <v/>
      </c>
      <c r="C177" s="84" t="str">
        <f>IF(itens_Remanesc!A177="","",IF(posicao_contratual!$Y177="","",IF(posicao_contratual!$Y177&gt;0,"",itens_Remanesc!C177)))</f>
        <v/>
      </c>
      <c r="D177" s="84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 t="str">
        <f t="shared" si="5"/>
        <v/>
      </c>
      <c r="I177" s="13"/>
      <c r="J177" s="13"/>
      <c r="K177" s="13"/>
      <c r="L177" s="13"/>
      <c r="M177" s="13"/>
      <c r="N177" s="155" t="str">
        <f>IF(A177="","",IF(posicao_contratual!$Y177="","",IF(posicao_contratual!$Y177&gt;0,"",posicao_contratual!E177)))</f>
        <v/>
      </c>
      <c r="O177" s="155" t="str">
        <f>IF(A177="","",IF(posicao_contratual!$Y177="","",IF(posicao_contratual!$Y177&gt;1,"",posicao_contratual!I177)))</f>
        <v/>
      </c>
      <c r="P177" s="155" t="str">
        <f>IF(A177="","",IF(posicao_contratual!$Y177="","",IF(posicao_contratual!$Y177&gt;2,"",posicao_contratual!M177)))</f>
        <v/>
      </c>
      <c r="Q177" s="155" t="str">
        <f>IF(A177="","",IF(posicao_contratual!$Y177="","",IF(posicao_contratual!$Y177&gt;3,"",posicao_contratual!Q177)))</f>
        <v/>
      </c>
      <c r="R177" s="155" t="str">
        <f>IF(A177="","",IF(posicao_contratual!$Y177="","",IF(posicao_contratual!$Y177&gt;4,"",posicao_contratual!U177)))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IF(A178="","",IF(posicao_contratual!$Y178="","",IF(posicao_contratual!$Y178&gt;0,"",posicao_contratual!G178)))</f>
        <v/>
      </c>
      <c r="C178" s="84" t="str">
        <f>IF(itens_Remanesc!A178="","",IF(posicao_contratual!$Y178="","",IF(posicao_contratual!$Y178&gt;0,"",itens_Remanesc!C178)))</f>
        <v/>
      </c>
      <c r="D178" s="84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 t="str">
        <f t="shared" si="5"/>
        <v/>
      </c>
      <c r="I178" s="13"/>
      <c r="J178" s="13"/>
      <c r="K178" s="13"/>
      <c r="L178" s="13"/>
      <c r="M178" s="13"/>
      <c r="N178" s="155" t="str">
        <f>IF(A178="","",IF(posicao_contratual!$Y178="","",IF(posicao_contratual!$Y178&gt;0,"",posicao_contratual!E178)))</f>
        <v/>
      </c>
      <c r="O178" s="155" t="str">
        <f>IF(A178="","",IF(posicao_contratual!$Y178="","",IF(posicao_contratual!$Y178&gt;1,"",posicao_contratual!I178)))</f>
        <v/>
      </c>
      <c r="P178" s="155" t="str">
        <f>IF(A178="","",IF(posicao_contratual!$Y178="","",IF(posicao_contratual!$Y178&gt;2,"",posicao_contratual!M178)))</f>
        <v/>
      </c>
      <c r="Q178" s="155" t="str">
        <f>IF(A178="","",IF(posicao_contratual!$Y178="","",IF(posicao_contratual!$Y178&gt;3,"",posicao_contratual!Q178)))</f>
        <v/>
      </c>
      <c r="R178" s="155" t="str">
        <f>IF(A178="","",IF(posicao_contratual!$Y178="","",IF(posicao_contratual!$Y178&gt;4,"",posicao_contratual!U178)))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IF(A179="","",IF(posicao_contratual!$Y179="","",IF(posicao_contratual!$Y179&gt;0,"",posicao_contratual!G179)))</f>
        <v/>
      </c>
      <c r="C179" s="84" t="str">
        <f>IF(itens_Remanesc!A179="","",IF(posicao_contratual!$Y179="","",IF(posicao_contratual!$Y179&gt;0,"",itens_Remanesc!C179)))</f>
        <v/>
      </c>
      <c r="D179" s="84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 t="str">
        <f t="shared" si="5"/>
        <v/>
      </c>
      <c r="I179" s="13"/>
      <c r="J179" s="13"/>
      <c r="K179" s="13"/>
      <c r="L179" s="13"/>
      <c r="M179" s="13"/>
      <c r="N179" s="155" t="str">
        <f>IF(A179="","",IF(posicao_contratual!$Y179="","",IF(posicao_contratual!$Y179&gt;0,"",posicao_contratual!E179)))</f>
        <v/>
      </c>
      <c r="O179" s="155" t="str">
        <f>IF(A179="","",IF(posicao_contratual!$Y179="","",IF(posicao_contratual!$Y179&gt;1,"",posicao_contratual!I179)))</f>
        <v/>
      </c>
      <c r="P179" s="155" t="str">
        <f>IF(A179="","",IF(posicao_contratual!$Y179="","",IF(posicao_contratual!$Y179&gt;2,"",posicao_contratual!M179)))</f>
        <v/>
      </c>
      <c r="Q179" s="155" t="str">
        <f>IF(A179="","",IF(posicao_contratual!$Y179="","",IF(posicao_contratual!$Y179&gt;3,"",posicao_contratual!Q179)))</f>
        <v/>
      </c>
      <c r="R179" s="155" t="str">
        <f>IF(A179="","",IF(posicao_contratual!$Y179="","",IF(posicao_contratual!$Y179&gt;4,"",posicao_contratual!U179)))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IF(A180="","",IF(posicao_contratual!$Y180="","",IF(posicao_contratual!$Y180&gt;0,"",posicao_contratual!G180)))</f>
        <v/>
      </c>
      <c r="C180" s="84" t="str">
        <f>IF(itens_Remanesc!A180="","",IF(posicao_contratual!$Y180="","",IF(posicao_contratual!$Y180&gt;0,"",itens_Remanesc!C180)))</f>
        <v/>
      </c>
      <c r="D180" s="84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 t="str">
        <f t="shared" si="5"/>
        <v/>
      </c>
      <c r="I180" s="13"/>
      <c r="J180" s="13"/>
      <c r="K180" s="13"/>
      <c r="L180" s="13"/>
      <c r="M180" s="13"/>
      <c r="N180" s="155" t="str">
        <f>IF(A180="","",IF(posicao_contratual!$Y180="","",IF(posicao_contratual!$Y180&gt;0,"",posicao_contratual!E180)))</f>
        <v/>
      </c>
      <c r="O180" s="155" t="str">
        <f>IF(A180="","",IF(posicao_contratual!$Y180="","",IF(posicao_contratual!$Y180&gt;1,"",posicao_contratual!I180)))</f>
        <v/>
      </c>
      <c r="P180" s="155" t="str">
        <f>IF(A180="","",IF(posicao_contratual!$Y180="","",IF(posicao_contratual!$Y180&gt;2,"",posicao_contratual!M180)))</f>
        <v/>
      </c>
      <c r="Q180" s="155" t="str">
        <f>IF(A180="","",IF(posicao_contratual!$Y180="","",IF(posicao_contratual!$Y180&gt;3,"",posicao_contratual!Q180)))</f>
        <v/>
      </c>
      <c r="R180" s="155" t="str">
        <f>IF(A180="","",IF(posicao_contratual!$Y180="","",IF(posicao_contratual!$Y180&gt;4,"",posicao_contratual!U180)))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IF(A181="","",IF(posicao_contratual!$Y181="","",IF(posicao_contratual!$Y181&gt;0,"",posicao_contratual!G181)))</f>
        <v/>
      </c>
      <c r="C181" s="84" t="str">
        <f>IF(itens_Remanesc!A181="","",IF(posicao_contratual!$Y181="","",IF(posicao_contratual!$Y181&gt;0,"",itens_Remanesc!C181)))</f>
        <v/>
      </c>
      <c r="D181" s="84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 t="str">
        <f t="shared" si="5"/>
        <v/>
      </c>
      <c r="I181" s="13"/>
      <c r="J181" s="13"/>
      <c r="K181" s="13"/>
      <c r="L181" s="13"/>
      <c r="M181" s="13"/>
      <c r="N181" s="155" t="str">
        <f>IF(A181="","",IF(posicao_contratual!$Y181="","",IF(posicao_contratual!$Y181&gt;0,"",posicao_contratual!E181)))</f>
        <v/>
      </c>
      <c r="O181" s="155" t="str">
        <f>IF(A181="","",IF(posicao_contratual!$Y181="","",IF(posicao_contratual!$Y181&gt;1,"",posicao_contratual!I181)))</f>
        <v/>
      </c>
      <c r="P181" s="155" t="str">
        <f>IF(A181="","",IF(posicao_contratual!$Y181="","",IF(posicao_contratual!$Y181&gt;2,"",posicao_contratual!M181)))</f>
        <v/>
      </c>
      <c r="Q181" s="155" t="str">
        <f>IF(A181="","",IF(posicao_contratual!$Y181="","",IF(posicao_contratual!$Y181&gt;3,"",posicao_contratual!Q181)))</f>
        <v/>
      </c>
      <c r="R181" s="155" t="str">
        <f>IF(A181="","",IF(posicao_contratual!$Y181="","",IF(posicao_contratual!$Y181&gt;4,"",posicao_contratual!U181)))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IF(A182="","",IF(posicao_contratual!$Y182="","",IF(posicao_contratual!$Y182&gt;0,"",posicao_contratual!G182)))</f>
        <v/>
      </c>
      <c r="C182" s="84" t="str">
        <f>IF(itens_Remanesc!A182="","",IF(posicao_contratual!$Y182="","",IF(posicao_contratual!$Y182&gt;0,"",itens_Remanesc!C182)))</f>
        <v/>
      </c>
      <c r="D182" s="84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 t="str">
        <f t="shared" si="5"/>
        <v/>
      </c>
      <c r="I182" s="13"/>
      <c r="J182" s="13"/>
      <c r="K182" s="13"/>
      <c r="L182" s="13"/>
      <c r="M182" s="13"/>
      <c r="N182" s="155" t="str">
        <f>IF(A182="","",IF(posicao_contratual!$Y182="","",IF(posicao_contratual!$Y182&gt;0,"",posicao_contratual!E182)))</f>
        <v/>
      </c>
      <c r="O182" s="155" t="str">
        <f>IF(A182="","",IF(posicao_contratual!$Y182="","",IF(posicao_contratual!$Y182&gt;1,"",posicao_contratual!I182)))</f>
        <v/>
      </c>
      <c r="P182" s="155" t="str">
        <f>IF(A182="","",IF(posicao_contratual!$Y182="","",IF(posicao_contratual!$Y182&gt;2,"",posicao_contratual!M182)))</f>
        <v/>
      </c>
      <c r="Q182" s="155" t="str">
        <f>IF(A182="","",IF(posicao_contratual!$Y182="","",IF(posicao_contratual!$Y182&gt;3,"",posicao_contratual!Q182)))</f>
        <v/>
      </c>
      <c r="R182" s="155" t="str">
        <f>IF(A182="","",IF(posicao_contratual!$Y182="","",IF(posicao_contratual!$Y182&gt;4,"",posicao_contratual!U182)))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IF(A183="","",IF(posicao_contratual!$Y183="","",IF(posicao_contratual!$Y183&gt;0,"",posicao_contratual!G183)))</f>
        <v/>
      </c>
      <c r="C183" s="84" t="str">
        <f>IF(itens_Remanesc!A183="","",IF(posicao_contratual!$Y183="","",IF(posicao_contratual!$Y183&gt;0,"",itens_Remanesc!C183)))</f>
        <v/>
      </c>
      <c r="D183" s="84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 t="str">
        <f t="shared" si="5"/>
        <v/>
      </c>
      <c r="I183" s="13"/>
      <c r="J183" s="13"/>
      <c r="K183" s="13"/>
      <c r="L183" s="13"/>
      <c r="M183" s="13"/>
      <c r="N183" s="155" t="str">
        <f>IF(A183="","",IF(posicao_contratual!$Y183="","",IF(posicao_contratual!$Y183&gt;0,"",posicao_contratual!E183)))</f>
        <v/>
      </c>
      <c r="O183" s="155" t="str">
        <f>IF(A183="","",IF(posicao_contratual!$Y183="","",IF(posicao_contratual!$Y183&gt;1,"",posicao_contratual!I183)))</f>
        <v/>
      </c>
      <c r="P183" s="155" t="str">
        <f>IF(A183="","",IF(posicao_contratual!$Y183="","",IF(posicao_contratual!$Y183&gt;2,"",posicao_contratual!M183)))</f>
        <v/>
      </c>
      <c r="Q183" s="155" t="str">
        <f>IF(A183="","",IF(posicao_contratual!$Y183="","",IF(posicao_contratual!$Y183&gt;3,"",posicao_contratual!Q183)))</f>
        <v/>
      </c>
      <c r="R183" s="155" t="str">
        <f>IF(A183="","",IF(posicao_contratual!$Y183="","",IF(posicao_contratual!$Y183&gt;4,"",posicao_contratual!U183)))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IF(A184="","",IF(posicao_contratual!$Y184="","",IF(posicao_contratual!$Y184&gt;0,"",posicao_contratual!G184)))</f>
        <v/>
      </c>
      <c r="C184" s="84" t="str">
        <f>IF(itens_Remanesc!A184="","",IF(posicao_contratual!$Y184="","",IF(posicao_contratual!$Y184&gt;0,"",itens_Remanesc!C184)))</f>
        <v/>
      </c>
      <c r="D184" s="84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 t="str">
        <f t="shared" si="5"/>
        <v/>
      </c>
      <c r="I184" s="13"/>
      <c r="J184" s="13"/>
      <c r="K184" s="13"/>
      <c r="L184" s="13"/>
      <c r="M184" s="13"/>
      <c r="N184" s="155" t="str">
        <f>IF(A184="","",IF(posicao_contratual!$Y184="","",IF(posicao_contratual!$Y184&gt;0,"",posicao_contratual!E184)))</f>
        <v/>
      </c>
      <c r="O184" s="155" t="str">
        <f>IF(A184="","",IF(posicao_contratual!$Y184="","",IF(posicao_contratual!$Y184&gt;1,"",posicao_contratual!I184)))</f>
        <v/>
      </c>
      <c r="P184" s="155" t="str">
        <f>IF(A184="","",IF(posicao_contratual!$Y184="","",IF(posicao_contratual!$Y184&gt;2,"",posicao_contratual!M184)))</f>
        <v/>
      </c>
      <c r="Q184" s="155" t="str">
        <f>IF(A184="","",IF(posicao_contratual!$Y184="","",IF(posicao_contratual!$Y184&gt;3,"",posicao_contratual!Q184)))</f>
        <v/>
      </c>
      <c r="R184" s="155" t="str">
        <f>IF(A184="","",IF(posicao_contratual!$Y184="","",IF(posicao_contratual!$Y184&gt;4,"",posicao_contratual!U184)))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IF(A185="","",IF(posicao_contratual!$Y185="","",IF(posicao_contratual!$Y185&gt;0,"",posicao_contratual!G185)))</f>
        <v/>
      </c>
      <c r="C185" s="84" t="str">
        <f>IF(itens_Remanesc!A185="","",IF(posicao_contratual!$Y185="","",IF(posicao_contratual!$Y185&gt;0,"",itens_Remanesc!C185)))</f>
        <v/>
      </c>
      <c r="D185" s="84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 t="str">
        <f t="shared" si="5"/>
        <v/>
      </c>
      <c r="I185" s="13"/>
      <c r="J185" s="13"/>
      <c r="K185" s="13"/>
      <c r="L185" s="13"/>
      <c r="M185" s="13"/>
      <c r="N185" s="155" t="str">
        <f>IF(A185="","",IF(posicao_contratual!$Y185="","",IF(posicao_contratual!$Y185&gt;0,"",posicao_contratual!E185)))</f>
        <v/>
      </c>
      <c r="O185" s="155" t="str">
        <f>IF(A185="","",IF(posicao_contratual!$Y185="","",IF(posicao_contratual!$Y185&gt;1,"",posicao_contratual!I185)))</f>
        <v/>
      </c>
      <c r="P185" s="155" t="str">
        <f>IF(A185="","",IF(posicao_contratual!$Y185="","",IF(posicao_contratual!$Y185&gt;2,"",posicao_contratual!M185)))</f>
        <v/>
      </c>
      <c r="Q185" s="155" t="str">
        <f>IF(A185="","",IF(posicao_contratual!$Y185="","",IF(posicao_contratual!$Y185&gt;3,"",posicao_contratual!Q185)))</f>
        <v/>
      </c>
      <c r="R185" s="155" t="str">
        <f>IF(A185="","",IF(posicao_contratual!$Y185="","",IF(posicao_contratual!$Y185&gt;4,"",posicao_contratual!U185)))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IF(A186="","",IF(posicao_contratual!$Y186="","",IF(posicao_contratual!$Y186&gt;0,"",posicao_contratual!G186)))</f>
        <v/>
      </c>
      <c r="C186" s="84" t="str">
        <f>IF(itens_Remanesc!A186="","",IF(posicao_contratual!$Y186="","",IF(posicao_contratual!$Y186&gt;0,"",itens_Remanesc!C186)))</f>
        <v/>
      </c>
      <c r="D186" s="84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 t="str">
        <f t="shared" si="5"/>
        <v/>
      </c>
      <c r="I186" s="13"/>
      <c r="J186" s="13"/>
      <c r="K186" s="13"/>
      <c r="L186" s="13"/>
      <c r="M186" s="13"/>
      <c r="N186" s="155" t="str">
        <f>IF(A186="","",IF(posicao_contratual!$Y186="","",IF(posicao_contratual!$Y186&gt;0,"",posicao_contratual!E186)))</f>
        <v/>
      </c>
      <c r="O186" s="155" t="str">
        <f>IF(A186="","",IF(posicao_contratual!$Y186="","",IF(posicao_contratual!$Y186&gt;1,"",posicao_contratual!I186)))</f>
        <v/>
      </c>
      <c r="P186" s="155" t="str">
        <f>IF(A186="","",IF(posicao_contratual!$Y186="","",IF(posicao_contratual!$Y186&gt;2,"",posicao_contratual!M186)))</f>
        <v/>
      </c>
      <c r="Q186" s="155" t="str">
        <f>IF(A186="","",IF(posicao_contratual!$Y186="","",IF(posicao_contratual!$Y186&gt;3,"",posicao_contratual!Q186)))</f>
        <v/>
      </c>
      <c r="R186" s="155" t="str">
        <f>IF(A186="","",IF(posicao_contratual!$Y186="","",IF(posicao_contratual!$Y186&gt;4,"",posicao_contratual!U186)))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IF(A187="","",IF(posicao_contratual!$Y187="","",IF(posicao_contratual!$Y187&gt;0,"",posicao_contratual!G187)))</f>
        <v/>
      </c>
      <c r="C187" s="84" t="str">
        <f>IF(itens_Remanesc!A187="","",IF(posicao_contratual!$Y187="","",IF(posicao_contratual!$Y187&gt;0,"",itens_Remanesc!C187)))</f>
        <v/>
      </c>
      <c r="D187" s="84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 t="str">
        <f t="shared" si="5"/>
        <v/>
      </c>
      <c r="I187" s="13"/>
      <c r="J187" s="13"/>
      <c r="K187" s="13"/>
      <c r="L187" s="13"/>
      <c r="M187" s="13"/>
      <c r="N187" s="155" t="str">
        <f>IF(A187="","",IF(posicao_contratual!$Y187="","",IF(posicao_contratual!$Y187&gt;0,"",posicao_contratual!E187)))</f>
        <v/>
      </c>
      <c r="O187" s="155" t="str">
        <f>IF(A187="","",IF(posicao_contratual!$Y187="","",IF(posicao_contratual!$Y187&gt;1,"",posicao_contratual!I187)))</f>
        <v/>
      </c>
      <c r="P187" s="155" t="str">
        <f>IF(A187="","",IF(posicao_contratual!$Y187="","",IF(posicao_contratual!$Y187&gt;2,"",posicao_contratual!M187)))</f>
        <v/>
      </c>
      <c r="Q187" s="155" t="str">
        <f>IF(A187="","",IF(posicao_contratual!$Y187="","",IF(posicao_contratual!$Y187&gt;3,"",posicao_contratual!Q187)))</f>
        <v/>
      </c>
      <c r="R187" s="155" t="str">
        <f>IF(A187="","",IF(posicao_contratual!$Y187="","",IF(posicao_contratual!$Y187&gt;4,"",posicao_contratual!U187)))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IF(A188="","",IF(posicao_contratual!$Y188="","",IF(posicao_contratual!$Y188&gt;0,"",posicao_contratual!G188)))</f>
        <v/>
      </c>
      <c r="C188" s="84" t="str">
        <f>IF(itens_Remanesc!A188="","",IF(posicao_contratual!$Y188="","",IF(posicao_contratual!$Y188&gt;0,"",itens_Remanesc!C188)))</f>
        <v/>
      </c>
      <c r="D188" s="84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 t="str">
        <f t="shared" si="5"/>
        <v/>
      </c>
      <c r="I188" s="13"/>
      <c r="J188" s="13"/>
      <c r="K188" s="13"/>
      <c r="L188" s="13"/>
      <c r="M188" s="13"/>
      <c r="N188" s="155" t="str">
        <f>IF(A188="","",IF(posicao_contratual!$Y188="","",IF(posicao_contratual!$Y188&gt;0,"",posicao_contratual!E188)))</f>
        <v/>
      </c>
      <c r="O188" s="155" t="str">
        <f>IF(A188="","",IF(posicao_contratual!$Y188="","",IF(posicao_contratual!$Y188&gt;1,"",posicao_contratual!I188)))</f>
        <v/>
      </c>
      <c r="P188" s="155" t="str">
        <f>IF(A188="","",IF(posicao_contratual!$Y188="","",IF(posicao_contratual!$Y188&gt;2,"",posicao_contratual!M188)))</f>
        <v/>
      </c>
      <c r="Q188" s="155" t="str">
        <f>IF(A188="","",IF(posicao_contratual!$Y188="","",IF(posicao_contratual!$Y188&gt;3,"",posicao_contratual!Q188)))</f>
        <v/>
      </c>
      <c r="R188" s="155" t="str">
        <f>IF(A188="","",IF(posicao_contratual!$Y188="","",IF(posicao_contratual!$Y188&gt;4,"",posicao_contratual!U188)))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IF(A189="","",IF(posicao_contratual!$Y189="","",IF(posicao_contratual!$Y189&gt;0,"",posicao_contratual!G189)))</f>
        <v/>
      </c>
      <c r="C189" s="84" t="str">
        <f>IF(itens_Remanesc!A189="","",IF(posicao_contratual!$Y189="","",IF(posicao_contratual!$Y189&gt;0,"",itens_Remanesc!C189)))</f>
        <v/>
      </c>
      <c r="D189" s="84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 t="str">
        <f t="shared" si="5"/>
        <v/>
      </c>
      <c r="I189" s="13"/>
      <c r="J189" s="13"/>
      <c r="K189" s="13"/>
      <c r="L189" s="13"/>
      <c r="M189" s="13"/>
      <c r="N189" s="155" t="str">
        <f>IF(A189="","",IF(posicao_contratual!$Y189="","",IF(posicao_contratual!$Y189&gt;0,"",posicao_contratual!E189)))</f>
        <v/>
      </c>
      <c r="O189" s="155" t="str">
        <f>IF(A189="","",IF(posicao_contratual!$Y189="","",IF(posicao_contratual!$Y189&gt;1,"",posicao_contratual!I189)))</f>
        <v/>
      </c>
      <c r="P189" s="155" t="str">
        <f>IF(A189="","",IF(posicao_contratual!$Y189="","",IF(posicao_contratual!$Y189&gt;2,"",posicao_contratual!M189)))</f>
        <v/>
      </c>
      <c r="Q189" s="155" t="str">
        <f>IF(A189="","",IF(posicao_contratual!$Y189="","",IF(posicao_contratual!$Y189&gt;3,"",posicao_contratual!Q189)))</f>
        <v/>
      </c>
      <c r="R189" s="155" t="str">
        <f>IF(A189="","",IF(posicao_contratual!$Y189="","",IF(posicao_contratual!$Y189&gt;4,"",posicao_contratual!U189)))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IF(A190="","",IF(posicao_contratual!$Y190="","",IF(posicao_contratual!$Y190&gt;0,"",posicao_contratual!G190)))</f>
        <v/>
      </c>
      <c r="C190" s="84" t="str">
        <f>IF(itens_Remanesc!A190="","",IF(posicao_contratual!$Y190="","",IF(posicao_contratual!$Y190&gt;0,"",itens_Remanesc!C190)))</f>
        <v/>
      </c>
      <c r="D190" s="84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 t="str">
        <f t="shared" si="5"/>
        <v/>
      </c>
      <c r="I190" s="13"/>
      <c r="J190" s="13"/>
      <c r="K190" s="13"/>
      <c r="L190" s="13"/>
      <c r="M190" s="13"/>
      <c r="N190" s="155" t="str">
        <f>IF(A190="","",IF(posicao_contratual!$Y190="","",IF(posicao_contratual!$Y190&gt;0,"",posicao_contratual!E190)))</f>
        <v/>
      </c>
      <c r="O190" s="155" t="str">
        <f>IF(A190="","",IF(posicao_contratual!$Y190="","",IF(posicao_contratual!$Y190&gt;1,"",posicao_contratual!I190)))</f>
        <v/>
      </c>
      <c r="P190" s="155" t="str">
        <f>IF(A190="","",IF(posicao_contratual!$Y190="","",IF(posicao_contratual!$Y190&gt;2,"",posicao_contratual!M190)))</f>
        <v/>
      </c>
      <c r="Q190" s="155" t="str">
        <f>IF(A190="","",IF(posicao_contratual!$Y190="","",IF(posicao_contratual!$Y190&gt;3,"",posicao_contratual!Q190)))</f>
        <v/>
      </c>
      <c r="R190" s="155" t="str">
        <f>IF(A190="","",IF(posicao_contratual!$Y190="","",IF(posicao_contratual!$Y190&gt;4,"",posicao_contratual!U190)))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IF(A191="","",IF(posicao_contratual!$Y191="","",IF(posicao_contratual!$Y191&gt;0,"",posicao_contratual!G191)))</f>
        <v/>
      </c>
      <c r="C191" s="84" t="str">
        <f>IF(itens_Remanesc!A191="","",IF(posicao_contratual!$Y191="","",IF(posicao_contratual!$Y191&gt;0,"",itens_Remanesc!C191)))</f>
        <v/>
      </c>
      <c r="D191" s="84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 t="str">
        <f t="shared" si="5"/>
        <v/>
      </c>
      <c r="I191" s="13"/>
      <c r="J191" s="13"/>
      <c r="K191" s="13"/>
      <c r="L191" s="13"/>
      <c r="M191" s="13"/>
      <c r="N191" s="155" t="str">
        <f>IF(A191="","",IF(posicao_contratual!$Y191="","",IF(posicao_contratual!$Y191&gt;0,"",posicao_contratual!E191)))</f>
        <v/>
      </c>
      <c r="O191" s="155" t="str">
        <f>IF(A191="","",IF(posicao_contratual!$Y191="","",IF(posicao_contratual!$Y191&gt;1,"",posicao_contratual!I191)))</f>
        <v/>
      </c>
      <c r="P191" s="155" t="str">
        <f>IF(A191="","",IF(posicao_contratual!$Y191="","",IF(posicao_contratual!$Y191&gt;2,"",posicao_contratual!M191)))</f>
        <v/>
      </c>
      <c r="Q191" s="155" t="str">
        <f>IF(A191="","",IF(posicao_contratual!$Y191="","",IF(posicao_contratual!$Y191&gt;3,"",posicao_contratual!Q191)))</f>
        <v/>
      </c>
      <c r="R191" s="155" t="str">
        <f>IF(A191="","",IF(posicao_contratual!$Y191="","",IF(posicao_contratual!$Y191&gt;4,"",posicao_contratual!U191)))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IF(A192="","",IF(posicao_contratual!$Y192="","",IF(posicao_contratual!$Y192&gt;0,"",posicao_contratual!G192)))</f>
        <v/>
      </c>
      <c r="C192" s="84" t="str">
        <f>IF(itens_Remanesc!A192="","",IF(posicao_contratual!$Y192="","",IF(posicao_contratual!$Y192&gt;0,"",itens_Remanesc!C192)))</f>
        <v/>
      </c>
      <c r="D192" s="84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 t="str">
        <f t="shared" si="5"/>
        <v/>
      </c>
      <c r="I192" s="13"/>
      <c r="J192" s="13"/>
      <c r="K192" s="13"/>
      <c r="L192" s="13"/>
      <c r="M192" s="13"/>
      <c r="N192" s="155" t="str">
        <f>IF(A192="","",IF(posicao_contratual!$Y192="","",IF(posicao_contratual!$Y192&gt;0,"",posicao_contratual!E192)))</f>
        <v/>
      </c>
      <c r="O192" s="155" t="str">
        <f>IF(A192="","",IF(posicao_contratual!$Y192="","",IF(posicao_contratual!$Y192&gt;1,"",posicao_contratual!I192)))</f>
        <v/>
      </c>
      <c r="P192" s="155" t="str">
        <f>IF(A192="","",IF(posicao_contratual!$Y192="","",IF(posicao_contratual!$Y192&gt;2,"",posicao_contratual!M192)))</f>
        <v/>
      </c>
      <c r="Q192" s="155" t="str">
        <f>IF(A192="","",IF(posicao_contratual!$Y192="","",IF(posicao_contratual!$Y192&gt;3,"",posicao_contratual!Q192)))</f>
        <v/>
      </c>
      <c r="R192" s="155" t="str">
        <f>IF(A192="","",IF(posicao_contratual!$Y192="","",IF(posicao_contratual!$Y192&gt;4,"",posicao_contratual!U192)))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IF(A193="","",IF(posicao_contratual!$Y193="","",IF(posicao_contratual!$Y193&gt;0,"",posicao_contratual!G193)))</f>
        <v/>
      </c>
      <c r="C193" s="84" t="str">
        <f>IF(itens_Remanesc!A193="","",IF(posicao_contratual!$Y193="","",IF(posicao_contratual!$Y193&gt;0,"",itens_Remanesc!C193)))</f>
        <v/>
      </c>
      <c r="D193" s="84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 t="str">
        <f t="shared" si="5"/>
        <v/>
      </c>
      <c r="I193" s="13"/>
      <c r="J193" s="13"/>
      <c r="K193" s="13"/>
      <c r="L193" s="13"/>
      <c r="M193" s="13"/>
      <c r="N193" s="155" t="str">
        <f>IF(A193="","",IF(posicao_contratual!$Y193="","",IF(posicao_contratual!$Y193&gt;0,"",posicao_contratual!E193)))</f>
        <v/>
      </c>
      <c r="O193" s="155" t="str">
        <f>IF(A193="","",IF(posicao_contratual!$Y193="","",IF(posicao_contratual!$Y193&gt;1,"",posicao_contratual!I193)))</f>
        <v/>
      </c>
      <c r="P193" s="155" t="str">
        <f>IF(A193="","",IF(posicao_contratual!$Y193="","",IF(posicao_contratual!$Y193&gt;2,"",posicao_contratual!M193)))</f>
        <v/>
      </c>
      <c r="Q193" s="155" t="str">
        <f>IF(A193="","",IF(posicao_contratual!$Y193="","",IF(posicao_contratual!$Y193&gt;3,"",posicao_contratual!Q193)))</f>
        <v/>
      </c>
      <c r="R193" s="155" t="str">
        <f>IF(A193="","",IF(posicao_contratual!$Y193="","",IF(posicao_contratual!$Y193&gt;4,"",posicao_contratual!U193)))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IF(A194="","",IF(posicao_contratual!$Y194="","",IF(posicao_contratual!$Y194&gt;0,"",posicao_contratual!G194)))</f>
        <v/>
      </c>
      <c r="C194" s="84" t="str">
        <f>IF(itens_Remanesc!A194="","",IF(posicao_contratual!$Y194="","",IF(posicao_contratual!$Y194&gt;0,"",itens_Remanesc!C194)))</f>
        <v/>
      </c>
      <c r="D194" s="84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IF(A194="","",IF(posicao_contratual!$Y194="","",IF(posicao_contratual!$Y194&gt;0,"",posicao_contratual!E194)))</f>
        <v/>
      </c>
      <c r="O194" s="155" t="str">
        <f>IF(A194="","",IF(posicao_contratual!$Y194="","",IF(posicao_contratual!$Y194&gt;1,"",posicao_contratual!I194)))</f>
        <v/>
      </c>
      <c r="P194" s="155" t="str">
        <f>IF(A194="","",IF(posicao_contratual!$Y194="","",IF(posicao_contratual!$Y194&gt;2,"",posicao_contratual!M194)))</f>
        <v/>
      </c>
      <c r="Q194" s="155" t="str">
        <f>IF(A194="","",IF(posicao_contratual!$Y194="","",IF(posicao_contratual!$Y194&gt;3,"",posicao_contratual!Q194)))</f>
        <v/>
      </c>
      <c r="R194" s="155" t="str">
        <f>IF(A194="","",IF(posicao_contratual!$Y194="","",IF(posicao_contratual!$Y194&gt;4,"",posicao_contratual!U194)))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IF(A195="","",IF(posicao_contratual!$Y195="","",IF(posicao_contratual!$Y195&gt;0,"",posicao_contratual!G195)))</f>
        <v/>
      </c>
      <c r="C195" s="84" t="str">
        <f>IF(itens_Remanesc!A195="","",IF(posicao_contratual!$Y195="","",IF(posicao_contratual!$Y195&gt;0,"",itens_Remanesc!C195)))</f>
        <v/>
      </c>
      <c r="D195" s="84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 t="str">
        <f t="shared" si="6"/>
        <v/>
      </c>
      <c r="I195" s="13"/>
      <c r="J195" s="13"/>
      <c r="K195" s="13"/>
      <c r="L195" s="13"/>
      <c r="M195" s="13"/>
      <c r="N195" s="155" t="str">
        <f>IF(A195="","",IF(posicao_contratual!$Y195="","",IF(posicao_contratual!$Y195&gt;0,"",posicao_contratual!E195)))</f>
        <v/>
      </c>
      <c r="O195" s="155" t="str">
        <f>IF(A195="","",IF(posicao_contratual!$Y195="","",IF(posicao_contratual!$Y195&gt;1,"",posicao_contratual!I195)))</f>
        <v/>
      </c>
      <c r="P195" s="155" t="str">
        <f>IF(A195="","",IF(posicao_contratual!$Y195="","",IF(posicao_contratual!$Y195&gt;2,"",posicao_contratual!M195)))</f>
        <v/>
      </c>
      <c r="Q195" s="155" t="str">
        <f>IF(A195="","",IF(posicao_contratual!$Y195="","",IF(posicao_contratual!$Y195&gt;3,"",posicao_contratual!Q195)))</f>
        <v/>
      </c>
      <c r="R195" s="155" t="str">
        <f>IF(A195="","",IF(posicao_contratual!$Y195="","",IF(posicao_contratual!$Y195&gt;4,"",posicao_contratual!U195)))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IF(A196="","",IF(posicao_contratual!$Y196="","",IF(posicao_contratual!$Y196&gt;0,"",posicao_contratual!G196)))</f>
        <v/>
      </c>
      <c r="C196" s="84" t="str">
        <f>IF(itens_Remanesc!A196="","",IF(posicao_contratual!$Y196="","",IF(posicao_contratual!$Y196&gt;0,"",itens_Remanesc!C196)))</f>
        <v/>
      </c>
      <c r="D196" s="84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 t="str">
        <f t="shared" si="6"/>
        <v/>
      </c>
      <c r="I196" s="13"/>
      <c r="J196" s="13"/>
      <c r="K196" s="13"/>
      <c r="L196" s="13"/>
      <c r="M196" s="13"/>
      <c r="N196" s="155" t="str">
        <f>IF(A196="","",IF(posicao_contratual!$Y196="","",IF(posicao_contratual!$Y196&gt;0,"",posicao_contratual!E196)))</f>
        <v/>
      </c>
      <c r="O196" s="155" t="str">
        <f>IF(A196="","",IF(posicao_contratual!$Y196="","",IF(posicao_contratual!$Y196&gt;1,"",posicao_contratual!I196)))</f>
        <v/>
      </c>
      <c r="P196" s="155" t="str">
        <f>IF(A196="","",IF(posicao_contratual!$Y196="","",IF(posicao_contratual!$Y196&gt;2,"",posicao_contratual!M196)))</f>
        <v/>
      </c>
      <c r="Q196" s="155" t="str">
        <f>IF(A196="","",IF(posicao_contratual!$Y196="","",IF(posicao_contratual!$Y196&gt;3,"",posicao_contratual!Q196)))</f>
        <v/>
      </c>
      <c r="R196" s="155" t="str">
        <f>IF(A196="","",IF(posicao_contratual!$Y196="","",IF(posicao_contratual!$Y196&gt;4,"",posicao_contratual!U196)))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IF(A197="","",IF(posicao_contratual!$Y197="","",IF(posicao_contratual!$Y197&gt;0,"",posicao_contratual!G197)))</f>
        <v/>
      </c>
      <c r="C197" s="84" t="str">
        <f>IF(itens_Remanesc!A197="","",IF(posicao_contratual!$Y197="","",IF(posicao_contratual!$Y197&gt;0,"",itens_Remanesc!C197)))</f>
        <v/>
      </c>
      <c r="D197" s="84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 t="str">
        <f t="shared" si="6"/>
        <v/>
      </c>
      <c r="I197" s="13"/>
      <c r="J197" s="13"/>
      <c r="K197" s="13"/>
      <c r="L197" s="13"/>
      <c r="M197" s="13"/>
      <c r="N197" s="155" t="str">
        <f>IF(A197="","",IF(posicao_contratual!$Y197="","",IF(posicao_contratual!$Y197&gt;0,"",posicao_contratual!E197)))</f>
        <v/>
      </c>
      <c r="O197" s="155" t="str">
        <f>IF(A197="","",IF(posicao_contratual!$Y197="","",IF(posicao_contratual!$Y197&gt;1,"",posicao_contratual!I197)))</f>
        <v/>
      </c>
      <c r="P197" s="155" t="str">
        <f>IF(A197="","",IF(posicao_contratual!$Y197="","",IF(posicao_contratual!$Y197&gt;2,"",posicao_contratual!M197)))</f>
        <v/>
      </c>
      <c r="Q197" s="155" t="str">
        <f>IF(A197="","",IF(posicao_contratual!$Y197="","",IF(posicao_contratual!$Y197&gt;3,"",posicao_contratual!Q197)))</f>
        <v/>
      </c>
      <c r="R197" s="155" t="str">
        <f>IF(A197="","",IF(posicao_contratual!$Y197="","",IF(posicao_contratual!$Y197&gt;4,"",posicao_contratual!U197)))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IF(A198="","",IF(posicao_contratual!$Y198="","",IF(posicao_contratual!$Y198&gt;0,"",posicao_contratual!G198)))</f>
        <v/>
      </c>
      <c r="C198" s="84" t="str">
        <f>IF(itens_Remanesc!A198="","",IF(posicao_contratual!$Y198="","",IF(posicao_contratual!$Y198&gt;0,"",itens_Remanesc!C198)))</f>
        <v/>
      </c>
      <c r="D198" s="84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 t="str">
        <f t="shared" si="6"/>
        <v/>
      </c>
      <c r="I198" s="13"/>
      <c r="J198" s="13"/>
      <c r="K198" s="13"/>
      <c r="L198" s="13"/>
      <c r="M198" s="13"/>
      <c r="N198" s="155" t="str">
        <f>IF(A198="","",IF(posicao_contratual!$Y198="","",IF(posicao_contratual!$Y198&gt;0,"",posicao_contratual!E198)))</f>
        <v/>
      </c>
      <c r="O198" s="155" t="str">
        <f>IF(A198="","",IF(posicao_contratual!$Y198="","",IF(posicao_contratual!$Y198&gt;1,"",posicao_contratual!I198)))</f>
        <v/>
      </c>
      <c r="P198" s="155" t="str">
        <f>IF(A198="","",IF(posicao_contratual!$Y198="","",IF(posicao_contratual!$Y198&gt;2,"",posicao_contratual!M198)))</f>
        <v/>
      </c>
      <c r="Q198" s="155" t="str">
        <f>IF(A198="","",IF(posicao_contratual!$Y198="","",IF(posicao_contratual!$Y198&gt;3,"",posicao_contratual!Q198)))</f>
        <v/>
      </c>
      <c r="R198" s="155" t="str">
        <f>IF(A198="","",IF(posicao_contratual!$Y198="","",IF(posicao_contratual!$Y198&gt;4,"",posicao_contratual!U198)))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IF(A199="","",IF(posicao_contratual!$Y199="","",IF(posicao_contratual!$Y199&gt;0,"",posicao_contratual!G199)))</f>
        <v/>
      </c>
      <c r="C199" s="84" t="str">
        <f>IF(itens_Remanesc!A199="","",IF(posicao_contratual!$Y199="","",IF(posicao_contratual!$Y199&gt;0,"",itens_Remanesc!C199)))</f>
        <v/>
      </c>
      <c r="D199" s="84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 t="str">
        <f t="shared" si="6"/>
        <v/>
      </c>
      <c r="I199" s="13"/>
      <c r="J199" s="13"/>
      <c r="K199" s="13"/>
      <c r="L199" s="13"/>
      <c r="M199" s="13"/>
      <c r="N199" s="155" t="str">
        <f>IF(A199="","",IF(posicao_contratual!$Y199="","",IF(posicao_contratual!$Y199&gt;0,"",posicao_contratual!E199)))</f>
        <v/>
      </c>
      <c r="O199" s="155" t="str">
        <f>IF(A199="","",IF(posicao_contratual!$Y199="","",IF(posicao_contratual!$Y199&gt;1,"",posicao_contratual!I199)))</f>
        <v/>
      </c>
      <c r="P199" s="155" t="str">
        <f>IF(A199="","",IF(posicao_contratual!$Y199="","",IF(posicao_contratual!$Y199&gt;2,"",posicao_contratual!M199)))</f>
        <v/>
      </c>
      <c r="Q199" s="155" t="str">
        <f>IF(A199="","",IF(posicao_contratual!$Y199="","",IF(posicao_contratual!$Y199&gt;3,"",posicao_contratual!Q199)))</f>
        <v/>
      </c>
      <c r="R199" s="155" t="str">
        <f>IF(A199="","",IF(posicao_contratual!$Y199="","",IF(posicao_contratual!$Y199&gt;4,"",posicao_contratual!U199)))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IF(A200="","",IF(posicao_contratual!$Y200="","",IF(posicao_contratual!$Y200&gt;0,"",posicao_contratual!G200)))</f>
        <v/>
      </c>
      <c r="C200" s="84" t="str">
        <f>IF(itens_Remanesc!A200="","",IF(posicao_contratual!$Y200="","",IF(posicao_contratual!$Y200&gt;0,"",itens_Remanesc!C200)))</f>
        <v/>
      </c>
      <c r="D200" s="84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 t="str">
        <f t="shared" si="6"/>
        <v/>
      </c>
      <c r="I200" s="13"/>
      <c r="J200" s="13"/>
      <c r="K200" s="13"/>
      <c r="L200" s="13"/>
      <c r="M200" s="13"/>
      <c r="N200" s="155" t="str">
        <f>IF(A200="","",IF(posicao_contratual!$Y200="","",IF(posicao_contratual!$Y200&gt;0,"",posicao_contratual!E200)))</f>
        <v/>
      </c>
      <c r="O200" s="155" t="str">
        <f>IF(A200="","",IF(posicao_contratual!$Y200="","",IF(posicao_contratual!$Y200&gt;1,"",posicao_contratual!I200)))</f>
        <v/>
      </c>
      <c r="P200" s="155" t="str">
        <f>IF(A200="","",IF(posicao_contratual!$Y200="","",IF(posicao_contratual!$Y200&gt;2,"",posicao_contratual!M200)))</f>
        <v/>
      </c>
      <c r="Q200" s="155" t="str">
        <f>IF(A200="","",IF(posicao_contratual!$Y200="","",IF(posicao_contratual!$Y200&gt;3,"",posicao_contratual!Q200)))</f>
        <v/>
      </c>
      <c r="R200" s="155" t="str">
        <f>IF(A200="","",IF(posicao_contratual!$Y200="","",IF(posicao_contratual!$Y200&gt;4,"",posicao_contratual!U200)))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9"/>
      <c r="T201" s="219"/>
      <c r="U201" s="219"/>
      <c r="V201" s="219"/>
      <c r="W201" s="219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294</v>
      </c>
      <c r="B1" s="5"/>
      <c r="C1" s="5"/>
    </row>
    <row r="2" spans="1:3" x14ac:dyDescent="0.35">
      <c r="A2" s="6" t="s">
        <v>336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295</v>
      </c>
      <c r="B3" s="5"/>
      <c r="C3" s="5"/>
    </row>
    <row r="4" spans="1:3" x14ac:dyDescent="0.35">
      <c r="A4" s="6" t="s">
        <v>296</v>
      </c>
      <c r="B4" s="194"/>
    </row>
    <row r="5" spans="1:3" x14ac:dyDescent="0.35">
      <c r="A5" s="6" t="s">
        <v>297</v>
      </c>
      <c r="B5" s="10" t="str">
        <f>IF(CONTROLE!$B$2="","",CONTROLE!$B$2)</f>
        <v/>
      </c>
    </row>
    <row r="6" spans="1:3" x14ac:dyDescent="0.35">
      <c r="A6" s="6" t="s">
        <v>298</v>
      </c>
      <c r="B6" s="20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299</v>
      </c>
      <c r="B7" s="208" t="str">
        <f>posicao_referencia!$I$6</f>
        <v/>
      </c>
    </row>
    <row r="8" spans="1:3" ht="43.5" x14ac:dyDescent="0.35">
      <c r="A8" s="6" t="s">
        <v>432</v>
      </c>
      <c r="B8" s="208" t="str">
        <f ca="1">IF(ISERROR(INDIRECT("CICLO_EM_EXECUCAO!A9")),"",IF(INDIRECT("CICLO_EM_EXECUCAO!A9")="","",INDIRECT("CICLO_EM_EXECUCAO!D5")))</f>
        <v/>
      </c>
      <c r="C8" s="230" t="s">
        <v>433</v>
      </c>
    </row>
    <row r="10" spans="1:3" x14ac:dyDescent="0.35">
      <c r="A10" s="5" t="s">
        <v>312</v>
      </c>
      <c r="B10" s="5"/>
      <c r="C10" s="5"/>
    </row>
    <row r="11" spans="1:3" x14ac:dyDescent="0.35">
      <c r="A11" s="6" t="s">
        <v>300</v>
      </c>
      <c r="B11" s="208" t="str">
        <f>posicao_referencia!$I$5</f>
        <v/>
      </c>
    </row>
    <row r="12" spans="1:3" x14ac:dyDescent="0.35">
      <c r="A12" s="6" t="s">
        <v>313</v>
      </c>
      <c r="B12" s="208" t="str">
        <f>IFERROR(LOOKUP(2,1/(ISNUMBER(financeiro!$A$2:$A$200)*ISNUMBER(financeiro!$C$2:$C$200)),financeiro!$A$2:$A$200),"")</f>
        <v/>
      </c>
    </row>
    <row r="13" spans="1:3" x14ac:dyDescent="0.35">
      <c r="A13" s="6" t="s">
        <v>314</v>
      </c>
      <c r="B13" s="194"/>
    </row>
    <row r="14" spans="1:3" x14ac:dyDescent="0.35">
      <c r="A14" s="6" t="s">
        <v>315</v>
      </c>
      <c r="B14" s="208" t="str">
        <f>IF(COUNT(itens_PC!$B$2:$B$5001)=0,"",MAX(itens_PC!$B$2:$B$5001))</f>
        <v/>
      </c>
    </row>
    <row r="15" spans="1:3" x14ac:dyDescent="0.35">
      <c r="A15" s="6" t="s">
        <v>316</v>
      </c>
      <c r="B15" s="194"/>
    </row>
    <row r="16" spans="1:3" x14ac:dyDescent="0.35">
      <c r="A16" s="6" t="s">
        <v>337</v>
      </c>
      <c r="B16" s="210" t="str">
        <f>IF(MAX($B$11,$B$13,$B$15)=0,"",MAX($B$11,$B$13,$B$15)+1)</f>
        <v/>
      </c>
    </row>
    <row r="18" spans="1:3" x14ac:dyDescent="0.35">
      <c r="A18" s="5" t="s">
        <v>301</v>
      </c>
      <c r="B18" s="5"/>
      <c r="C18" s="5"/>
    </row>
    <row r="19" spans="1:3" x14ac:dyDescent="0.35">
      <c r="A19" s="6" t="s">
        <v>302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338</v>
      </c>
      <c r="B20" s="10" t="str">
        <f>IF($B$12&lt;&gt;"","Financeiro",IF($B$14&lt;&gt;"","PC",""))</f>
        <v/>
      </c>
    </row>
    <row r="21" spans="1:3" x14ac:dyDescent="0.35">
      <c r="A21" s="6" t="s">
        <v>339</v>
      </c>
      <c r="B21" s="10" t="str">
        <f>IF(AND($B$12&lt;&gt;"",$B$14&lt;&gt;""),"PC","")</f>
        <v/>
      </c>
    </row>
    <row r="22" spans="1:3" x14ac:dyDescent="0.35">
      <c r="A22" s="6" t="s">
        <v>303</v>
      </c>
      <c r="B22" s="208" t="str">
        <f>posicao_referencia!$I$5</f>
        <v/>
      </c>
    </row>
    <row r="23" spans="1:3" x14ac:dyDescent="0.35">
      <c r="A23" s="6" t="s">
        <v>304</v>
      </c>
      <c r="B23" s="10" t="str">
        <f>posicao_referencia!$I$8</f>
        <v>POSICAO DE REFERENCIA INDISPONIVEL</v>
      </c>
    </row>
    <row r="24" spans="1:3" x14ac:dyDescent="0.35">
      <c r="A24" s="6" t="s">
        <v>305</v>
      </c>
      <c r="B24" s="20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97" t="s">
        <v>306</v>
      </c>
      <c r="B26" s="298"/>
      <c r="C26" s="298"/>
    </row>
    <row r="27" spans="1:3" x14ac:dyDescent="0.35">
      <c r="A27" s="194" t="s">
        <v>307</v>
      </c>
      <c r="B27" s="294" t="s">
        <v>308</v>
      </c>
      <c r="C27" s="295"/>
    </row>
    <row r="28" spans="1:3" x14ac:dyDescent="0.35">
      <c r="A28" s="194" t="s">
        <v>309</v>
      </c>
      <c r="B28" s="294" t="s">
        <v>317</v>
      </c>
      <c r="C28" s="295"/>
    </row>
    <row r="29" spans="1:3" x14ac:dyDescent="0.35">
      <c r="A29" s="10" t="s">
        <v>310</v>
      </c>
      <c r="B29" s="296" t="s">
        <v>318</v>
      </c>
      <c r="C29" s="295"/>
    </row>
    <row r="30" spans="1:3" x14ac:dyDescent="0.35">
      <c r="A30" s="209" t="s">
        <v>311</v>
      </c>
      <c r="B30" s="296" t="s">
        <v>319</v>
      </c>
      <c r="C30" s="295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AB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0" hidden="1" customWidth="1"/>
    <col min="24" max="25" width="0" hidden="1" customWidth="1"/>
  </cols>
  <sheetData>
    <row r="1" spans="1:28" ht="28" customHeight="1" x14ac:dyDescent="0.35">
      <c r="A1" s="308" t="s">
        <v>144</v>
      </c>
      <c r="B1" s="305"/>
      <c r="C1" s="305"/>
      <c r="D1" s="305"/>
      <c r="E1" s="305"/>
      <c r="F1" s="305"/>
      <c r="G1" s="305"/>
      <c r="H1" s="305"/>
      <c r="I1" s="305"/>
      <c r="J1" s="305"/>
      <c r="K1" s="62"/>
      <c r="L1" s="62"/>
      <c r="M1" s="62"/>
      <c r="N1" s="62"/>
      <c r="O1" s="62"/>
      <c r="P1" s="62"/>
      <c r="Q1" s="62"/>
      <c r="X1" t="s">
        <v>321</v>
      </c>
      <c r="Y1" t="s">
        <v>322</v>
      </c>
      <c r="AB1" t="s">
        <v>406</v>
      </c>
    </row>
    <row r="2" spans="1:28" ht="34" customHeight="1" x14ac:dyDescent="0.35">
      <c r="A2" s="313" t="s">
        <v>145</v>
      </c>
      <c r="B2" s="305"/>
      <c r="C2" s="305"/>
      <c r="D2" s="305"/>
      <c r="E2" s="305"/>
      <c r="F2" s="305"/>
      <c r="G2" s="305"/>
      <c r="H2" s="305"/>
      <c r="I2" s="305"/>
      <c r="J2" s="305"/>
      <c r="K2" s="62"/>
      <c r="L2" s="62"/>
      <c r="M2" s="62"/>
      <c r="N2" s="62"/>
      <c r="O2" s="62"/>
      <c r="P2" s="62"/>
      <c r="Q2" s="62"/>
      <c r="X2">
        <f>IF(posicao_contratual!$A2="",0,IF(AND(ISNUMBER(posicao_contratual!$Y2),posicao_contratual!$Y2&gt;0),0,IF(AND(ISNUMBER(posicao_contratual!$G2),ISNUMBER(posicao_contratual!$K2),ISNUMBER(historico_VU!$C2)),(posicao_contratual!$G2-posicao_contratual!$K2)*historico_VU!$C2,"")))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</row>
    <row r="3" spans="1:28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IF(posicao_contratual!$A3="",0,IF(AND(ISNUMBER(posicao_contratual!$Y3),posicao_contratual!$Y3&gt;0),0,IF(AND(ISNUMBER(posicao_contratual!$G3),ISNUMBER(posicao_contratual!$K3),ISNUMBER(historico_VU!$C3)),(posicao_contratual!$G3-posicao_contratual!$K3)*historico_VU!$C3,"")))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</row>
    <row r="4" spans="1:28" ht="24" customHeight="1" x14ac:dyDescent="0.35">
      <c r="A4" s="125" t="s">
        <v>146</v>
      </c>
      <c r="B4" s="202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147</v>
      </c>
      <c r="D4" s="126">
        <v>5.0000000000000001E-3</v>
      </c>
      <c r="E4" s="125" t="s">
        <v>148</v>
      </c>
      <c r="F4" s="127" t="str">
        <f>UPPER(CONTROLE!B2)</f>
        <v/>
      </c>
      <c r="G4" s="125" t="s">
        <v>149</v>
      </c>
      <c r="H4" s="127" t="str">
        <f>IF($B$4="Itens","Itens",IF($B$4="PCs","PCs","Informado"))</f>
        <v>Informado</v>
      </c>
      <c r="I4" s="125" t="s">
        <v>150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IF(posicao_contratual!$A4="",0,IF(AND(ISNUMBER(posicao_contratual!$Y4),posicao_contratual!$Y4&gt;0),0,IF(AND(ISNUMBER(posicao_contratual!$G4),ISNUMBER(posicao_contratual!$K4),ISNUMBER(historico_VU!$C4)),(posicao_contratual!$G4-posicao_contratual!$K4)*historico_VU!$C4,"")))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</row>
    <row r="5" spans="1:28" ht="24" customHeight="1" x14ac:dyDescent="0.35">
      <c r="A5" s="125" t="s">
        <v>151</v>
      </c>
      <c r="B5" s="65" t="str">
        <f>IF(AND(RESULTADOS!$G$43="Sim",RESULTADOS!$C$43&lt;&gt;""),RESULTADOS!$C$43,"")</f>
        <v/>
      </c>
      <c r="C5" s="125" t="s">
        <v>152</v>
      </c>
      <c r="D5" s="301" t="str">
        <f>IF(AND(RESULTADOS!$G$43="Sim",RESULTADOS!$D$43&lt;&gt;""),RESULTADOS!$D$43,"")</f>
        <v/>
      </c>
      <c r="E5" s="302"/>
      <c r="F5" s="302"/>
      <c r="G5" s="302"/>
      <c r="H5" s="302"/>
      <c r="I5" s="302"/>
      <c r="J5" s="303"/>
      <c r="K5" s="62"/>
      <c r="L5" s="62"/>
      <c r="M5" s="62"/>
      <c r="N5" s="62"/>
      <c r="O5" s="62"/>
      <c r="P5" s="62"/>
      <c r="Q5" s="62"/>
      <c r="X5">
        <f>IF(posicao_contratual!$A5="",0,IF(AND(ISNUMBER(posicao_contratual!$Y5),posicao_contratual!$Y5&gt;0),0,IF(AND(ISNUMBER(posicao_contratual!$G5),ISNUMBER(posicao_contratual!$K5),ISNUMBER(historico_VU!$C5)),(posicao_contratual!$G5-posicao_contratual!$K5)*historico_VU!$C5,"")))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</row>
    <row r="6" spans="1:28" ht="34" customHeight="1" x14ac:dyDescent="0.35">
      <c r="A6" s="306" t="s">
        <v>153</v>
      </c>
      <c r="B6" s="305"/>
      <c r="C6" s="305"/>
      <c r="D6" s="305"/>
      <c r="E6" s="305"/>
      <c r="F6" s="305"/>
      <c r="G6" s="305"/>
      <c r="H6" s="305"/>
      <c r="I6" s="305"/>
      <c r="J6" s="305"/>
      <c r="K6" s="62"/>
      <c r="L6" s="62"/>
      <c r="M6" s="62"/>
      <c r="N6" s="62"/>
      <c r="O6" s="62"/>
      <c r="P6" s="62"/>
      <c r="Q6" s="62"/>
      <c r="X6">
        <f>IF(posicao_contratual!$A6="",0,IF(AND(ISNUMBER(posicao_contratual!$Y6),posicao_contratual!$Y6&gt;0),0,IF(AND(ISNUMBER(posicao_contratual!$G6),ISNUMBER(posicao_contratual!$K6),ISNUMBER(historico_VU!$C6)),(posicao_contratual!$G6-posicao_contratual!$K6)*historico_VU!$C6,"")))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</row>
    <row r="7" spans="1:28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IF(posicao_contratual!$A7="",0,IF(AND(ISNUMBER(posicao_contratual!$Y7),posicao_contratual!$Y7&gt;0),0,IF(AND(ISNUMBER(posicao_contratual!$G7),ISNUMBER(posicao_contratual!$K7),ISNUMBER(historico_VU!$C7)),(posicao_contratual!$G7-posicao_contratual!$K7)*historico_VU!$C7,"")))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</row>
    <row r="8" spans="1:28" ht="24" customHeight="1" x14ac:dyDescent="0.35">
      <c r="A8" s="304" t="s">
        <v>154</v>
      </c>
      <c r="B8" s="305"/>
      <c r="C8" s="305"/>
      <c r="D8" s="305"/>
      <c r="E8" s="305"/>
      <c r="F8" s="305"/>
      <c r="G8" s="305"/>
      <c r="H8" s="305"/>
      <c r="I8" s="305"/>
      <c r="J8" s="305"/>
      <c r="K8" s="62"/>
      <c r="L8" s="62"/>
      <c r="M8" s="62"/>
      <c r="N8" s="62"/>
      <c r="O8" s="62"/>
      <c r="P8" s="62"/>
      <c r="Q8" s="62"/>
      <c r="X8">
        <f>IF(posicao_contratual!$A8="",0,IF(AND(ISNUMBER(posicao_contratual!$Y8),posicao_contratual!$Y8&gt;0),0,IF(AND(ISNUMBER(posicao_contratual!$G8),ISNUMBER(posicao_contratual!$K8),ISNUMBER(historico_VU!$C8)),(posicao_contratual!$G8-posicao_contratual!$K8)*historico_VU!$C8,"")))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</row>
    <row r="9" spans="1:28" x14ac:dyDescent="0.35">
      <c r="A9" s="128" t="s">
        <v>155</v>
      </c>
      <c r="B9" s="128" t="s">
        <v>156</v>
      </c>
      <c r="C9" s="128" t="s">
        <v>157</v>
      </c>
      <c r="D9" s="128" t="s">
        <v>158</v>
      </c>
      <c r="E9" s="128" t="s">
        <v>159</v>
      </c>
      <c r="F9" s="128" t="s">
        <v>160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IF(posicao_contratual!$A9="",0,IF(AND(ISNUMBER(posicao_contratual!$Y9),posicao_contratual!$Y9&gt;0),0,IF(AND(ISNUMBER(posicao_contratual!$G9),ISNUMBER(posicao_contratual!$K9),ISNUMBER(historico_VU!$C9)),(posicao_contratual!$G9-posicao_contratual!$K9)*historico_VU!$C9,"")))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</row>
    <row r="10" spans="1:28" x14ac:dyDescent="0.35">
      <c r="A10" s="129" t="s">
        <v>24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IF(COUNTIFS(itens_PC!$C$2:$C$5001,"C0",itens_PC!$D$2:$D$5001,"&gt;0")=0,"",ROUND(SUMIFS(itens_PC!$H$2:$H$5001,itens_PC!$C$2:$C$5001,"C0",itens_PC!$G$2:$G$5001,"Sim"),2))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Y10),posicao_contratual!$Y10&gt;0),0,IF(AND(ISNUMBER(posicao_contratual!$G10),ISNUMBER(posicao_contratual!$K10),ISNUMBER(historico_VU!$C10)),(posicao_contratual!$G10-posicao_contratual!$K10)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</row>
    <row r="11" spans="1:28" x14ac:dyDescent="0.35">
      <c r="A11" s="129" t="s">
        <v>32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IF(COUNTIFS(itens_PC!$C$2:$C$5001,"C1",itens_PC!$D$2:$D$5001,"&gt;0")=0,"",ROUND(SUMIFS(itens_PC!$H$2:$H$5001,itens_PC!$C$2:$C$5001,"C1",itens_PC!$G$2:$G$5001,"Sim"),2))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Y11),posicao_contratual!$Y11&gt;0),0,IF(AND(ISNUMBER(posicao_contratual!$G11),ISNUMBER(posicao_contratual!$K11),ISNUMBER(historico_VU!$C11)),(posicao_contratual!$G11-posicao_contratual!$K11)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</row>
    <row r="12" spans="1:28" x14ac:dyDescent="0.35">
      <c r="A12" s="129" t="s">
        <v>33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IF(COUNTIFS(itens_PC!$C$2:$C$5001,"C2",itens_PC!$D$2:$D$5001,"&gt;0")=0,"",ROUND(SUMIFS(itens_PC!$H$2:$H$5001,itens_PC!$C$2:$C$5001,"C2",itens_PC!$G$2:$G$5001,"Sim"),2))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Y12),posicao_contratual!$Y12&gt;0),0,IF(AND(ISNUMBER(posicao_contratual!$G12),ISNUMBER(posicao_contratual!$K12),ISNUMBER(historico_VU!$C12)),(posicao_contratual!$G12-posicao_contratual!$K12)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</row>
    <row r="13" spans="1:28" x14ac:dyDescent="0.35">
      <c r="A13" s="129" t="s">
        <v>34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IF(COUNTIFS(itens_PC!$C$2:$C$5001,"C3",itens_PC!$D$2:$D$5001,"&gt;0")=0,"",ROUND(SUMIFS(itens_PC!$H$2:$H$5001,itens_PC!$C$2:$C$5001,"C3",itens_PC!$G$2:$G$5001,"Sim"),2))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Y13),posicao_contratual!$Y13&gt;0),0,IF(AND(ISNUMBER(posicao_contratual!$G13),ISNUMBER(posicao_contratual!$K13),ISNUMBER(historico_VU!$C13)),(posicao_contratual!$G13-posicao_contratual!$K13)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</row>
    <row r="14" spans="1:28" x14ac:dyDescent="0.35">
      <c r="A14" s="129" t="s">
        <v>35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IF(COUNTIFS(itens_PC!$C$2:$C$5001,"C4",itens_PC!$D$2:$D$5001,"&gt;0")=0,"",ROUND(SUMIFS(itens_PC!$H$2:$H$5001,itens_PC!$C$2:$C$5001,"C4",itens_PC!$G$2:$G$5001,"Sim"),2))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Y14),posicao_contratual!$Y14&gt;0),0,IF(AND(ISNUMBER(posicao_contratual!$G14),ISNUMBER(posicao_contratual!$K14),ISNUMBER(historico_VU!$C14)),(posicao_contratual!$G14-posicao_contratual!$K14)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</row>
    <row r="15" spans="1:28" x14ac:dyDescent="0.35">
      <c r="A15" s="132" t="s">
        <v>36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Y15),posicao_contratual!$Y15&gt;0),0,IF(AND(ISNUMBER(posicao_contratual!$G15),ISNUMBER(posicao_contratual!$K15),ISNUMBER(historico_VU!$C15)),(posicao_contratual!$G15-posicao_contratual!$K15)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</row>
    <row r="16" spans="1:28" ht="26" x14ac:dyDescent="0.35">
      <c r="A16" s="127" t="s">
        <v>161</v>
      </c>
      <c r="B16" s="135" t="str">
        <f>IF(ISNUMBER($B$5),$B$5,E15)</f>
        <v/>
      </c>
      <c r="C16" s="127" t="s">
        <v>162</v>
      </c>
      <c r="D16" s="127" t="str">
        <f>IF(ISNUMBER($B$5),"MANUAL",$B$4)</f>
        <v>SELECIONE O METODO EM CONTROLE!B1</v>
      </c>
      <c r="E16" s="127" t="s">
        <v>163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Y16),posicao_contratual!$Y16&gt;0),0,IF(AND(ISNUMBER(posicao_contratual!$G16),ISNUMBER(posicao_contratual!$K16),ISNUMBER(historico_VU!$C16)),(posicao_contratual!$G16-posicao_contratual!$K16)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</row>
    <row r="17" spans="1:28" ht="24" customHeight="1" x14ac:dyDescent="0.35">
      <c r="A17" s="312" t="s">
        <v>292</v>
      </c>
      <c r="B17" s="305"/>
      <c r="C17" s="305"/>
      <c r="D17" s="305"/>
      <c r="E17" s="305"/>
      <c r="F17" s="305"/>
      <c r="G17" s="305"/>
      <c r="H17" s="305"/>
      <c r="I17" s="305"/>
      <c r="J17" s="305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Y17),posicao_contratual!$Y17&gt;0),0,IF(AND(ISNUMBER(posicao_contratual!$G17),ISNUMBER(posicao_contratual!$K17),ISNUMBER(historico_VU!$C17)),(posicao_contratual!$G17-posicao_contratual!$K17)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</row>
    <row r="18" spans="1:28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Y18),posicao_contratual!$Y18&gt;0),0,IF(AND(ISNUMBER(posicao_contratual!$G18),ISNUMBER(posicao_contratual!$K18),ISNUMBER(historico_VU!$C18)),(posicao_contratual!$G18-posicao_contratual!$K18)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</row>
    <row r="19" spans="1:28" ht="24" customHeight="1" x14ac:dyDescent="0.35">
      <c r="A19" s="304" t="s">
        <v>164</v>
      </c>
      <c r="B19" s="305"/>
      <c r="C19" s="305"/>
      <c r="D19" s="305"/>
      <c r="E19" s="305"/>
      <c r="F19" s="305"/>
      <c r="G19" s="305"/>
      <c r="H19" s="305"/>
      <c r="I19" s="305"/>
      <c r="J19" s="305"/>
      <c r="K19" s="62"/>
      <c r="L19" s="62"/>
      <c r="M19" s="62"/>
      <c r="N19" s="62"/>
      <c r="O19" s="62"/>
      <c r="P19" s="62"/>
      <c r="Q19" s="62"/>
      <c r="S19" t="s">
        <v>323</v>
      </c>
      <c r="X19">
        <f>IF(posicao_contratual!$A19="",0,IF(AND(ISNUMBER(posicao_contratual!$Y19),posicao_contratual!$Y19&gt;0),0,IF(AND(ISNUMBER(posicao_contratual!$G19),ISNUMBER(posicao_contratual!$K19),ISNUMBER(historico_VU!$C19)),(posicao_contratual!$G19-posicao_contratual!$K19)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</row>
    <row r="20" spans="1:28" x14ac:dyDescent="0.35">
      <c r="A20" s="125" t="s">
        <v>165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324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posicao_contratual!$G20-posicao_contratual!$K20)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</row>
    <row r="21" spans="1:28" x14ac:dyDescent="0.35">
      <c r="A21" s="125" t="s">
        <v>166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325</v>
      </c>
      <c r="T21" s="213">
        <f>IF(itens_PC!$P$2&gt;0,itens_PC!$P$2,SUM($X$2:$X$201))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posicao_contratual!$G21-posicao_contratual!$K21)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</row>
    <row r="22" spans="1:28" x14ac:dyDescent="0.35">
      <c r="A22" s="125" t="s">
        <v>167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326</v>
      </c>
      <c r="T22" s="213">
        <f>SUMPRODUCT((ROW(itens_PC!$P$2:$P$6)-2&gt;=1)*(ROW(itens_PC!$P$2:$P$6)-2&lt;$T$20)*itens_PC!$P$2:$P$6)</f>
        <v>0</v>
      </c>
      <c r="X22">
        <f>IF(posicao_contratual!$A22="",0,IF(AND(ISNUMBER(posicao_contratual!$Y22),posicao_contratual!$Y22&gt;0),0,IF(AND(ISNUMBER(posicao_contratual!$G22),ISNUMBER(posicao_contratual!$K22),ISNUMBER(historico_VU!$C22)),(posicao_contratual!$G22-posicao_contratual!$K22)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</row>
    <row r="23" spans="1:28" x14ac:dyDescent="0.35">
      <c r="A23" s="125" t="s">
        <v>168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327</v>
      </c>
      <c r="T23" s="21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posicao_contratual!$G23-posicao_contratual!$K23)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</row>
    <row r="24" spans="1:28" x14ac:dyDescent="0.35">
      <c r="A24" s="125" t="s">
        <v>169</v>
      </c>
      <c r="B24" s="65" t="str">
        <f>IF(AND(RESULTADOS!$G$44="Sim",RESULTADOS!$C$44&lt;&gt;""),RESULTADOS!$C$44,"")</f>
        <v/>
      </c>
      <c r="C24" s="125" t="s">
        <v>170</v>
      </c>
      <c r="D24" s="301" t="str">
        <f>IF(AND(RESULTADOS!$G$44="Sim",RESULTADOS!$D$44&lt;&gt;""),RESULTADOS!$D$44,"")</f>
        <v/>
      </c>
      <c r="E24" s="302"/>
      <c r="F24" s="302"/>
      <c r="G24" s="302"/>
      <c r="H24" s="302"/>
      <c r="I24" s="302"/>
      <c r="J24" s="303"/>
      <c r="K24" s="62"/>
      <c r="L24" s="62"/>
      <c r="M24" s="62"/>
      <c r="N24" s="62"/>
      <c r="O24" s="62"/>
      <c r="P24" s="62"/>
      <c r="Q24" s="62"/>
      <c r="S24" t="s">
        <v>328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posicao_contratual!$G24-posicao_contratual!$K24)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</row>
    <row r="25" spans="1:28" ht="26" customHeight="1" x14ac:dyDescent="0.35">
      <c r="A25" s="125" t="s">
        <v>171</v>
      </c>
      <c r="B25" s="65" t="str">
        <f>IF(AND(RESULTADOS!$G$45="Sim",RESULTADOS!$C$45&lt;&gt;""),RESULTADOS!$C$45,"")</f>
        <v/>
      </c>
      <c r="C25" s="125" t="s">
        <v>172</v>
      </c>
      <c r="D25" s="301" t="str">
        <f>IF(AND(RESULTADOS!$G$45="Sim",RESULTADOS!$D$45&lt;&gt;""),RESULTADOS!$D$45,"")</f>
        <v/>
      </c>
      <c r="E25" s="302"/>
      <c r="F25" s="302"/>
      <c r="G25" s="302"/>
      <c r="H25" s="302"/>
      <c r="I25" s="302"/>
      <c r="J25" s="303"/>
      <c r="K25" s="62"/>
      <c r="L25" s="62"/>
      <c r="M25" s="62"/>
      <c r="N25" s="62"/>
      <c r="O25" s="62"/>
      <c r="P25" s="62"/>
      <c r="Q25" s="62"/>
      <c r="S25" t="s">
        <v>329</v>
      </c>
      <c r="T25" s="21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posicao_contratual!$G25-posicao_contratual!$K25)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</row>
    <row r="26" spans="1:28" x14ac:dyDescent="0.35">
      <c r="A26" s="125" t="s">
        <v>173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163</v>
      </c>
      <c r="D26" s="63"/>
      <c r="E26" s="307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302"/>
      <c r="G26" s="302"/>
      <c r="H26" s="302"/>
      <c r="I26" s="302"/>
      <c r="J26" s="303"/>
      <c r="K26" s="62"/>
      <c r="L26" s="62"/>
      <c r="M26" s="62"/>
      <c r="N26" s="62"/>
      <c r="O26" s="62"/>
      <c r="P26" s="62"/>
      <c r="Q26" s="62"/>
      <c r="S26" t="s">
        <v>383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posicao_contratual!$G26-posicao_contratual!$K26)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</row>
    <row r="27" spans="1:28" ht="34" customHeight="1" x14ac:dyDescent="0.35">
      <c r="A27" s="313" t="s">
        <v>174</v>
      </c>
      <c r="B27" s="305"/>
      <c r="C27" s="305"/>
      <c r="D27" s="305"/>
      <c r="E27" s="305"/>
      <c r="F27" s="305"/>
      <c r="G27" s="305"/>
      <c r="H27" s="305"/>
      <c r="I27" s="305"/>
      <c r="J27" s="305"/>
      <c r="K27" s="62"/>
      <c r="L27" s="62"/>
      <c r="M27" s="62"/>
      <c r="N27" s="62"/>
      <c r="O27" s="62"/>
      <c r="P27" s="62"/>
      <c r="Q27" s="62"/>
      <c r="S27" t="s">
        <v>384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posicao_contratual!$G27-posicao_contratual!$K27)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</row>
    <row r="28" spans="1:28" x14ac:dyDescent="0.35">
      <c r="A28" s="227" t="s">
        <v>341</v>
      </c>
      <c r="B28" s="226" t="str">
        <f>$B$26</f>
        <v/>
      </c>
      <c r="C28" s="227" t="s">
        <v>343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385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posicao_contratual!$G28-posicao_contratual!$K28)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</row>
    <row r="29" spans="1:28" x14ac:dyDescent="0.35">
      <c r="A29" s="227" t="s">
        <v>342</v>
      </c>
      <c r="B29" s="226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386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posicao_contratual!$G29-posicao_contratual!$K29)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</row>
    <row r="30" spans="1:28" ht="24" customHeight="1" x14ac:dyDescent="0.35">
      <c r="A30" s="304" t="s">
        <v>175</v>
      </c>
      <c r="B30" s="305"/>
      <c r="C30" s="305"/>
      <c r="D30" s="305"/>
      <c r="E30" s="305"/>
      <c r="F30" s="305"/>
      <c r="G30" s="305"/>
      <c r="H30" s="305"/>
      <c r="I30" s="305"/>
      <c r="J30" s="305"/>
      <c r="K30" s="62"/>
      <c r="L30" s="62"/>
      <c r="M30" s="62"/>
      <c r="N30" s="62"/>
      <c r="O30" s="62"/>
      <c r="P30" s="62"/>
      <c r="Q30" s="62"/>
      <c r="S30" t="s">
        <v>387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posicao_contratual!$G30-posicao_contratual!$K30)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</row>
    <row r="31" spans="1:28" x14ac:dyDescent="0.35">
      <c r="A31" s="128" t="s">
        <v>176</v>
      </c>
      <c r="B31" s="128" t="s">
        <v>177</v>
      </c>
      <c r="C31" s="128" t="s">
        <v>178</v>
      </c>
      <c r="D31" s="128" t="s">
        <v>179</v>
      </c>
      <c r="E31" s="128" t="s">
        <v>180</v>
      </c>
      <c r="F31" s="128" t="s">
        <v>181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X31">
        <f>IF(posicao_contratual!$A31="",0,IF(AND(ISNUMBER(posicao_contratual!$Y31),posicao_contratual!$Y31&gt;0),0,IF(AND(ISNUMBER(posicao_contratual!$G31),ISNUMBER(posicao_contratual!$K31),ISNUMBER(historico_VU!$C31)),(posicao_contratual!$G31-posicao_contratual!$K31)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</row>
    <row r="32" spans="1:28" x14ac:dyDescent="0.35">
      <c r="A32" s="134" t="s">
        <v>182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Y32),posicao_contratual!$Y32&gt;0),0,IF(AND(ISNUMBER(posicao_contratual!$G32),ISNUMBER(posicao_contratual!$K32),ISNUMBER(historico_VU!$C32)),(posicao_contratual!$G32-posicao_contratual!$K32)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</row>
    <row r="33" spans="1:28" x14ac:dyDescent="0.35">
      <c r="A33" s="134" t="s">
        <v>183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X33">
        <f>IF(posicao_contratual!$A33="",0,IF(AND(ISNUMBER(posicao_contratual!$Y33),posicao_contratual!$Y33&gt;0),0,IF(AND(ISNUMBER(posicao_contratual!$G33),ISNUMBER(posicao_contratual!$K33),ISNUMBER(historico_VU!$C33)),(posicao_contratual!$G33-posicao_contratual!$K33)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</row>
    <row r="34" spans="1:28" ht="26" customHeight="1" x14ac:dyDescent="0.35">
      <c r="A34" s="134" t="s">
        <v>184</v>
      </c>
      <c r="B34" s="66"/>
      <c r="C34" s="67"/>
      <c r="D34" s="67"/>
      <c r="E34" s="67"/>
      <c r="F34" s="140" t="s">
        <v>185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X34">
        <f>IF(posicao_contratual!$A34="",0,IF(AND(ISNUMBER(posicao_contratual!$Y34),posicao_contratual!$Y34&gt;0),0,IF(AND(ISNUMBER(posicao_contratual!$G34),ISNUMBER(posicao_contratual!$K34),ISNUMBER(historico_VU!$C34)),(posicao_contratual!$G34-posicao_contratual!$K34)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</row>
    <row r="35" spans="1:28" x14ac:dyDescent="0.35">
      <c r="A35" s="134" t="s">
        <v>186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X35">
        <f>IF(posicao_contratual!$A35="",0,IF(AND(ISNUMBER(posicao_contratual!$Y35),posicao_contratual!$Y35&gt;0),0,IF(AND(ISNUMBER(posicao_contratual!$G35),ISNUMBER(posicao_contratual!$K35),ISNUMBER(historico_VU!$C35)),(posicao_contratual!$G35-posicao_contratual!$K35)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</row>
    <row r="36" spans="1:28" x14ac:dyDescent="0.35">
      <c r="A36" s="134" t="s">
        <v>187</v>
      </c>
      <c r="B36" s="309"/>
      <c r="C36" s="310"/>
      <c r="D36" s="310"/>
      <c r="E36" s="311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X36">
        <f>IF(posicao_contratual!$A36="",0,IF(AND(ISNUMBER(posicao_contratual!$Y36),posicao_contratual!$Y36&gt;0),0,IF(AND(ISNUMBER(posicao_contratual!$G36),ISNUMBER(posicao_contratual!$K36),ISNUMBER(historico_VU!$C36)),(posicao_contratual!$G36-posicao_contratual!$K36)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</row>
    <row r="37" spans="1:28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X37">
        <f>IF(posicao_contratual!$A37="",0,IF(AND(ISNUMBER(posicao_contratual!$Y37),posicao_contratual!$Y37&gt;0),0,IF(AND(ISNUMBER(posicao_contratual!$G37),ISNUMBER(posicao_contratual!$K37),ISNUMBER(historico_VU!$C37)),(posicao_contratual!$G37-posicao_contratual!$K37)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</row>
    <row r="38" spans="1:28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Y38),posicao_contratual!$Y38&gt;0),0,IF(AND(ISNUMBER(posicao_contratual!$G38),ISNUMBER(posicao_contratual!$K38),ISNUMBER(historico_VU!$C38)),(posicao_contratual!$G38-posicao_contratual!$K38)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</row>
    <row r="39" spans="1:28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Y39),posicao_contratual!$Y39&gt;0),0,IF(AND(ISNUMBER(posicao_contratual!$G39),ISNUMBER(posicao_contratual!$K39),ISNUMBER(historico_VU!$C39)),(posicao_contratual!$G39-posicao_contratual!$K39)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</row>
    <row r="40" spans="1:28" ht="24" customHeight="1" x14ac:dyDescent="0.35">
      <c r="A40" s="304" t="s">
        <v>188</v>
      </c>
      <c r="B40" s="305"/>
      <c r="C40" s="305"/>
      <c r="D40" s="305"/>
      <c r="E40" s="305"/>
      <c r="F40" s="305"/>
      <c r="G40" s="305"/>
      <c r="H40" s="305"/>
      <c r="I40" s="305"/>
      <c r="J40" s="305"/>
      <c r="K40" s="62"/>
      <c r="L40" s="62"/>
      <c r="M40" s="62"/>
      <c r="N40" s="62"/>
      <c r="O40" s="62"/>
      <c r="P40" s="62"/>
      <c r="Q40" s="62"/>
      <c r="V40" s="271" t="s">
        <v>393</v>
      </c>
      <c r="X40">
        <f>IF(posicao_contratual!$A40="",0,IF(AND(ISNUMBER(posicao_contratual!$Y40),posicao_contratual!$Y40&gt;0),0,IF(AND(ISNUMBER(posicao_contratual!$G40),ISNUMBER(posicao_contratual!$K40),ISNUMBER(historico_VU!$C40)),(posicao_contratual!$G40-posicao_contratual!$K40)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</row>
    <row r="41" spans="1:28" x14ac:dyDescent="0.35">
      <c r="A41" s="134" t="s">
        <v>189</v>
      </c>
      <c r="B41" s="139" t="str">
        <f>IF(B15="","",B15)</f>
        <v/>
      </c>
      <c r="C41" s="142" t="s">
        <v>190</v>
      </c>
      <c r="D41" s="139" t="str">
        <f>IF(C15="","",C15)</f>
        <v/>
      </c>
      <c r="E41" s="142" t="s">
        <v>191</v>
      </c>
      <c r="F41" s="139" t="str">
        <f>IF(D15="","",D15)</f>
        <v/>
      </c>
      <c r="G41" s="142" t="s">
        <v>192</v>
      </c>
      <c r="H41" s="139" t="str">
        <f>IF(B16="","",B16)</f>
        <v/>
      </c>
      <c r="I41" s="134" t="s">
        <v>163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V41" s="272" t="s">
        <v>394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posicao_contratual!$G41-posicao_contratual!$K41)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</row>
    <row r="42" spans="1:28" x14ac:dyDescent="0.35">
      <c r="A42" s="134" t="s">
        <v>193</v>
      </c>
      <c r="B42" s="144" t="str">
        <f>IF($F$4="C0",parametros!$F$2,IF($F$4="C1",parametros!$F$3,IF($F$4="C2",parametros!$F$4,IF($F$4="C3",parametros!$F$5,parametros!$F$6))))</f>
        <v/>
      </c>
      <c r="C42" s="145" t="s">
        <v>194</v>
      </c>
      <c r="D42" s="144" t="str">
        <f>IF($F$4="C0",parametros!$D$11,IF($F$4="C1",parametros!$D$12,IF($F$4="C2",parametros!$D$13,IF($F$4="C3",parametros!$D$14,parametros!$D$15))))</f>
        <v/>
      </c>
      <c r="E42" s="145" t="s">
        <v>195</v>
      </c>
      <c r="F42" s="144" t="str">
        <f>IF(OR(NOT(ISNUMBER(B42)),NOT(ISNUMBER(D42)),D42=0),"",B42/D42)</f>
        <v/>
      </c>
      <c r="G42" s="145" t="s">
        <v>196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V42" s="272" t="s">
        <v>395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posicao_contratual!$G42-posicao_contratual!$K42)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</row>
    <row r="43" spans="1:28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V43" s="272" t="s">
        <v>396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posicao_contratual!$G43-posicao_contratual!$K43)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</row>
    <row r="44" spans="1:28" ht="26" customHeight="1" x14ac:dyDescent="0.35">
      <c r="A44" s="134" t="s">
        <v>197</v>
      </c>
      <c r="B44" s="143">
        <f>SUMPRODUCT(--(financeiro!$C$2:$C$73&lt;&gt;""),--(((financeiro!$B$2:$B$73="")+(financeiro!$G$2:$G$73=""))&gt;0))</f>
        <v>0</v>
      </c>
      <c r="C44" s="134" t="s">
        <v>198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199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200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201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V44" s="272" t="s">
        <v>397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posicao_contratual!$G44-posicao_contratual!$K44)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</row>
    <row r="45" spans="1:28" ht="26" customHeight="1" x14ac:dyDescent="0.35">
      <c r="A45" s="134" t="s">
        <v>202</v>
      </c>
      <c r="B45" s="143">
        <f>COUNTIF(aditivos!$K$2:$K$200,"Sim")</f>
        <v>0</v>
      </c>
      <c r="C45" s="134" t="s">
        <v>203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V45" s="272" t="s">
        <v>398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posicao_contratual!$G45-posicao_contratual!$K45)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</row>
    <row r="46" spans="1:28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V46" s="272" t="s">
        <v>399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posicao_contratual!$G46-posicao_contratual!$K46)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</row>
    <row r="47" spans="1:28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V47" s="272" t="s">
        <v>400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posicao_contratual!$G47-posicao_contratual!$K47)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</row>
    <row r="48" spans="1:28" ht="34" customHeight="1" x14ac:dyDescent="0.35">
      <c r="A48" s="306"/>
      <c r="B48" s="305"/>
      <c r="C48" s="305"/>
      <c r="D48" s="305"/>
      <c r="E48" s="305"/>
      <c r="F48" s="305"/>
      <c r="G48" s="305"/>
      <c r="H48" s="305"/>
      <c r="I48" s="305"/>
      <c r="J48" s="305"/>
      <c r="K48" s="62"/>
      <c r="L48" s="62"/>
      <c r="M48" s="62"/>
      <c r="N48" s="62"/>
      <c r="O48" s="62"/>
      <c r="P48" s="62"/>
      <c r="Q48" s="62"/>
      <c r="V48" s="272" t="s">
        <v>401</v>
      </c>
      <c r="W48" s="213" t="str">
        <f>IF($W$46="","",ROUND($T$21+SUMPRODUCT((ROW(itens_PC!$P$2:$P$6)-2&gt;=1)*(ROW(itens_PC!$P$2:$P$6)-2&lt;$W$46)*itens_PC!$P$2:$P$6)+SUM($AB$2:$AB$201),2))</f>
        <v/>
      </c>
      <c r="X48">
        <f>IF(posicao_contratual!$A48="",0,IF(AND(ISNUMBER(posicao_contratual!$Y48),posicao_contratual!$Y48&gt;0),0,IF(AND(ISNUMBER(posicao_contratual!$G48),ISNUMBER(posicao_contratual!$K48),ISNUMBER(historico_VU!$C48)),(posicao_contratual!$G48-posicao_contratual!$K48)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</row>
    <row r="49" spans="1:28" ht="34" customHeight="1" x14ac:dyDescent="0.35">
      <c r="A49" s="306"/>
      <c r="B49" s="305"/>
      <c r="C49" s="305"/>
      <c r="D49" s="305"/>
      <c r="E49" s="305"/>
      <c r="F49" s="305"/>
      <c r="G49" s="305"/>
      <c r="H49" s="305"/>
      <c r="I49" s="305"/>
      <c r="J49" s="305"/>
      <c r="K49" s="62"/>
      <c r="L49" s="62"/>
      <c r="M49" s="62"/>
      <c r="N49" s="62"/>
      <c r="O49" s="62"/>
      <c r="P49" s="62"/>
      <c r="Q49" s="62"/>
      <c r="V49" s="272" t="s">
        <v>402</v>
      </c>
      <c r="W49">
        <f ca="1">IF(ISERROR(INDIRECT("CICLO_EM_EXECUCAO!A9")),0,IF(INDIRECT("CICLO_EM_EXECUCAO!A9")="",0,1))</f>
        <v>0</v>
      </c>
      <c r="X49">
        <f>IF(posicao_contratual!$A49="",0,IF(AND(ISNUMBER(posicao_contratual!$Y49),posicao_contratual!$Y49&gt;0),0,IF(AND(ISNUMBER(posicao_contratual!$G49),ISNUMBER(posicao_contratual!$K49),ISNUMBER(historico_VU!$C49)),(posicao_contratual!$G49-posicao_contratual!$K49)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</row>
    <row r="50" spans="1:28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V50" s="272" t="s">
        <v>403</v>
      </c>
      <c r="W50" s="213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posicao_contratual!$G50-posicao_contratual!$K50)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</row>
    <row r="51" spans="1:28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V51" s="272" t="s">
        <v>404</v>
      </c>
      <c r="W51" s="21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posicao_contratual!$G51-posicao_contratual!$K51)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</row>
    <row r="52" spans="1:28" x14ac:dyDescent="0.35">
      <c r="A52" s="299" t="s">
        <v>206</v>
      </c>
      <c r="B52" s="300"/>
      <c r="C52" s="300"/>
      <c r="D52" s="300"/>
      <c r="E52" s="300"/>
      <c r="F52" s="300"/>
      <c r="G52" s="300"/>
      <c r="H52" s="300"/>
      <c r="I52" s="62"/>
      <c r="J52" s="299" t="s">
        <v>207</v>
      </c>
      <c r="K52" s="300"/>
      <c r="L52" s="300"/>
      <c r="M52" s="300"/>
      <c r="N52" s="300"/>
      <c r="O52" s="300"/>
      <c r="P52" s="300"/>
      <c r="Q52" s="300"/>
      <c r="V52" s="272" t="s">
        <v>405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posicao_contratual!$G52-posicao_contratual!$K52)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</row>
    <row r="53" spans="1:28" collapsed="1" x14ac:dyDescent="0.35">
      <c r="A53" s="146" t="s">
        <v>68</v>
      </c>
      <c r="B53" s="146" t="s">
        <v>208</v>
      </c>
      <c r="C53" s="146" t="s">
        <v>209</v>
      </c>
      <c r="D53" s="146" t="s">
        <v>210</v>
      </c>
      <c r="E53" s="146" t="s">
        <v>211</v>
      </c>
      <c r="F53" s="146" t="s">
        <v>212</v>
      </c>
      <c r="G53" s="146" t="s">
        <v>213</v>
      </c>
      <c r="H53" s="146" t="s">
        <v>214</v>
      </c>
      <c r="I53" s="62"/>
      <c r="J53" s="146" t="s">
        <v>68</v>
      </c>
      <c r="K53" s="146" t="s">
        <v>215</v>
      </c>
      <c r="L53" s="146" t="s">
        <v>216</v>
      </c>
      <c r="M53" s="146" t="s">
        <v>217</v>
      </c>
      <c r="N53" s="146" t="s">
        <v>218</v>
      </c>
      <c r="O53" s="146" t="s">
        <v>219</v>
      </c>
      <c r="P53" s="146" t="s">
        <v>220</v>
      </c>
      <c r="Q53" s="146" t="s">
        <v>60</v>
      </c>
      <c r="X53">
        <f>IF(posicao_contratual!$A53="",0,IF(AND(ISNUMBER(posicao_contratual!$Y53),posicao_contratual!$Y53&gt;0),0,IF(AND(ISNUMBER(posicao_contratual!$G53),ISNUMBER(posicao_contratual!$K53),ISNUMBER(historico_VU!$C53)),(posicao_contratual!$G53-posicao_contratual!$K53)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</row>
    <row r="54" spans="1:28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IF(AND(ISNUMBER(posicao_contratual!$Y54),posicao_contratual!$Y54&gt;0),0,IF(AND(ISNUMBER(posicao_contratual!$G54),ISNUMBER(posicao_contratual!$K54),ISNUMBER(historico_VU!$C54)),(posicao_contratual!$G54-posicao_contratual!$K54)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</row>
    <row r="55" spans="1:28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X55">
        <f>IF(posicao_contratual!$A55="",0,IF(AND(ISNUMBER(posicao_contratual!$Y55),posicao_contratual!$Y55&gt;0),0,IF(AND(ISNUMBER(posicao_contratual!$G55),ISNUMBER(posicao_contratual!$K55),ISNUMBER(historico_VU!$C55)),(posicao_contratual!$G55-posicao_contratual!$K55)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</row>
    <row r="56" spans="1:28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X56">
        <f>IF(posicao_contratual!$A56="",0,IF(AND(ISNUMBER(posicao_contratual!$Y56),posicao_contratual!$Y56&gt;0),0,IF(AND(ISNUMBER(posicao_contratual!$G56),ISNUMBER(posicao_contratual!$K56),ISNUMBER(historico_VU!$C56)),(posicao_contratual!$G56-posicao_contratual!$K56)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</row>
    <row r="57" spans="1:28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X57">
        <f>IF(posicao_contratual!$A57="",0,IF(AND(ISNUMBER(posicao_contratual!$Y57),posicao_contratual!$Y57&gt;0),0,IF(AND(ISNUMBER(posicao_contratual!$G57),ISNUMBER(posicao_contratual!$K57),ISNUMBER(historico_VU!$C57)),(posicao_contratual!$G57-posicao_contratual!$K57)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</row>
    <row r="58" spans="1:28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posicao_contratual!$G58-posicao_contratual!$K58)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</row>
    <row r="59" spans="1:28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posicao_contratual!$G59-posicao_contratual!$K59)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</row>
    <row r="60" spans="1:28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posicao_contratual!$G60-posicao_contratual!$K60)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</row>
    <row r="61" spans="1:28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posicao_contratual!$G61-posicao_contratual!$K61)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</row>
    <row r="62" spans="1:28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posicao_contratual!$G62-posicao_contratual!$K62)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</row>
    <row r="63" spans="1:28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posicao_contratual!$G63-posicao_contratual!$K63)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</row>
    <row r="64" spans="1:28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posicao_contratual!$G64-posicao_contratual!$K64)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</row>
    <row r="65" spans="1:28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posicao_contratual!$G65-posicao_contratual!$K65)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</row>
    <row r="66" spans="1:28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posicao_contratual!$G66-posicao_contratual!$K66)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</row>
    <row r="67" spans="1:28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posicao_contratual!$G67-posicao_contratual!$K67)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</row>
    <row r="68" spans="1:28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posicao_contratual!$G68-posicao_contratual!$K68)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</row>
    <row r="69" spans="1:28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posicao_contratual!$G69-posicao_contratual!$K69)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</row>
    <row r="70" spans="1:28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posicao_contratual!$G70-posicao_contratual!$K70)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</row>
    <row r="71" spans="1:28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posicao_contratual!$G71-posicao_contratual!$K71)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</row>
    <row r="72" spans="1:28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posicao_contratual!$G72-posicao_contratual!$K72)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</row>
    <row r="73" spans="1:28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posicao_contratual!$G73-posicao_contratual!$K73)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</row>
    <row r="74" spans="1:28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posicao_contratual!$G74-posicao_contratual!$K74)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</row>
    <row r="75" spans="1:28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posicao_contratual!$G75-posicao_contratual!$K75)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</row>
    <row r="76" spans="1:28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posicao_contratual!$G76-posicao_contratual!$K76)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</row>
    <row r="77" spans="1:28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posicao_contratual!$G77-posicao_contratual!$K77)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</row>
    <row r="78" spans="1:28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posicao_contratual!$G78-posicao_contratual!$K78)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</row>
    <row r="79" spans="1:28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posicao_contratual!$G79-posicao_contratual!$K79)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</row>
    <row r="80" spans="1:28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posicao_contratual!$G80-posicao_contratual!$K80)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</row>
    <row r="81" spans="1:28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posicao_contratual!$G81-posicao_contratual!$K81)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</row>
    <row r="82" spans="1:28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posicao_contratual!$G82-posicao_contratual!$K82)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</row>
    <row r="83" spans="1:28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posicao_contratual!$G83-posicao_contratual!$K83)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</row>
    <row r="84" spans="1:28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posicao_contratual!$G84-posicao_contratual!$K84)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</row>
    <row r="85" spans="1:28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posicao_contratual!$G85-posicao_contratual!$K85)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</row>
    <row r="86" spans="1:28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posicao_contratual!$G86-posicao_contratual!$K86)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</row>
    <row r="87" spans="1:28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posicao_contratual!$G87-posicao_contratual!$K87)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</row>
    <row r="88" spans="1:28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posicao_contratual!$G88-posicao_contratual!$K88)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</row>
    <row r="89" spans="1:28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posicao_contratual!$G89-posicao_contratual!$K89)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</row>
    <row r="90" spans="1:28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posicao_contratual!$G90-posicao_contratual!$K90)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</row>
    <row r="91" spans="1:28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posicao_contratual!$G91-posicao_contratual!$K91)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</row>
    <row r="92" spans="1:28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posicao_contratual!$G92-posicao_contratual!$K92)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</row>
    <row r="93" spans="1:28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posicao_contratual!$G93-posicao_contratual!$K93)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</row>
    <row r="94" spans="1:28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posicao_contratual!$G94-posicao_contratual!$K94)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</row>
    <row r="95" spans="1:28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posicao_contratual!$G95-posicao_contratual!$K95)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</row>
    <row r="96" spans="1:28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posicao_contratual!$G96-posicao_contratual!$K96)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</row>
    <row r="97" spans="1:28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posicao_contratual!$G97-posicao_contratual!$K97)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</row>
    <row r="98" spans="1:28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posicao_contratual!$G98-posicao_contratual!$K98)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</row>
    <row r="99" spans="1:28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posicao_contratual!$G99-posicao_contratual!$K99)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</row>
    <row r="100" spans="1:28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posicao_contratual!$G100-posicao_contratual!$K100)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</row>
    <row r="101" spans="1:28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posicao_contratual!$G101-posicao_contratual!$K101)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</row>
    <row r="102" spans="1:28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posicao_contratual!$G102-posicao_contratual!$K102)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</row>
    <row r="103" spans="1:28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posicao_contratual!$G103-posicao_contratual!$K103)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</row>
    <row r="104" spans="1:28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posicao_contratual!$G104-posicao_contratual!$K104)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</row>
    <row r="105" spans="1:28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posicao_contratual!$G105-posicao_contratual!$K105)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</row>
    <row r="106" spans="1:28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posicao_contratual!$G106-posicao_contratual!$K106)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</row>
    <row r="107" spans="1:28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posicao_contratual!$G107-posicao_contratual!$K107)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</row>
    <row r="108" spans="1:28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posicao_contratual!$G108-posicao_contratual!$K108)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</row>
    <row r="109" spans="1:28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posicao_contratual!$G109-posicao_contratual!$K109)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</row>
    <row r="110" spans="1:28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posicao_contratual!$G110-posicao_contratual!$K110)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</row>
    <row r="111" spans="1:28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posicao_contratual!$G111-posicao_contratual!$K111)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</row>
    <row r="112" spans="1:28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posicao_contratual!$G112-posicao_contratual!$K112)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</row>
    <row r="113" spans="1:28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posicao_contratual!$G113-posicao_contratual!$K113)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</row>
    <row r="114" spans="1:28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posicao_contratual!$G114-posicao_contratual!$K114)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</row>
    <row r="115" spans="1:28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posicao_contratual!$G115-posicao_contratual!$K115)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</row>
    <row r="116" spans="1:28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posicao_contratual!$G116-posicao_contratual!$K116)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</row>
    <row r="117" spans="1:28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posicao_contratual!$G117-posicao_contratual!$K117)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</row>
    <row r="118" spans="1:28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posicao_contratual!$G118-posicao_contratual!$K118)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</row>
    <row r="119" spans="1:28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posicao_contratual!$G119-posicao_contratual!$K119)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</row>
    <row r="120" spans="1:28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posicao_contratual!$G120-posicao_contratual!$K120)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</row>
    <row r="121" spans="1:28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posicao_contratual!$G121-posicao_contratual!$K121)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</row>
    <row r="122" spans="1:28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posicao_contratual!$G122-posicao_contratual!$K122)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</row>
    <row r="123" spans="1:28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posicao_contratual!$G123-posicao_contratual!$K123)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</row>
    <row r="124" spans="1:28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posicao_contratual!$G124-posicao_contratual!$K124)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</row>
    <row r="125" spans="1:28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posicao_contratual!$G125-posicao_contratual!$K125)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</row>
    <row r="126" spans="1:28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posicao_contratual!$G126-posicao_contratual!$K126)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</row>
    <row r="127" spans="1:28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posicao_contratual!$G127-posicao_contratual!$K127)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</row>
    <row r="128" spans="1:28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posicao_contratual!$G128-posicao_contratual!$K128)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</row>
    <row r="129" spans="1:28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posicao_contratual!$G129-posicao_contratual!$K129)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</row>
    <row r="130" spans="1:28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posicao_contratual!$G130-posicao_contratual!$K130)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</row>
    <row r="131" spans="1:28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posicao_contratual!$G131-posicao_contratual!$K131)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</row>
    <row r="132" spans="1:28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posicao_contratual!$G132-posicao_contratual!$K132)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</row>
    <row r="133" spans="1:28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posicao_contratual!$G133-posicao_contratual!$K133)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</row>
    <row r="134" spans="1:28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posicao_contratual!$G134-posicao_contratual!$K134)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</row>
    <row r="135" spans="1:28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posicao_contratual!$G135-posicao_contratual!$K135)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</row>
    <row r="136" spans="1:28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posicao_contratual!$G136-posicao_contratual!$K136)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</row>
    <row r="137" spans="1:28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posicao_contratual!$G137-posicao_contratual!$K137)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</row>
    <row r="138" spans="1:28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posicao_contratual!$G138-posicao_contratual!$K138)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</row>
    <row r="139" spans="1:28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posicao_contratual!$G139-posicao_contratual!$K139)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</row>
    <row r="140" spans="1:28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posicao_contratual!$G140-posicao_contratual!$K140)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</row>
    <row r="141" spans="1:28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posicao_contratual!$G141-posicao_contratual!$K141)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</row>
    <row r="142" spans="1:28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posicao_contratual!$G142-posicao_contratual!$K142)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</row>
    <row r="143" spans="1:28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posicao_contratual!$G143-posicao_contratual!$K143)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</row>
    <row r="144" spans="1:28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posicao_contratual!$G144-posicao_contratual!$K144)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</row>
    <row r="145" spans="1:28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posicao_contratual!$G145-posicao_contratual!$K145)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</row>
    <row r="146" spans="1:28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posicao_contratual!$G146-posicao_contratual!$K146)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</row>
    <row r="147" spans="1:28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posicao_contratual!$G147-posicao_contratual!$K147)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</row>
    <row r="148" spans="1:28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posicao_contratual!$G148-posicao_contratual!$K148)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</row>
    <row r="149" spans="1:28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posicao_contratual!$G149-posicao_contratual!$K149)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</row>
    <row r="150" spans="1:28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posicao_contratual!$G150-posicao_contratual!$K150)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</row>
    <row r="151" spans="1:28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posicao_contratual!$G151-posicao_contratual!$K151)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</row>
    <row r="152" spans="1:28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posicao_contratual!$G152-posicao_contratual!$K152)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</row>
    <row r="153" spans="1:28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posicao_contratual!$G153-posicao_contratual!$K153)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</row>
    <row r="154" spans="1:28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posicao_contratual!$G154-posicao_contratual!$K154)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</row>
    <row r="155" spans="1:28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posicao_contratual!$G155-posicao_contratual!$K155)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</row>
    <row r="156" spans="1:28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posicao_contratual!$G156-posicao_contratual!$K156)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</row>
    <row r="157" spans="1:28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posicao_contratual!$G157-posicao_contratual!$K157)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</row>
    <row r="158" spans="1:28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posicao_contratual!$G158-posicao_contratual!$K158)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</row>
    <row r="159" spans="1:28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posicao_contratual!$G159-posicao_contratual!$K159)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</row>
    <row r="160" spans="1:28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posicao_contratual!$G160-posicao_contratual!$K160)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</row>
    <row r="161" spans="1:28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posicao_contratual!$G161-posicao_contratual!$K161)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</row>
    <row r="162" spans="1:28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posicao_contratual!$G162-posicao_contratual!$K162)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</row>
    <row r="163" spans="1:28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posicao_contratual!$G163-posicao_contratual!$K163)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</row>
    <row r="164" spans="1:28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posicao_contratual!$G164-posicao_contratual!$K164)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</row>
    <row r="165" spans="1:28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posicao_contratual!$G165-posicao_contratual!$K165)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</row>
    <row r="166" spans="1:28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posicao_contratual!$G166-posicao_contratual!$K166)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</row>
    <row r="167" spans="1:28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posicao_contratual!$G167-posicao_contratual!$K167)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</row>
    <row r="168" spans="1:28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posicao_contratual!$G168-posicao_contratual!$K168)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</row>
    <row r="169" spans="1:28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posicao_contratual!$G169-posicao_contratual!$K169)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</row>
    <row r="170" spans="1:28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posicao_contratual!$G170-posicao_contratual!$K170)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</row>
    <row r="171" spans="1:28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posicao_contratual!$G171-posicao_contratual!$K171)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</row>
    <row r="172" spans="1:28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posicao_contratual!$G172-posicao_contratual!$K172)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</row>
    <row r="173" spans="1:28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posicao_contratual!$G173-posicao_contratual!$K173)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</row>
    <row r="174" spans="1:28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posicao_contratual!$G174-posicao_contratual!$K174)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</row>
    <row r="175" spans="1:28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posicao_contratual!$G175-posicao_contratual!$K175)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</row>
    <row r="176" spans="1:28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posicao_contratual!$G176-posicao_contratual!$K176)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</row>
    <row r="177" spans="1:28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posicao_contratual!$G177-posicao_contratual!$K177)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</row>
    <row r="178" spans="1:28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posicao_contratual!$G178-posicao_contratual!$K178)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</row>
    <row r="179" spans="1:28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posicao_contratual!$G179-posicao_contratual!$K179)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</row>
    <row r="180" spans="1:28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posicao_contratual!$G180-posicao_contratual!$K180)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</row>
    <row r="181" spans="1:28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posicao_contratual!$G181-posicao_contratual!$K181)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</row>
    <row r="182" spans="1:28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posicao_contratual!$G182-posicao_contratual!$K182)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</row>
    <row r="183" spans="1:28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posicao_contratual!$G183-posicao_contratual!$K183)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</row>
    <row r="184" spans="1:28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posicao_contratual!$G184-posicao_contratual!$K184)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</row>
    <row r="185" spans="1:28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posicao_contratual!$G185-posicao_contratual!$K185)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</row>
    <row r="186" spans="1:28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posicao_contratual!$G186-posicao_contratual!$K186)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</row>
    <row r="187" spans="1:28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posicao_contratual!$G187-posicao_contratual!$K187)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</row>
    <row r="188" spans="1:28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posicao_contratual!$G188-posicao_contratual!$K188)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</row>
    <row r="189" spans="1:28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posicao_contratual!$G189-posicao_contratual!$K189)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</row>
    <row r="190" spans="1:28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posicao_contratual!$G190-posicao_contratual!$K190)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</row>
    <row r="191" spans="1:28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posicao_contratual!$G191-posicao_contratual!$K191)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</row>
    <row r="192" spans="1:28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posicao_contratual!$G192-posicao_contratual!$K192)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</row>
    <row r="193" spans="1:28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posicao_contratual!$G193-posicao_contratual!$K193)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</row>
    <row r="194" spans="1:28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posicao_contratual!$G194-posicao_contratual!$K194)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</row>
    <row r="195" spans="1:28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posicao_contratual!$G195-posicao_contratual!$K195)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</row>
    <row r="196" spans="1:28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posicao_contratual!$G196-posicao_contratual!$K196)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</row>
    <row r="197" spans="1:28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posicao_contratual!$G197-posicao_contratual!$K197)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</row>
    <row r="198" spans="1:28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posicao_contratual!$G198-posicao_contratual!$K198)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</row>
    <row r="199" spans="1:28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posicao_contratual!$G199-posicao_contratual!$K199)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</row>
    <row r="200" spans="1:28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posicao_contratual!$G200-posicao_contratual!$K200)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</row>
    <row r="201" spans="1:28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posicao_contratual!$G201-posicao_contratual!$K201)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</row>
    <row r="202" spans="1:28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28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28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28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28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28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28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""</f>
        <v/>
      </c>
      <c r="K253" s="148" t="str">
        <f>""</f>
        <v/>
      </c>
      <c r="L253" s="148" t="str">
        <f>""</f>
        <v/>
      </c>
      <c r="M253" s="151" t="str">
        <f>""</f>
        <v/>
      </c>
      <c r="N253" s="151" t="str">
        <f>""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230</v>
      </c>
    </row>
    <row r="257" spans="1:15" ht="26" hidden="1" outlineLevel="1" x14ac:dyDescent="0.35">
      <c r="A257" s="128" t="s">
        <v>11</v>
      </c>
      <c r="B257" s="128" t="s">
        <v>231</v>
      </c>
      <c r="C257" s="128" t="s">
        <v>232</v>
      </c>
      <c r="D257" s="128" t="s">
        <v>233</v>
      </c>
      <c r="E257" s="128" t="s">
        <v>234</v>
      </c>
      <c r="F257" s="128" t="s">
        <v>235</v>
      </c>
      <c r="G257" s="62" t="s">
        <v>236</v>
      </c>
      <c r="H257" s="62" t="s">
        <v>237</v>
      </c>
      <c r="I257" s="62" t="s">
        <v>238</v>
      </c>
      <c r="J257" s="62" t="s">
        <v>239</v>
      </c>
      <c r="K257" s="62" t="s">
        <v>240</v>
      </c>
      <c r="L257" s="62" t="s">
        <v>241</v>
      </c>
      <c r="M257" s="62" t="s">
        <v>242</v>
      </c>
      <c r="N257" s="62" t="s">
        <v>243</v>
      </c>
      <c r="O257" s="62" t="s">
        <v>244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245</v>
      </c>
      <c r="E263" s="192"/>
      <c r="F263" s="192"/>
      <c r="G263" s="192"/>
      <c r="H263" s="192"/>
      <c r="I263" s="192"/>
      <c r="J263" s="192" t="s">
        <v>246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247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280</v>
      </c>
    </row>
    <row r="268" spans="1:15" x14ac:dyDescent="0.35">
      <c r="A268" t="s">
        <v>281</v>
      </c>
      <c r="B268" s="195" t="str">
        <f>IF(posicao_referencia!$I$5="","",posicao_referencia!$I$5)</f>
        <v/>
      </c>
    </row>
    <row r="269" spans="1:15" x14ac:dyDescent="0.35">
      <c r="A269" t="s">
        <v>282</v>
      </c>
      <c r="B269" t="str">
        <f>posicao_referencia!$I$8</f>
        <v>POSICAO DE REFERENCIA INDISPONIVEL</v>
      </c>
    </row>
    <row r="270" spans="1:15" x14ac:dyDescent="0.35">
      <c r="A270" t="s">
        <v>283</v>
      </c>
      <c r="B270" t="str">
        <f>IF(posicao_referencia!$I$4="","INDISPONIVEL",posicao_referencia!$I$4)</f>
        <v>INDISPONIVEL</v>
      </c>
    </row>
    <row r="271" spans="1:15" x14ac:dyDescent="0.35">
      <c r="A271" t="s">
        <v>284</v>
      </c>
      <c r="B271" s="192" t="str">
        <f>IF(COUNT(posicao_referencia!$R$2:$R$200)=0,"",ROUND(SUM(posicao_referencia!$R$2:$R$200),2))</f>
        <v/>
      </c>
    </row>
    <row r="272" spans="1:15" x14ac:dyDescent="0.35">
      <c r="A272" t="s">
        <v>285</v>
      </c>
      <c r="B272" s="192" t="str">
        <f>IF(COUNT(posicao_referencia!$O$2:$O$200)=0,"",ROUND(SUM(posicao_referencia!$O$2:$O$200),2))</f>
        <v/>
      </c>
    </row>
    <row r="273" spans="1:2" x14ac:dyDescent="0.35">
      <c r="A273" t="s">
        <v>286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287</v>
      </c>
      <c r="B274" s="192" t="str">
        <f>IF(COUNT(posicao_referencia!$P$2:$P$200)=0,"",ROUND(SUM(posicao_referencia!$P$2:$P$200),2))</f>
        <v/>
      </c>
    </row>
    <row r="275" spans="1:2" x14ac:dyDescent="0.35">
      <c r="A275" t="s">
        <v>288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289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290</v>
      </c>
    </row>
    <row r="280" spans="1:2" x14ac:dyDescent="0.35">
      <c r="A280" s="203" t="s">
        <v>293</v>
      </c>
    </row>
    <row r="281" spans="1:2" x14ac:dyDescent="0.35">
      <c r="A281" t="s">
        <v>204</v>
      </c>
    </row>
    <row r="282" spans="1:2" x14ac:dyDescent="0.35">
      <c r="A282" t="s">
        <v>205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7DD23-978C-47A4-86F7-D73018BE7333}">
  <sheetPr>
    <tabColor rgb="FF8A1538"/>
    <pageSetUpPr fitToPage="1"/>
  </sheetPr>
  <dimension ref="A1:J52"/>
  <sheetViews>
    <sheetView showGridLines="0" workbookViewId="0">
      <selection activeCell="C43" sqref="C43"/>
    </sheetView>
  </sheetViews>
  <sheetFormatPr defaultRowHeight="13" x14ac:dyDescent="0.3"/>
  <cols>
    <col min="1" max="1" width="31.6328125" style="233" customWidth="1"/>
    <col min="2" max="3" width="22.6328125" style="233" customWidth="1"/>
    <col min="4" max="4" width="34.6328125" style="233" customWidth="1"/>
    <col min="5" max="5" width="22.6328125" style="233" customWidth="1"/>
    <col min="6" max="6" width="14.6328125" style="233" customWidth="1"/>
    <col min="7" max="8" width="13.6328125" style="233" customWidth="1"/>
    <col min="9" max="9" width="8.7265625" style="233"/>
    <col min="10" max="14" width="0" style="233" hidden="1" customWidth="1"/>
    <col min="15" max="16384" width="8.7265625" style="233"/>
  </cols>
  <sheetData>
    <row r="1" spans="1:10" ht="30" customHeight="1" x14ac:dyDescent="0.3">
      <c r="A1" s="232" t="s">
        <v>144</v>
      </c>
      <c r="B1" s="232"/>
      <c r="C1" s="232"/>
      <c r="D1" s="232"/>
      <c r="E1" s="232"/>
      <c r="F1" s="232"/>
      <c r="G1" s="232"/>
      <c r="H1" s="232"/>
    </row>
    <row r="2" spans="1:10" ht="20" customHeight="1" x14ac:dyDescent="0.3">
      <c r="A2" s="234" t="s">
        <v>346</v>
      </c>
      <c r="B2" s="234"/>
      <c r="C2" s="234"/>
      <c r="D2" s="234"/>
      <c r="E2" s="234"/>
      <c r="F2" s="234"/>
      <c r="G2" s="234"/>
      <c r="H2" s="234"/>
      <c r="J2" s="233" t="s">
        <v>291</v>
      </c>
    </row>
    <row r="3" spans="1:10" ht="20" customHeight="1" x14ac:dyDescent="0.3">
      <c r="A3" s="235" t="s">
        <v>347</v>
      </c>
      <c r="B3" s="236" t="str">
        <f>IF(OR($H$8="REVISE",$H$14="REVISE",$H$24="REVISE",$H$33="REVISE",COUNTIF($H$43:$H$50,"REVISE")&gt;0),"REVISE",IF($H$33="ESTIMADO","ESTIMADO","VALIDADO"))</f>
        <v>REVISE</v>
      </c>
      <c r="C3" s="317" t="s">
        <v>348</v>
      </c>
      <c r="D3" s="318"/>
      <c r="E3" s="318"/>
      <c r="F3" s="318"/>
      <c r="G3" s="318"/>
      <c r="H3" s="318"/>
      <c r="J3" s="233" t="s">
        <v>25</v>
      </c>
    </row>
    <row r="4" spans="1:10" ht="20" customHeight="1" x14ac:dyDescent="0.3">
      <c r="A4" s="238"/>
      <c r="B4" s="238"/>
      <c r="C4" s="238"/>
      <c r="D4" s="238"/>
      <c r="E4" s="238"/>
      <c r="F4" s="238"/>
      <c r="G4" s="238"/>
      <c r="H4" s="238"/>
    </row>
    <row r="5" spans="1:10" ht="30" customHeight="1" x14ac:dyDescent="0.3">
      <c r="A5" s="239" t="s">
        <v>349</v>
      </c>
      <c r="B5" s="237" t="str">
        <f>MEMORIA_RESULTADOS!$B$4</f>
        <v>SELECIONE O METODO EM CONTROLE!B1</v>
      </c>
      <c r="C5" s="239" t="s">
        <v>350</v>
      </c>
      <c r="D5" s="237" t="str">
        <f>UPPER(CONTROLE!$B$2)</f>
        <v/>
      </c>
      <c r="E5" s="239" t="s">
        <v>351</v>
      </c>
      <c r="F5" s="240" t="str">
        <f>IF(CONTROLE!$B$3="","",CONTROLE!$B$3)</f>
        <v/>
      </c>
      <c r="G5" s="239" t="s">
        <v>352</v>
      </c>
      <c r="H5" s="241" t="str">
        <f>IF(CONTROLE!$B$11="","",CONTROLE!$B$11)</f>
        <v/>
      </c>
    </row>
    <row r="6" spans="1:10" ht="30" customHeight="1" x14ac:dyDescent="0.3">
      <c r="A6" s="239" t="s">
        <v>353</v>
      </c>
      <c r="B6" s="241">
        <f>IF(parametros!$E$16="","",parametros!$E$16)</f>
        <v>1</v>
      </c>
      <c r="C6" s="239" t="s">
        <v>354</v>
      </c>
      <c r="D6" s="242" t="str">
        <f>IF($H$5="","",$H$5-1)</f>
        <v/>
      </c>
      <c r="E6" s="317" t="s">
        <v>355</v>
      </c>
      <c r="F6" s="318"/>
      <c r="G6" s="318"/>
      <c r="H6" s="318"/>
    </row>
    <row r="7" spans="1:10" ht="20" customHeight="1" x14ac:dyDescent="0.3">
      <c r="A7" s="238"/>
      <c r="B7" s="238"/>
      <c r="C7" s="238"/>
      <c r="D7" s="238"/>
      <c r="E7" s="238"/>
      <c r="F7" s="238"/>
      <c r="G7" s="238"/>
      <c r="H7" s="238"/>
    </row>
    <row r="8" spans="1:10" ht="23" customHeight="1" x14ac:dyDescent="0.3">
      <c r="A8" s="279" t="s">
        <v>407</v>
      </c>
      <c r="B8" s="279"/>
      <c r="C8" s="279"/>
      <c r="D8" s="279"/>
      <c r="E8" s="279"/>
      <c r="F8" s="279"/>
      <c r="G8" s="279"/>
      <c r="H8" s="280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0" customHeight="1" x14ac:dyDescent="0.3">
      <c r="A9" s="278" t="s">
        <v>408</v>
      </c>
      <c r="B9" s="278" t="s">
        <v>356</v>
      </c>
      <c r="C9" s="320" t="s">
        <v>409</v>
      </c>
      <c r="D9" s="320"/>
      <c r="E9" s="320"/>
      <c r="F9" s="320" t="s">
        <v>410</v>
      </c>
      <c r="G9" s="320"/>
      <c r="H9" s="278" t="s">
        <v>411</v>
      </c>
    </row>
    <row r="10" spans="1:10" ht="20" customHeight="1" x14ac:dyDescent="0.3">
      <c r="A10" s="246" t="s">
        <v>412</v>
      </c>
      <c r="B10" s="247" t="str">
        <f ca="1">IF(MEMORIA_RESULTADOS!$W$50="","",MEMORIA_RESULTADOS!$W$50)</f>
        <v/>
      </c>
      <c r="C10" s="314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14"/>
      <c r="E10" s="314"/>
      <c r="F10" s="314" t="s">
        <v>413</v>
      </c>
      <c r="G10" s="314"/>
      <c r="H10" s="276" t="str">
        <f ca="1">IF(MEMORIA_RESULTADOS!$W$50="","INDISPONIVEL — POSICAO ATUAL NAO INFORMADA",IF(MEMORIA_RESULTADOS!$W$52="RECONCILIADO","DISPONIVEL PARA CONFERENCIA",MEMORIA_RESULTADOS!$W$52))</f>
        <v>INDISPONIVEL — POSICAO ATUAL NAO INFORMADA</v>
      </c>
    </row>
    <row r="11" spans="1:10" ht="20" customHeight="1" x14ac:dyDescent="0.3">
      <c r="A11" s="274" t="s">
        <v>414</v>
      </c>
      <c r="B11" s="275" t="str">
        <f>IF(MEMORIA_RESULTADOS!$W$48="","",MEMORIA_RESULTADOS!$W$48)</f>
        <v/>
      </c>
      <c r="C11" s="321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21"/>
      <c r="E11" s="321"/>
      <c r="F11" s="321" t="s">
        <v>415</v>
      </c>
      <c r="G11" s="321"/>
      <c r="H11" s="277" t="str">
        <f>IF(MEMORIA_RESULTADOS!$W$48="","INCOMPLETO",IF(MEMORIA_RESULTADOS!$W$46=MEMORIA_RESULTADOS!$T$20,"ADOTADO — ABERTURA DO CICLO VIGENTE C"&amp;MEMORIA_RESULTADOS!$T$20,"ADOTADO — ULTIMA ABERTURA COMPLETA: C"&amp;MEMORIA_RESULTADOS!$W$46))</f>
        <v>INCOMPLETO</v>
      </c>
    </row>
    <row r="12" spans="1:10" ht="20" customHeight="1" x14ac:dyDescent="0.3">
      <c r="A12" s="273" t="s">
        <v>416</v>
      </c>
      <c r="B12" s="248" t="str">
        <f>IFERROR(comparativo_VTA!$B$208,"")</f>
        <v/>
      </c>
      <c r="C12" s="322" t="s">
        <v>417</v>
      </c>
      <c r="D12" s="322"/>
      <c r="E12" s="322"/>
      <c r="F12" s="322" t="s">
        <v>418</v>
      </c>
      <c r="G12" s="322"/>
      <c r="H12" s="281" t="s">
        <v>419</v>
      </c>
    </row>
    <row r="13" spans="1:10" ht="20" customHeight="1" x14ac:dyDescent="0.3">
      <c r="A13" s="270" t="s">
        <v>404</v>
      </c>
      <c r="B13" s="282" t="str">
        <f ca="1">IF(MEMORIA_RESULTADOS!$W$51="","",MEMORIA_RESULTADOS!$W$51)</f>
        <v/>
      </c>
      <c r="C13" s="314" t="s">
        <v>420</v>
      </c>
      <c r="D13" s="314"/>
      <c r="E13" s="314"/>
      <c r="F13" s="314" t="s">
        <v>421</v>
      </c>
      <c r="G13" s="314"/>
      <c r="H13" s="276" t="str">
        <f ca="1">MEMORIA_RESULTADOS!$W$52</f>
        <v>POSICAO ATUAL NAO INFORMADA</v>
      </c>
    </row>
    <row r="14" spans="1:10" ht="23" customHeight="1" x14ac:dyDescent="0.3">
      <c r="A14" s="243" t="s">
        <v>357</v>
      </c>
      <c r="B14" s="243"/>
      <c r="C14" s="243"/>
      <c r="D14" s="243"/>
      <c r="E14" s="243"/>
      <c r="F14" s="243"/>
      <c r="G14" s="243"/>
      <c r="H14" s="244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49" t="s">
        <v>155</v>
      </c>
      <c r="B15" s="249" t="s">
        <v>358</v>
      </c>
      <c r="C15" s="249" t="s">
        <v>359</v>
      </c>
      <c r="D15" s="249" t="s">
        <v>360</v>
      </c>
      <c r="E15" s="238"/>
      <c r="F15" s="238"/>
      <c r="G15" s="238"/>
      <c r="H15" s="238"/>
    </row>
    <row r="16" spans="1:10" ht="20" customHeight="1" x14ac:dyDescent="0.3">
      <c r="A16" s="250" t="s">
        <v>24</v>
      </c>
      <c r="B16" s="25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)&gt;0,ROUND(SUMIFS(itens_PC!$D$2:$D$5001,itens_PC!$C$2:$C$5001,"C0",itens_PC!$G$2:$G$5001,"Sim"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51" t="str">
        <f>IF(OR(B16="",D16=""),"",ROUND(B16+D16,2))</f>
        <v/>
      </c>
      <c r="D16" s="251" t="str">
        <f>IF(B16="","",IF(MEMORIA_RESULTADOS!$E$10="",0,MEMORIA_RESULTADOS!$E$10))</f>
        <v/>
      </c>
      <c r="E16" s="238"/>
      <c r="F16" s="238"/>
      <c r="G16" s="238"/>
      <c r="H16" s="238"/>
    </row>
    <row r="17" spans="1:8" ht="20" customHeight="1" x14ac:dyDescent="0.3">
      <c r="A17" s="250" t="s">
        <v>32</v>
      </c>
      <c r="B17" s="251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)&gt;0,ROUND(SUMIFS(itens_PC!$D$2:$D$5001,itens_PC!$C$2:$C$5001,"C1",itens_PC!$G$2:$G$5001,"Sim"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51" t="str">
        <f>IF(OR(B17="",D17=""),"",ROUND(B17+D17,2))</f>
        <v/>
      </c>
      <c r="D17" s="251" t="str">
        <f>IF(B17="","",IF(MEMORIA_RESULTADOS!$E$11="",0,MEMORIA_RESULTADOS!$E$11))</f>
        <v/>
      </c>
      <c r="E17" s="238"/>
      <c r="F17" s="238"/>
      <c r="G17" s="238"/>
      <c r="H17" s="238"/>
    </row>
    <row r="18" spans="1:8" ht="20" customHeight="1" x14ac:dyDescent="0.3">
      <c r="A18" s="250" t="s">
        <v>33</v>
      </c>
      <c r="B18" s="251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)&gt;0,ROUND(SUMIFS(itens_PC!$D$2:$D$5001,itens_PC!$C$2:$C$5001,"C2",itens_PC!$G$2:$G$5001,"Sim"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51" t="str">
        <f>IF(OR(B18="",D18=""),"",ROUND(B18+D18,2))</f>
        <v/>
      </c>
      <c r="D18" s="251" t="str">
        <f>IF(B18="","",IF(MEMORIA_RESULTADOS!$E$12="",0,MEMORIA_RESULTADOS!$E$12))</f>
        <v/>
      </c>
      <c r="E18" s="238"/>
      <c r="F18" s="238"/>
      <c r="G18" s="238"/>
      <c r="H18" s="238"/>
    </row>
    <row r="19" spans="1:8" ht="20" customHeight="1" x14ac:dyDescent="0.3">
      <c r="A19" s="250" t="s">
        <v>34</v>
      </c>
      <c r="B19" s="251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)&gt;0,ROUND(SUMIFS(itens_PC!$D$2:$D$5001,itens_PC!$C$2:$C$5001,"C3",itens_PC!$G$2:$G$5001,"Sim"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51" t="str">
        <f>IF(OR(B19="",D19=""),"",ROUND(B19+D19,2))</f>
        <v/>
      </c>
      <c r="D19" s="251" t="str">
        <f>IF(B19="","",IF(MEMORIA_RESULTADOS!$E$13="",0,MEMORIA_RESULTADOS!$E$13))</f>
        <v/>
      </c>
      <c r="E19" s="238"/>
      <c r="F19" s="238"/>
      <c r="G19" s="238"/>
      <c r="H19" s="238"/>
    </row>
    <row r="20" spans="1:8" ht="20" customHeight="1" x14ac:dyDescent="0.3">
      <c r="A20" s="250" t="s">
        <v>35</v>
      </c>
      <c r="B20" s="251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)&gt;0,ROUND(SUMIFS(itens_PC!$D$2:$D$5001,itens_PC!$C$2:$C$5001,"C4",itens_PC!$G$2:$G$5001,"Sim"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51" t="str">
        <f>IF(OR(B20="",D20=""),"",ROUND(B20+D20,2))</f>
        <v/>
      </c>
      <c r="D20" s="251" t="str">
        <f>IF(B20="","",IF(MEMORIA_RESULTADOS!$E$14="",0,MEMORIA_RESULTADOS!$E$14))</f>
        <v/>
      </c>
      <c r="E20" s="238"/>
      <c r="F20" s="238"/>
      <c r="G20" s="238"/>
      <c r="H20" s="238"/>
    </row>
    <row r="21" spans="1:8" ht="20" customHeight="1" x14ac:dyDescent="0.3">
      <c r="A21" s="252" t="s">
        <v>361</v>
      </c>
      <c r="B21" s="253"/>
      <c r="C21" s="253"/>
      <c r="D21" s="253" t="str">
        <f>IF(ISNUMBER(MEMORIA_RESULTADOS!$B$5),ROUND(RETRO_OFICIAL-SUM($D$16:$D$20),2),"")</f>
        <v/>
      </c>
      <c r="E21" s="238"/>
      <c r="F21" s="238"/>
      <c r="G21" s="238"/>
      <c r="H21" s="238"/>
    </row>
    <row r="22" spans="1:8" ht="20" customHeight="1" x14ac:dyDescent="0.3">
      <c r="A22" s="264" t="s">
        <v>36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266"/>
      <c r="F22" s="266"/>
      <c r="G22" s="266"/>
      <c r="H22" s="266"/>
    </row>
    <row r="23" spans="1:8" ht="30" customHeight="1" x14ac:dyDescent="0.3">
      <c r="A23" s="267" t="str">
        <f>IF(OR(MEMORIA_RESULTADOS!$B$4&lt;&gt;"PCs",MEMORIA_RESULTADOS!$T$28=0),"","PCs sem efeito financeiro: "&amp;MEMORIA_RESULTADOS!$T$28&amp;" PC(s)")</f>
        <v/>
      </c>
      <c r="B23" s="268" t="str">
        <f>IF(OR(MEMORIA_RESULTADOS!$B$4&lt;&gt;"PCs",MEMORIA_RESULTADOS!$T$28=0),"",MEMORIA_RESULTADOS!$T$29)</f>
        <v/>
      </c>
      <c r="C23" s="268" t="str">
        <f>IF(OR(MEMORIA_RESULTADOS!$B$4&lt;&gt;"PCs",MEMORIA_RESULTADOS!$T$28=0),"",ROUND(MEMORIA_RESULTADOS!$T$29+MEMORIA_RESULTADOS!$T$30,2))</f>
        <v/>
      </c>
      <c r="D23" s="268" t="str">
        <f>IF(OR(MEMORIA_RESULTADOS!$B$4&lt;&gt;"PCs",MEMORIA_RESULTADOS!$T$28=0),"",MEMORIA_RESULTADOS!$T$30)</f>
        <v/>
      </c>
      <c r="E23" s="319" t="str">
        <f>IF(OR(MEMORIA_RESULTADOS!$B$4&lt;&gt;"PCs",MEMORIA_RESULTADOS!$T$28=0),"","Sem retroativo pela regra de DATA_PC. Detalhes: itens_PC -&gt; EFEITO_FINANCEIRO_PC = Nao")</f>
        <v/>
      </c>
      <c r="F23" s="319"/>
      <c r="G23" s="319"/>
      <c r="H23" s="319"/>
    </row>
    <row r="24" spans="1:8" ht="23" customHeight="1" x14ac:dyDescent="0.3">
      <c r="A24" s="243" t="s">
        <v>362</v>
      </c>
      <c r="B24" s="243"/>
      <c r="C24" s="243"/>
      <c r="D24" s="243"/>
      <c r="E24" s="243"/>
      <c r="F24" s="243"/>
      <c r="G24" s="243"/>
      <c r="H24" s="244" t="str">
        <f>IF(ISNUMBER(SEARCH("CONFERIR",MEMORIA_RESULTADOS!$F$36)),"VALIDADO","REVISE")</f>
        <v>REVISE</v>
      </c>
    </row>
    <row r="25" spans="1:8" ht="32" customHeight="1" x14ac:dyDescent="0.3">
      <c r="A25" s="249" t="s">
        <v>155</v>
      </c>
      <c r="B25" s="249" t="s">
        <v>363</v>
      </c>
      <c r="C25" s="249" t="s">
        <v>364</v>
      </c>
      <c r="D25" s="249" t="s">
        <v>360</v>
      </c>
      <c r="E25" s="238"/>
      <c r="F25" s="238"/>
      <c r="G25" s="238"/>
      <c r="H25" s="238"/>
    </row>
    <row r="26" spans="1:8" ht="20" customHeight="1" x14ac:dyDescent="0.3">
      <c r="A26" s="255" t="s">
        <v>24</v>
      </c>
      <c r="B26" s="256" t="str">
        <f>IF(IFERROR(VALUE(MID(UPPER(CONTROLE!$B$2),2,1)),-1)&lt;0,"",IF(COUNTIF(itens_Remanesc!$A$2:$A$200,"&lt;&gt;")=0,"",IFERROR(comparativo_VTA!$C$204,"")))</f>
        <v/>
      </c>
      <c r="C26" s="256" t="str">
        <f>IF(B26="","",ROUND(SUMPRODUCT(posicao_contratual!$G$2:$G$201,historico_VU!$C$2:$C$201),2))</f>
        <v/>
      </c>
      <c r="D26" s="256" t="str">
        <f>IF(OR(B26="",C26=""),"",ROUND(C26-B26,2))</f>
        <v/>
      </c>
      <c r="E26" s="238"/>
      <c r="F26" s="238"/>
      <c r="G26" s="238"/>
      <c r="H26" s="238"/>
    </row>
    <row r="27" spans="1:8" ht="20" customHeight="1" x14ac:dyDescent="0.3">
      <c r="A27" s="255" t="s">
        <v>32</v>
      </c>
      <c r="B27" s="256" t="str">
        <f>IF(IFERROR(VALUE(MID(UPPER(CONTROLE!$B$2),2,1)),-1)&lt;1,"",IF(COUNTIF(itens_Remanesc!$A$2:$A$200,"&lt;&gt;")=0,"",IFERROR(comparativo_VTA!$D$204,"")))</f>
        <v/>
      </c>
      <c r="C27" s="256" t="str">
        <f>IF(B27="","",ROUND(SUMPRODUCT(posicao_contratual!$K$2:$K$201,historico_VU!$D$2:$D$201),2))</f>
        <v/>
      </c>
      <c r="D27" s="256" t="str">
        <f>IF(OR(B27="",C27=""),"",ROUND(C27-B27,2))</f>
        <v/>
      </c>
      <c r="E27" s="238"/>
      <c r="F27" s="238"/>
      <c r="G27" s="238"/>
      <c r="H27" s="238"/>
    </row>
    <row r="28" spans="1:8" ht="20" customHeight="1" x14ac:dyDescent="0.3">
      <c r="A28" s="255" t="s">
        <v>33</v>
      </c>
      <c r="B28" s="256" t="str">
        <f>IF(IFERROR(VALUE(MID(UPPER(CONTROLE!$B$2),2,1)),-1)&lt;2,"",IF(COUNTIF(itens_Remanesc!$A$2:$A$200,"&lt;&gt;")=0,"",IFERROR(comparativo_VTA!$E$204,"")))</f>
        <v/>
      </c>
      <c r="C28" s="256" t="str">
        <f>IF(B28="","",ROUND(SUMPRODUCT(posicao_contratual!$O$2:$O$201,historico_VU!$E$2:$E$201),2))</f>
        <v/>
      </c>
      <c r="D28" s="256" t="str">
        <f>IF(OR(B28="",C28=""),"",ROUND(C28-B28,2))</f>
        <v/>
      </c>
      <c r="E28" s="238"/>
      <c r="F28" s="238"/>
      <c r="G28" s="238"/>
      <c r="H28" s="238"/>
    </row>
    <row r="29" spans="1:8" ht="20" customHeight="1" x14ac:dyDescent="0.3">
      <c r="A29" s="255" t="s">
        <v>34</v>
      </c>
      <c r="B29" s="256" t="str">
        <f>IF(IFERROR(VALUE(MID(UPPER(CONTROLE!$B$2),2,1)),-1)&lt;3,"",IF(COUNTIF(itens_Remanesc!$A$2:$A$200,"&lt;&gt;")=0,"",IFERROR(comparativo_VTA!$F$204,"")))</f>
        <v/>
      </c>
      <c r="C29" s="256" t="str">
        <f>IF(B29="","",ROUND(SUMPRODUCT(posicao_contratual!$S$2:$S$201,historico_VU!$F$2:$F$201),2))</f>
        <v/>
      </c>
      <c r="D29" s="256" t="str">
        <f>IF(OR(B29="",C29=""),"",ROUND(C29-B29,2))</f>
        <v/>
      </c>
      <c r="E29" s="238"/>
      <c r="F29" s="238"/>
      <c r="G29" s="238"/>
      <c r="H29" s="238"/>
    </row>
    <row r="30" spans="1:8" ht="20" customHeight="1" x14ac:dyDescent="0.3">
      <c r="A30" s="255" t="s">
        <v>35</v>
      </c>
      <c r="B30" s="256" t="str">
        <f>IF(IFERROR(VALUE(MID(UPPER(CONTROLE!$B$2),2,1)),-1)&lt;4,"",IF(COUNTIF(itens_Remanesc!$A$2:$A$200,"&lt;&gt;")=0,"",IFERROR(comparativo_VTA!$G$204,"")))</f>
        <v/>
      </c>
      <c r="C30" s="256" t="str">
        <f>IF(B30="","",ROUND(SUMPRODUCT(posicao_contratual!$W$2:$W$201,historico_VU!$G$2:$G$201),2))</f>
        <v/>
      </c>
      <c r="D30" s="256" t="str">
        <f>IF(OR(B30="",C30=""),"",ROUND(C30-B30,2))</f>
        <v/>
      </c>
      <c r="E30" s="238"/>
      <c r="F30" s="238"/>
      <c r="G30" s="238"/>
      <c r="H30" s="238"/>
    </row>
    <row r="31" spans="1:8" ht="20" customHeight="1" x14ac:dyDescent="0.3">
      <c r="A31" s="238"/>
      <c r="B31" s="238"/>
      <c r="C31" s="238"/>
      <c r="D31" s="238"/>
      <c r="E31" s="238"/>
      <c r="F31" s="238"/>
      <c r="G31" s="238"/>
      <c r="H31" s="238"/>
    </row>
    <row r="32" spans="1:8" ht="20" customHeight="1" x14ac:dyDescent="0.3">
      <c r="A32" s="238"/>
      <c r="B32" s="238"/>
      <c r="C32" s="238"/>
      <c r="D32" s="238"/>
      <c r="E32" s="238"/>
      <c r="F32" s="238"/>
      <c r="G32" s="238"/>
      <c r="H32" s="238"/>
    </row>
    <row r="33" spans="1:8" ht="23" customHeight="1" x14ac:dyDescent="0.3">
      <c r="A33" s="243" t="s">
        <v>365</v>
      </c>
      <c r="B33" s="243"/>
      <c r="C33" s="243"/>
      <c r="D33" s="243"/>
      <c r="E33" s="243"/>
      <c r="F33" s="243"/>
      <c r="G33" s="243"/>
      <c r="H33" s="244" t="str">
        <f>IF(OR($B$35="",$B$36="",$B$37="",$B$38="",$B$38&lt;0),"REVISE",IF(posicao_referencia!$I$2=TRUE,"VALIDADO","ESTIMADO"))</f>
        <v>REVISE</v>
      </c>
    </row>
    <row r="34" spans="1:8" ht="30" customHeight="1" x14ac:dyDescent="0.3">
      <c r="A34" s="239" t="s">
        <v>366</v>
      </c>
      <c r="B34" s="255" t="str">
        <f>UPPER(CONTROLE!$B$2)</f>
        <v/>
      </c>
      <c r="C34" s="318" t="s">
        <v>371</v>
      </c>
      <c r="D34" s="318"/>
      <c r="E34" s="318"/>
      <c r="F34" s="318"/>
      <c r="G34" s="318"/>
      <c r="H34" s="318"/>
    </row>
    <row r="35" spans="1:8" ht="30" customHeight="1" x14ac:dyDescent="0.3">
      <c r="A35" s="239" t="s">
        <v>367</v>
      </c>
      <c r="B35" s="257" t="str">
        <f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55"/>
      <c r="D35" s="255"/>
      <c r="E35" s="255"/>
      <c r="F35" s="255"/>
      <c r="G35" s="255"/>
      <c r="H35" s="255"/>
    </row>
    <row r="36" spans="1:8" ht="30" customHeight="1" x14ac:dyDescent="0.3">
      <c r="A36" s="239" t="s">
        <v>368</v>
      </c>
      <c r="B36" s="256" t="str">
        <f>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</f>
        <v/>
      </c>
      <c r="C36" s="255"/>
      <c r="D36" s="255"/>
      <c r="E36" s="255"/>
      <c r="F36" s="255"/>
      <c r="G36" s="255"/>
      <c r="H36" s="255"/>
    </row>
    <row r="37" spans="1:8" ht="30" customHeight="1" x14ac:dyDescent="0.3">
      <c r="A37" s="239" t="s">
        <v>369</v>
      </c>
      <c r="B37" s="256" t="str">
        <f>IFERROR(INDEX($C$26:$C$30,MATCH(UPPER(CONTROLE!$B$2),$A$26:$A$30,0)),"")</f>
        <v/>
      </c>
      <c r="C37" s="255"/>
      <c r="D37" s="255"/>
      <c r="E37" s="255"/>
      <c r="F37" s="255"/>
      <c r="G37" s="255"/>
      <c r="H37" s="255"/>
    </row>
    <row r="38" spans="1:8" ht="30" customHeight="1" x14ac:dyDescent="0.3">
      <c r="A38" s="258" t="s">
        <v>370</v>
      </c>
      <c r="B38" s="254" t="str">
        <f>IF(OR(B36="",B37=""),"",ROUND(B37-B36,2))</f>
        <v/>
      </c>
      <c r="C38" s="255"/>
      <c r="D38" s="255"/>
      <c r="E38" s="255"/>
      <c r="F38" s="255"/>
      <c r="G38" s="255"/>
      <c r="H38" s="255"/>
    </row>
    <row r="39" spans="1:8" ht="20" customHeight="1" x14ac:dyDescent="0.3">
      <c r="A39" s="315" t="str">
        <f>IF(AND($B$36&lt;&gt;"",posicao_referencia!$I$2&lt;&gt;TRUE),"Estimativa: assume execucao registrada pelo metodo oficial ("&amp;$B$5&amp;") aproximadamente igual ao consumo fisico do ciclo.","")</f>
        <v/>
      </c>
      <c r="B39" s="316"/>
      <c r="C39" s="316"/>
      <c r="D39" s="316"/>
      <c r="E39" s="316"/>
      <c r="F39" s="316"/>
      <c r="G39" s="316"/>
      <c r="H39" s="316"/>
    </row>
    <row r="40" spans="1:8" ht="20" customHeight="1" x14ac:dyDescent="0.3">
      <c r="A40" s="238"/>
      <c r="B40" s="238"/>
      <c r="C40" s="238"/>
      <c r="D40" s="238"/>
      <c r="E40" s="238"/>
      <c r="F40" s="238"/>
      <c r="G40" s="238"/>
      <c r="H40" s="238"/>
    </row>
    <row r="41" spans="1:8" ht="23" customHeight="1" x14ac:dyDescent="0.3">
      <c r="A41" s="243" t="s">
        <v>372</v>
      </c>
      <c r="B41" s="243"/>
      <c r="C41" s="243"/>
      <c r="D41" s="243"/>
      <c r="E41" s="243"/>
      <c r="F41" s="243"/>
      <c r="G41" s="243"/>
      <c r="H41" s="243"/>
    </row>
    <row r="42" spans="1:8" ht="20" customHeight="1" x14ac:dyDescent="0.3">
      <c r="A42" s="245" t="s">
        <v>373</v>
      </c>
      <c r="B42" s="245" t="s">
        <v>155</v>
      </c>
      <c r="C42" s="245" t="s">
        <v>374</v>
      </c>
      <c r="D42" s="245" t="s">
        <v>375</v>
      </c>
      <c r="E42" s="245" t="s">
        <v>376</v>
      </c>
      <c r="F42" s="245" t="s">
        <v>377</v>
      </c>
      <c r="G42" s="245" t="s">
        <v>378</v>
      </c>
      <c r="H42" s="245" t="s">
        <v>379</v>
      </c>
    </row>
    <row r="43" spans="1:8" ht="32" customHeight="1" x14ac:dyDescent="0.3">
      <c r="A43" s="255" t="s">
        <v>151</v>
      </c>
      <c r="B43" s="255" t="s">
        <v>36</v>
      </c>
      <c r="C43" s="260"/>
      <c r="D43" s="261"/>
      <c r="E43" s="261"/>
      <c r="F43" s="262"/>
      <c r="G43" s="263"/>
      <c r="H43" s="259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55" t="s">
        <v>380</v>
      </c>
      <c r="B44" s="255" t="s">
        <v>36</v>
      </c>
      <c r="C44" s="260"/>
      <c r="D44" s="261"/>
      <c r="E44" s="261"/>
      <c r="F44" s="262"/>
      <c r="G44" s="263"/>
      <c r="H44" s="259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55" t="s">
        <v>381</v>
      </c>
      <c r="B45" s="255" t="s">
        <v>36</v>
      </c>
      <c r="C45" s="260"/>
      <c r="D45" s="261"/>
      <c r="E45" s="261"/>
      <c r="F45" s="262"/>
      <c r="G45" s="263"/>
      <c r="H45" s="259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55" t="s">
        <v>382</v>
      </c>
      <c r="B46" s="255" t="s">
        <v>24</v>
      </c>
      <c r="C46" s="260"/>
      <c r="D46" s="261"/>
      <c r="E46" s="261"/>
      <c r="F46" s="262"/>
      <c r="G46" s="263"/>
      <c r="H46" s="259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55" t="s">
        <v>382</v>
      </c>
      <c r="B47" s="255" t="s">
        <v>32</v>
      </c>
      <c r="C47" s="260"/>
      <c r="D47" s="261"/>
      <c r="E47" s="261"/>
      <c r="F47" s="262"/>
      <c r="G47" s="263"/>
      <c r="H47" s="259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55" t="s">
        <v>382</v>
      </c>
      <c r="B48" s="255" t="s">
        <v>33</v>
      </c>
      <c r="C48" s="260"/>
      <c r="D48" s="261"/>
      <c r="E48" s="261"/>
      <c r="F48" s="262"/>
      <c r="G48" s="263"/>
      <c r="H48" s="259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55" t="s">
        <v>382</v>
      </c>
      <c r="B49" s="255" t="s">
        <v>34</v>
      </c>
      <c r="C49" s="260"/>
      <c r="D49" s="261"/>
      <c r="E49" s="261"/>
      <c r="F49" s="262"/>
      <c r="G49" s="263"/>
      <c r="H49" s="259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55" t="s">
        <v>382</v>
      </c>
      <c r="B50" s="255" t="s">
        <v>35</v>
      </c>
      <c r="C50" s="260"/>
      <c r="D50" s="261"/>
      <c r="E50" s="261"/>
      <c r="F50" s="262"/>
      <c r="G50" s="263"/>
      <c r="H50" s="259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38"/>
      <c r="B51" s="238"/>
      <c r="C51" s="238"/>
      <c r="D51" s="238"/>
      <c r="E51" s="238"/>
      <c r="F51" s="238"/>
      <c r="G51" s="238"/>
      <c r="H51" s="238"/>
    </row>
    <row r="52" spans="1:8" ht="20" customHeight="1" x14ac:dyDescent="0.3">
      <c r="A52" s="238"/>
      <c r="B52" s="238"/>
      <c r="C52" s="238"/>
      <c r="D52" s="238"/>
      <c r="E52" s="238"/>
      <c r="F52" s="238"/>
      <c r="G52" s="238"/>
      <c r="H52" s="238"/>
    </row>
  </sheetData>
  <sheetProtection sheet="1" objects="1" scenarios="1" selectLockedCells="1"/>
  <mergeCells count="15">
    <mergeCell ref="C13:E13"/>
    <mergeCell ref="F13:G13"/>
    <mergeCell ref="A39:H39"/>
    <mergeCell ref="C3:H3"/>
    <mergeCell ref="E6:H6"/>
    <mergeCell ref="C34:H34"/>
    <mergeCell ref="E23:H23"/>
    <mergeCell ref="C9:E9"/>
    <mergeCell ref="F9:G9"/>
    <mergeCell ref="C10:E10"/>
    <mergeCell ref="F10:G10"/>
    <mergeCell ref="C11:E11"/>
    <mergeCell ref="F11:G11"/>
    <mergeCell ref="C12:E12"/>
    <mergeCell ref="F12:G12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40FFCC87-70E3-4E4D-9CDE-A443F552E925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D52A6E62-2841-44E6-8067-8D2BB71238D5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2026-08-04T00:50:08Z</dcterms:modified>
</cp:coreProperties>
</file>