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ta_u2ux_5w8e6uwp\"/>
    </mc:Choice>
  </mc:AlternateContent>
  <xr:revisionPtr revIDLastSave="0" documentId="13_ncr:1_{7E59ECD3-EA2D-4F85-BBFA-131BE572A8B4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A131" i="1"/>
  <c r="B22" i="1"/>
  <c r="B14" i="2"/>
  <c r="B4" i="13" s="1"/>
  <c r="B13" i="2"/>
  <c r="B12" i="2"/>
  <c r="B11" i="2"/>
  <c r="B10" i="2" s="1"/>
  <c r="B9" i="2"/>
  <c r="B8" i="13"/>
  <c r="I9" i="9"/>
  <c r="W49" i="14"/>
  <c r="D74" i="15" l="1"/>
  <c r="E74" i="15"/>
  <c r="C75" i="15"/>
  <c r="C74" i="15"/>
  <c r="E75" i="15"/>
  <c r="C76" i="15"/>
  <c r="B44" i="1"/>
  <c r="D76" i="15"/>
  <c r="D75" i="15"/>
  <c r="A60" i="1"/>
  <c r="E76" i="15"/>
  <c r="A120" i="1"/>
  <c r="C73" i="15"/>
  <c r="C77" i="15"/>
  <c r="A24" i="1"/>
  <c r="D73" i="15"/>
  <c r="D77" i="15"/>
  <c r="B120" i="1"/>
  <c r="E73" i="15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A71" i="15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L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J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Q101" i="9" s="1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65" i="6"/>
  <c r="N40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N62" i="9" l="1"/>
  <c r="Q26" i="9"/>
  <c r="N131" i="6"/>
  <c r="N65" i="6"/>
  <c r="N192" i="6"/>
  <c r="D133" i="12"/>
  <c r="N28" i="6"/>
  <c r="N137" i="6"/>
  <c r="N54" i="6"/>
  <c r="D12" i="11"/>
  <c r="Q67" i="5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F103" i="12"/>
  <c r="N26" i="6"/>
  <c r="N136" i="6"/>
  <c r="M176" i="5"/>
  <c r="AU176" i="5" s="1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G84" i="5"/>
  <c r="E103" i="12"/>
  <c r="H104" i="11" s="1"/>
  <c r="Q111" i="5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H4" i="12"/>
  <c r="D92" i="11"/>
  <c r="D196" i="11"/>
  <c r="AB170" i="5"/>
  <c r="D151" i="12"/>
  <c r="D79" i="12"/>
  <c r="E80" i="11" s="1"/>
  <c r="D100" i="12"/>
  <c r="E101" i="11" s="1"/>
  <c r="N44" i="6"/>
  <c r="N143" i="6"/>
  <c r="N67" i="6"/>
  <c r="N166" i="6"/>
  <c r="N77" i="6"/>
  <c r="N181" i="6"/>
  <c r="N138" i="6"/>
  <c r="E126" i="12"/>
  <c r="H127" i="11" s="1"/>
  <c r="D123" i="11"/>
  <c r="G79" i="12"/>
  <c r="G151" i="12"/>
  <c r="AB66" i="5"/>
  <c r="AP66" i="5" s="1"/>
  <c r="AR66" i="5" s="1"/>
  <c r="G63" i="12"/>
  <c r="Q190" i="5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F181" i="12"/>
  <c r="Q179" i="5"/>
  <c r="B55" i="14"/>
  <c r="D113" i="12"/>
  <c r="E114" i="11" s="1"/>
  <c r="B135" i="14"/>
  <c r="F35" i="12"/>
  <c r="J35" i="5" s="1"/>
  <c r="M191" i="5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G73" i="12"/>
  <c r="F60" i="12"/>
  <c r="E67" i="12"/>
  <c r="H68" i="11" s="1"/>
  <c r="H135" i="14"/>
  <c r="E53" i="12"/>
  <c r="D6" i="12"/>
  <c r="E7" i="11" s="1"/>
  <c r="AB133" i="5"/>
  <c r="G30" i="1"/>
  <c r="Q83" i="5"/>
  <c r="BB83" i="5" s="1"/>
  <c r="BD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BD193" i="5" s="1"/>
  <c r="Q71" i="9"/>
  <c r="E116" i="1"/>
  <c r="Q185" i="9"/>
  <c r="D77" i="12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188" i="12"/>
  <c r="K189" i="11" s="1"/>
  <c r="M189" i="11" s="1"/>
  <c r="D110" i="11"/>
  <c r="D160" i="11"/>
  <c r="B82" i="14"/>
  <c r="Q128" i="5"/>
  <c r="BB128" i="5" s="1"/>
  <c r="BD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N89" i="9"/>
  <c r="Q146" i="9"/>
  <c r="N65" i="9"/>
  <c r="F84" i="1"/>
  <c r="Q6" i="9"/>
  <c r="N53" i="9"/>
  <c r="D135" i="11"/>
  <c r="D172" i="11"/>
  <c r="BG174" i="5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G183" i="12"/>
  <c r="Q134" i="5"/>
  <c r="AB69" i="5"/>
  <c r="AP69" i="5" s="1"/>
  <c r="AR69" i="5" s="1"/>
  <c r="D8" i="11"/>
  <c r="Q173" i="9"/>
  <c r="D67" i="12"/>
  <c r="E68" i="11" s="1"/>
  <c r="G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Q150" i="5"/>
  <c r="BC150" i="5" s="1"/>
  <c r="O125" i="5"/>
  <c r="AY125" i="5" s="1"/>
  <c r="D117" i="11"/>
  <c r="D124" i="11"/>
  <c r="M152" i="5"/>
  <c r="AU152" i="5" s="1"/>
  <c r="G121" i="12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BD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D192" i="12"/>
  <c r="E193" i="11" s="1"/>
  <c r="G193" i="11" s="1"/>
  <c r="N173" i="9"/>
  <c r="F77" i="12"/>
  <c r="K78" i="11" s="1"/>
  <c r="M78" i="11" s="1"/>
  <c r="D59" i="12"/>
  <c r="F59" i="5" s="1"/>
  <c r="G59" i="12"/>
  <c r="D183" i="12"/>
  <c r="E184" i="11" s="1"/>
  <c r="G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C37" i="1"/>
  <c r="G55" i="14"/>
  <c r="F174" i="12"/>
  <c r="K175" i="11" s="1"/>
  <c r="M175" i="11" s="1"/>
  <c r="D164" i="12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AZ110" i="5" s="1"/>
  <c r="D13" i="11"/>
  <c r="D72" i="11"/>
  <c r="C134" i="1"/>
  <c r="F220" i="14"/>
  <c r="D11" i="12"/>
  <c r="E12" i="11" s="1"/>
  <c r="G12" i="11" s="1"/>
  <c r="Q153" i="5"/>
  <c r="BB153" i="5" s="1"/>
  <c r="BD153" i="5" s="1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AV133" i="5" s="1"/>
  <c r="N51" i="9"/>
  <c r="E118" i="12"/>
  <c r="H119" i="11" s="1"/>
  <c r="J119" i="11" s="1"/>
  <c r="D181" i="12"/>
  <c r="E182" i="11" s="1"/>
  <c r="E220" i="14"/>
  <c r="E11" i="12"/>
  <c r="H12" i="11" s="1"/>
  <c r="J12" i="11" s="1"/>
  <c r="E164" i="1"/>
  <c r="D166" i="11"/>
  <c r="D112" i="11"/>
  <c r="M72" i="5"/>
  <c r="AU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BD196" i="5" s="1"/>
  <c r="D11" i="1"/>
  <c r="AB14" i="5"/>
  <c r="D80" i="12"/>
  <c r="E57" i="12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AZ77" i="5" s="1"/>
  <c r="E25" i="12"/>
  <c r="H26" i="11" s="1"/>
  <c r="J26" i="11" s="1"/>
  <c r="Q192" i="5"/>
  <c r="E192" i="12"/>
  <c r="H193" i="11" s="1"/>
  <c r="J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N140" i="11" s="1"/>
  <c r="P140" i="11" s="1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D175" i="11"/>
  <c r="F183" i="14"/>
  <c r="G164" i="1"/>
  <c r="D141" i="11"/>
  <c r="Q119" i="5"/>
  <c r="D182" i="1"/>
  <c r="C161" i="1"/>
  <c r="M167" i="5"/>
  <c r="AU167" i="5" s="1"/>
  <c r="D179" i="1"/>
  <c r="G130" i="1"/>
  <c r="Q99" i="5"/>
  <c r="BC99" i="5" s="1"/>
  <c r="O99" i="5"/>
  <c r="Q53" i="5"/>
  <c r="R53" i="5" s="1"/>
  <c r="D180" i="12"/>
  <c r="E181" i="11" s="1"/>
  <c r="D126" i="11"/>
  <c r="AB96" i="5"/>
  <c r="E154" i="1"/>
  <c r="M115" i="5"/>
  <c r="AU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AY28" i="5"/>
  <c r="J260" i="14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H171" i="12"/>
  <c r="H69" i="12"/>
  <c r="E29" i="12"/>
  <c r="H33" i="12"/>
  <c r="Q42" i="5"/>
  <c r="G180" i="12"/>
  <c r="T180" i="5" s="1"/>
  <c r="D5" i="11"/>
  <c r="D42" i="11"/>
  <c r="D57" i="12"/>
  <c r="F57" i="5" s="1"/>
  <c r="C96" i="14"/>
  <c r="H128" i="12"/>
  <c r="G140" i="12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E38" i="1"/>
  <c r="N196" i="9"/>
  <c r="O25" i="5"/>
  <c r="AY25" i="5" s="1"/>
  <c r="G96" i="14"/>
  <c r="G163" i="12"/>
  <c r="G108" i="12"/>
  <c r="T108" i="5" s="1"/>
  <c r="G42" i="12"/>
  <c r="L42" i="5" s="1"/>
  <c r="H26" i="12"/>
  <c r="D89" i="11"/>
  <c r="H9" i="12"/>
  <c r="AB45" i="5"/>
  <c r="E31" i="12"/>
  <c r="H32" i="11" s="1"/>
  <c r="J32" i="11" s="1"/>
  <c r="D17" i="11"/>
  <c r="F86" i="1"/>
  <c r="D105" i="1"/>
  <c r="AB9" i="5"/>
  <c r="AP9" i="5" s="1"/>
  <c r="AR9" i="5" s="1"/>
  <c r="BG173" i="5"/>
  <c r="O72" i="5"/>
  <c r="AX72" i="5" s="1"/>
  <c r="AZ72" i="5" s="1"/>
  <c r="D41" i="11"/>
  <c r="E53" i="1"/>
  <c r="C139" i="1"/>
  <c r="D149" i="11"/>
  <c r="D155" i="11"/>
  <c r="Q109" i="5"/>
  <c r="C182" i="1"/>
  <c r="O107" i="5"/>
  <c r="D58" i="11"/>
  <c r="D10" i="11"/>
  <c r="Q125" i="5"/>
  <c r="O123" i="5"/>
  <c r="P123" i="5" s="1"/>
  <c r="Q5" i="5"/>
  <c r="BB5" i="5" s="1"/>
  <c r="BD5" i="5" s="1"/>
  <c r="O143" i="5"/>
  <c r="D32" i="11"/>
  <c r="D60" i="11"/>
  <c r="D27" i="11"/>
  <c r="D50" i="11"/>
  <c r="N159" i="9"/>
  <c r="Q32" i="9"/>
  <c r="AB91" i="5"/>
  <c r="AP91" i="5" s="1"/>
  <c r="AR91" i="5" s="1"/>
  <c r="M4" i="5"/>
  <c r="AU4" i="5" s="1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D158" i="11"/>
  <c r="G177" i="12"/>
  <c r="T177" i="5" s="1"/>
  <c r="F119" i="12"/>
  <c r="J119" i="5" s="1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BD110" i="5" s="1"/>
  <c r="AB102" i="5"/>
  <c r="AQ102" i="5" s="1"/>
  <c r="Q56" i="5"/>
  <c r="BB56" i="5" s="1"/>
  <c r="D195" i="11"/>
  <c r="G69" i="12"/>
  <c r="G129" i="12"/>
  <c r="N130" i="11" s="1"/>
  <c r="P130" i="11" s="1"/>
  <c r="AB159" i="5"/>
  <c r="AC159" i="5" s="1"/>
  <c r="D140" i="12"/>
  <c r="F140" i="5" s="1"/>
  <c r="Q106" i="5"/>
  <c r="BC106" i="5" s="1"/>
  <c r="E88" i="12"/>
  <c r="H89" i="11" s="1"/>
  <c r="J89" i="11" s="1"/>
  <c r="D59" i="11"/>
  <c r="E42" i="12"/>
  <c r="H43" i="11" s="1"/>
  <c r="J43" i="11" s="1"/>
  <c r="O145" i="5"/>
  <c r="AY145" i="5" s="1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BD151" i="5" s="1"/>
  <c r="Q149" i="5"/>
  <c r="BB149" i="5" s="1"/>
  <c r="BD149" i="5" s="1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G39" i="12"/>
  <c r="D39" i="12"/>
  <c r="F39" i="5" s="1"/>
  <c r="F81" i="12"/>
  <c r="K82" i="11" s="1"/>
  <c r="M82" i="11" s="1"/>
  <c r="F140" i="12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AB51" i="5"/>
  <c r="AC51" i="5" s="1"/>
  <c r="Q129" i="5"/>
  <c r="BB129" i="5" s="1"/>
  <c r="Q140" i="9"/>
  <c r="Q158" i="9"/>
  <c r="Q169" i="5"/>
  <c r="BB169" i="5" s="1"/>
  <c r="BD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BB50" i="5" s="1"/>
  <c r="BD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AY146" i="5" s="1"/>
  <c r="G145" i="12"/>
  <c r="N146" i="11" s="1"/>
  <c r="P146" i="11" s="1"/>
  <c r="H21" i="12"/>
  <c r="D162" i="11"/>
  <c r="D67" i="11"/>
  <c r="G9" i="1"/>
  <c r="Q55" i="9"/>
  <c r="M36" i="5"/>
  <c r="AU36" i="5" s="1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BG115" i="5"/>
  <c r="BH46" i="5"/>
  <c r="F166" i="12"/>
  <c r="K167" i="11" s="1"/>
  <c r="M167" i="11" s="1"/>
  <c r="O137" i="5"/>
  <c r="AX137" i="5" s="1"/>
  <c r="AZ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B171" i="5" s="1"/>
  <c r="BD171" i="5" s="1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AY171" i="5" s="1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B14" i="5" s="1"/>
  <c r="BD14" i="5" s="1"/>
  <c r="BH8" i="5"/>
  <c r="BH167" i="5"/>
  <c r="BH188" i="5"/>
  <c r="BH29" i="5"/>
  <c r="E160" i="12"/>
  <c r="H161" i="11" s="1"/>
  <c r="J161" i="11" s="1"/>
  <c r="F200" i="12"/>
  <c r="J200" i="5" s="1"/>
  <c r="O90" i="5"/>
  <c r="AX90" i="5" s="1"/>
  <c r="AZ90" i="5" s="1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AR98" i="5" s="1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J146" i="5" s="1"/>
  <c r="G62" i="12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F42" i="14" s="1"/>
  <c r="H42" i="14" s="1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BC116" i="5" s="1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AQ23" i="5" s="1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BH179" i="5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BD55" i="5" s="1"/>
  <c r="D30" i="1"/>
  <c r="M78" i="5"/>
  <c r="AU78" i="5" s="1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R102" i="5" s="1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M43" i="5"/>
  <c r="AT43" i="5" s="1"/>
  <c r="AV43" i="5" s="1"/>
  <c r="J52" i="11"/>
  <c r="G69" i="11"/>
  <c r="M22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D157" i="11"/>
  <c r="M20" i="11"/>
  <c r="M92" i="5"/>
  <c r="AU92" i="5" s="1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AV188" i="5" s="1"/>
  <c r="O120" i="5"/>
  <c r="AX120" i="5" s="1"/>
  <c r="AZ120" i="5" s="1"/>
  <c r="J51" i="11"/>
  <c r="G86" i="12"/>
  <c r="E165" i="12"/>
  <c r="H166" i="11" s="1"/>
  <c r="J166" i="11" s="1"/>
  <c r="G48" i="12"/>
  <c r="T48" i="5" s="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AU150" i="5" s="1"/>
  <c r="D183" i="11"/>
  <c r="Q101" i="5"/>
  <c r="BC101" i="5" s="1"/>
  <c r="M73" i="11"/>
  <c r="J15" i="11"/>
  <c r="Q106" i="9"/>
  <c r="D13" i="14"/>
  <c r="E13" i="14" s="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AQ101" i="5" s="1"/>
  <c r="Q122" i="5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AQ140" i="5" s="1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AQ68" i="5" s="1"/>
  <c r="BH192" i="5"/>
  <c r="M148" i="5"/>
  <c r="AU148" i="5" s="1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U26" i="5" s="1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BD88" i="5" s="1"/>
  <c r="O88" i="5"/>
  <c r="AB56" i="5"/>
  <c r="AQ56" i="5" s="1"/>
  <c r="AB53" i="5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Q112" i="9"/>
  <c r="Q127" i="9"/>
  <c r="M47" i="5"/>
  <c r="AU47" i="5" s="1"/>
  <c r="N148" i="9"/>
  <c r="AB25" i="5"/>
  <c r="AP25" i="5" s="1"/>
  <c r="AR25" i="5" s="1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AV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U101" i="5" s="1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AB110" i="14"/>
  <c r="AC81" i="14"/>
  <c r="AB73" i="14"/>
  <c r="Q92" i="5"/>
  <c r="BB92" i="5" s="1"/>
  <c r="BD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3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Y185" i="5" s="1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29" i="5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L80" i="5"/>
  <c r="AB73" i="5"/>
  <c r="E104" i="1"/>
  <c r="D88" i="14"/>
  <c r="B88" i="14"/>
  <c r="M91" i="5"/>
  <c r="AU91" i="5" s="1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W41" i="14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N164" i="11"/>
  <c r="P164" i="11" s="1"/>
  <c r="T163" i="5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Y169" i="5"/>
  <c r="P169" i="5"/>
  <c r="AX169" i="5"/>
  <c r="AZ169" i="5" s="1"/>
  <c r="AP170" i="5"/>
  <c r="AR170" i="5" s="1"/>
  <c r="AQ170" i="5"/>
  <c r="AC170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O196" i="5"/>
  <c r="M196" i="5"/>
  <c r="R153" i="5"/>
  <c r="BC153" i="5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BC42" i="5"/>
  <c r="BB42" i="5"/>
  <c r="BD42" i="5" s="1"/>
  <c r="BB111" i="5"/>
  <c r="BD111" i="5" s="1"/>
  <c r="BC111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T72" i="5"/>
  <c r="AV72" i="5" s="1"/>
  <c r="BC70" i="5"/>
  <c r="BB70" i="5"/>
  <c r="BD70" i="5" s="1"/>
  <c r="AB89" i="5"/>
  <c r="AT83" i="5"/>
  <c r="AV83" i="5" s="1"/>
  <c r="AU83" i="5"/>
  <c r="L51" i="5"/>
  <c r="H51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K149" i="11"/>
  <c r="M149" i="11" s="1"/>
  <c r="J14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T200" i="5"/>
  <c r="F101" i="12"/>
  <c r="D101" i="12"/>
  <c r="E102" i="11" s="1"/>
  <c r="G102" i="11" s="1"/>
  <c r="O35" i="5"/>
  <c r="Q35" i="5"/>
  <c r="O71" i="5"/>
  <c r="M71" i="5"/>
  <c r="Q142" i="5"/>
  <c r="AC43" i="5"/>
  <c r="F114" i="5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L108" i="5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K36" i="11"/>
  <c r="M36" i="11" s="1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L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H20" i="5"/>
  <c r="BB116" i="5"/>
  <c r="BD116" i="5" s="1"/>
  <c r="G124" i="1"/>
  <c r="L115" i="5"/>
  <c r="H115" i="5"/>
  <c r="F115" i="5"/>
  <c r="L110" i="5"/>
  <c r="H110" i="5"/>
  <c r="F110" i="5"/>
  <c r="J110" i="5"/>
  <c r="AY90" i="5"/>
  <c r="M55" i="5"/>
  <c r="AB55" i="5"/>
  <c r="J12" i="5"/>
  <c r="F6" i="5"/>
  <c r="D8" i="1"/>
  <c r="AC69" i="5"/>
  <c r="AQ69" i="5"/>
  <c r="AB132" i="5"/>
  <c r="N115" i="5"/>
  <c r="AT115" i="5"/>
  <c r="AV115" i="5" s="1"/>
  <c r="J31" i="5"/>
  <c r="AB83" i="5"/>
  <c r="L73" i="5"/>
  <c r="Q60" i="5"/>
  <c r="O60" i="5"/>
  <c r="Q51" i="5"/>
  <c r="O51" i="5"/>
  <c r="AT27" i="5"/>
  <c r="AV27" i="5" s="1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L41" i="5"/>
  <c r="G28" i="1"/>
  <c r="E28" i="1"/>
  <c r="D28" i="1"/>
  <c r="F28" i="1"/>
  <c r="C28" i="1"/>
  <c r="AB24" i="5"/>
  <c r="M24" i="5"/>
  <c r="AB67" i="5"/>
  <c r="M67" i="5"/>
  <c r="T53" i="5"/>
  <c r="L53" i="5"/>
  <c r="H6" i="11"/>
  <c r="J6" i="11" s="1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J180" i="5"/>
  <c r="H180" i="5"/>
  <c r="F180" i="5"/>
  <c r="AP163" i="5"/>
  <c r="AR163" i="5" s="1"/>
  <c r="AC163" i="5"/>
  <c r="AQ163" i="5"/>
  <c r="AB163" i="14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T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L62" i="5"/>
  <c r="H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J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E130" i="14"/>
  <c r="H130" i="14"/>
  <c r="G130" i="14"/>
  <c r="F130" i="14"/>
  <c r="D130" i="14"/>
  <c r="C130" i="14"/>
  <c r="B130" i="14"/>
  <c r="E165" i="11"/>
  <c r="G165" i="11" s="1"/>
  <c r="F164" i="5"/>
  <c r="BC171" i="5"/>
  <c r="E142" i="1"/>
  <c r="D142" i="1"/>
  <c r="G142" i="1"/>
  <c r="C142" i="1"/>
  <c r="F142" i="1"/>
  <c r="H129" i="5"/>
  <c r="J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F146" i="5"/>
  <c r="O194" i="5"/>
  <c r="M194" i="5"/>
  <c r="F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B101" i="5"/>
  <c r="BD101" i="5" s="1"/>
  <c r="R83" i="5"/>
  <c r="AU122" i="5"/>
  <c r="AT122" i="5"/>
  <c r="AV122" i="5" s="1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72" i="11"/>
  <c r="J172" i="11" s="1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T83" i="5"/>
  <c r="J174" i="5"/>
  <c r="E101" i="12"/>
  <c r="D66" i="1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C50" i="5"/>
  <c r="AC50" i="14"/>
  <c r="AD14" i="14"/>
  <c r="Q169" i="9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C37" i="5"/>
  <c r="G15" i="1"/>
  <c r="F15" i="1"/>
  <c r="D15" i="1"/>
  <c r="E15" i="1"/>
  <c r="C15" i="1"/>
  <c r="N40" i="11"/>
  <c r="P40" i="11" s="1"/>
  <c r="T39" i="5"/>
  <c r="E40" i="11"/>
  <c r="G40" i="11" s="1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BC193" i="5"/>
  <c r="N174" i="11"/>
  <c r="P174" i="11" s="1"/>
  <c r="L173" i="5"/>
  <c r="T173" i="5"/>
  <c r="D118" i="1"/>
  <c r="G8" i="1"/>
  <c r="L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G11" i="11"/>
  <c r="F162" i="1"/>
  <c r="E162" i="1"/>
  <c r="G162" i="1"/>
  <c r="D162" i="1"/>
  <c r="C162" i="1"/>
  <c r="BB139" i="5"/>
  <c r="BD139" i="5" s="1"/>
  <c r="BC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N141" i="11"/>
  <c r="P141" i="11" s="1"/>
  <c r="T140" i="5"/>
  <c r="L140" i="5"/>
  <c r="B105" i="14"/>
  <c r="H105" i="14"/>
  <c r="G105" i="14"/>
  <c r="F105" i="14"/>
  <c r="E105" i="14"/>
  <c r="D105" i="14"/>
  <c r="C105" i="14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AD21" i="14"/>
  <c r="N201" i="11"/>
  <c r="P201" i="11" s="1"/>
  <c r="G188" i="11"/>
  <c r="AC182" i="14"/>
  <c r="AB165" i="5"/>
  <c r="AB165" i="14"/>
  <c r="O156" i="5"/>
  <c r="AB123" i="5"/>
  <c r="M123" i="5"/>
  <c r="AY123" i="5"/>
  <c r="AX123" i="5"/>
  <c r="AZ123" i="5" s="1"/>
  <c r="Q152" i="5"/>
  <c r="O152" i="5"/>
  <c r="F94" i="5"/>
  <c r="J94" i="5"/>
  <c r="AB90" i="14"/>
  <c r="AB66" i="14"/>
  <c r="AB55" i="14"/>
  <c r="H12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AQ45" i="5"/>
  <c r="AP45" i="5"/>
  <c r="AR45" i="5" s="1"/>
  <c r="AC45" i="5"/>
  <c r="H31" i="5"/>
  <c r="AC152" i="5"/>
  <c r="AQ152" i="5"/>
  <c r="AP152" i="5"/>
  <c r="AR152" i="5" s="1"/>
  <c r="AB147" i="5"/>
  <c r="E141" i="11"/>
  <c r="G141" i="11" s="1"/>
  <c r="N122" i="11"/>
  <c r="P122" i="11" s="1"/>
  <c r="T121" i="5"/>
  <c r="Q115" i="5"/>
  <c r="O115" i="5"/>
  <c r="AB70" i="14"/>
  <c r="AX175" i="5"/>
  <c r="AZ175" i="5" s="1"/>
  <c r="AD83" i="14"/>
  <c r="O73" i="5"/>
  <c r="Q73" i="5"/>
  <c r="J41" i="5"/>
  <c r="L38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L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BC30" i="5"/>
  <c r="BB30" i="5"/>
  <c r="BD30" i="5" s="1"/>
  <c r="AB134" i="5"/>
  <c r="M134" i="5"/>
  <c r="F113" i="5"/>
  <c r="J5" i="5"/>
  <c r="F7" i="1"/>
  <c r="J72" i="5"/>
  <c r="T20" i="5"/>
  <c r="E96" i="1"/>
  <c r="D96" i="1"/>
  <c r="C96" i="1"/>
  <c r="G96" i="1"/>
  <c r="F96" i="1"/>
  <c r="N111" i="11"/>
  <c r="P111" i="11" s="1"/>
  <c r="T110" i="5"/>
  <c r="J136" i="5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AU182" i="5"/>
  <c r="AT182" i="5"/>
  <c r="AV182" i="5" s="1"/>
  <c r="N135" i="11"/>
  <c r="P135" i="11" s="1"/>
  <c r="T134" i="5"/>
  <c r="J75" i="5"/>
  <c r="H75" i="5"/>
  <c r="M21" i="5"/>
  <c r="O21" i="5"/>
  <c r="N191" i="11"/>
  <c r="P191" i="11" s="1"/>
  <c r="L190" i="5"/>
  <c r="T190" i="5"/>
  <c r="F161" i="5"/>
  <c r="J161" i="5"/>
  <c r="H161" i="5"/>
  <c r="AQ66" i="5"/>
  <c r="AC66" i="5"/>
  <c r="AB188" i="5"/>
  <c r="F47" i="1"/>
  <c r="E47" i="1"/>
  <c r="D47" i="1"/>
  <c r="G47" i="1"/>
  <c r="C47" i="1"/>
  <c r="AP31" i="5"/>
  <c r="AR31" i="5" s="1"/>
  <c r="AC31" i="5"/>
  <c r="AQ31" i="5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Q106" i="5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H146" i="11"/>
  <c r="J146" i="11" s="1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H160" i="5"/>
  <c r="BB119" i="5"/>
  <c r="BD119" i="5" s="1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F16" i="5"/>
  <c r="J16" i="5"/>
  <c r="N155" i="9"/>
  <c r="AP131" i="5"/>
  <c r="AR131" i="5" s="1"/>
  <c r="AC131" i="5"/>
  <c r="BB26" i="5"/>
  <c r="BD26" i="5" s="1"/>
  <c r="R26" i="5"/>
  <c r="BC26" i="5"/>
  <c r="O24" i="5"/>
  <c r="N55" i="9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K140" i="11"/>
  <c r="M140" i="11" s="1"/>
  <c r="AD126" i="14"/>
  <c r="AC193" i="14"/>
  <c r="O177" i="5"/>
  <c r="AB177" i="14"/>
  <c r="AC170" i="14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P7" i="7"/>
  <c r="BC154" i="5"/>
  <c r="AQ32" i="5"/>
  <c r="AQ98" i="5"/>
  <c r="AY74" i="5"/>
  <c r="AX74" i="5"/>
  <c r="AZ74" i="5" s="1"/>
  <c r="P74" i="5"/>
  <c r="AT8" i="5"/>
  <c r="AV8" i="5" s="1"/>
  <c r="AU8" i="5"/>
  <c r="H25" i="5"/>
  <c r="F25" i="5"/>
  <c r="J25" i="5"/>
  <c r="AQ25" i="5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21" i="5"/>
  <c r="BC143" i="5"/>
  <c r="BC129" i="5"/>
  <c r="BC194" i="5"/>
  <c r="BD98" i="5"/>
  <c r="BC19" i="5"/>
  <c r="BC144" i="5"/>
  <c r="BC98" i="5"/>
  <c r="BC56" i="5"/>
  <c r="BD68" i="5"/>
  <c r="BC57" i="5"/>
  <c r="BD19" i="5"/>
  <c r="BC118" i="5"/>
  <c r="BD56" i="5"/>
  <c r="BD20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Q121" i="9"/>
  <c r="E78" i="11"/>
  <c r="G78" i="11" s="1"/>
  <c r="F77" i="5"/>
  <c r="Q16" i="9"/>
  <c r="O54" i="5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93" i="5"/>
  <c r="AQ82" i="5"/>
  <c r="AQ29" i="5"/>
  <c r="AQ100" i="5"/>
  <c r="AQ129" i="5"/>
  <c r="AQ21" i="5"/>
  <c r="AQ59" i="5"/>
  <c r="AQ20" i="5"/>
  <c r="AQ154" i="5"/>
  <c r="AQ53" i="5"/>
  <c r="AR21" i="5"/>
  <c r="AQ103" i="5"/>
  <c r="AQ57" i="5"/>
  <c r="AQ88" i="5"/>
  <c r="AQ172" i="5"/>
  <c r="F10" i="14"/>
  <c r="B15" i="14"/>
  <c r="B41" i="14" s="1"/>
  <c r="R29" i="5"/>
  <c r="BD100" i="5"/>
  <c r="H54" i="5"/>
  <c r="F54" i="5"/>
  <c r="J54" i="5"/>
  <c r="L54" i="5"/>
  <c r="N100" i="9"/>
  <c r="H95" i="5"/>
  <c r="L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O141" i="5"/>
  <c r="E122" i="1"/>
  <c r="G122" i="1"/>
  <c r="D122" i="1"/>
  <c r="C122" i="1"/>
  <c r="F122" i="1"/>
  <c r="H50" i="5"/>
  <c r="J50" i="5"/>
  <c r="G16" i="1"/>
  <c r="C16" i="1"/>
  <c r="E16" i="1"/>
  <c r="D16" i="1"/>
  <c r="F16" i="1"/>
  <c r="N109" i="9"/>
  <c r="Q21" i="9"/>
  <c r="O95" i="5"/>
  <c r="N17" i="11"/>
  <c r="P17" i="11" s="1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H40" i="11"/>
  <c r="J40" i="11" s="1"/>
  <c r="H39" i="5"/>
  <c r="M48" i="5"/>
  <c r="H48" i="5"/>
  <c r="L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2" i="5"/>
  <c r="AV82" i="5"/>
  <c r="AU73" i="5"/>
  <c r="AU65" i="5"/>
  <c r="AU124" i="5"/>
  <c r="AU82" i="5"/>
  <c r="AU51" i="5"/>
  <c r="AU7" i="5"/>
  <c r="AU138" i="5"/>
  <c r="AU96" i="5"/>
  <c r="AU43" i="5"/>
  <c r="AV51" i="5"/>
  <c r="AU35" i="5"/>
  <c r="BD181" i="5"/>
  <c r="Q7" i="7"/>
  <c r="AR11" i="5"/>
  <c r="BC20" i="5"/>
  <c r="I3" i="9"/>
  <c r="I4" i="9" s="1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AR59" i="5"/>
  <c r="T21" i="14"/>
  <c r="O7" i="7"/>
  <c r="P41" i="5"/>
  <c r="AU33" i="5"/>
  <c r="AV35" i="5"/>
  <c r="BD166" i="5"/>
  <c r="L129" i="5" l="1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F12" i="14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B62" i="15"/>
  <c r="C38" i="15"/>
  <c r="G5" i="15"/>
  <c r="B28" i="14" l="1"/>
  <c r="C5" i="15"/>
  <c r="B86" i="15"/>
  <c r="B87" i="15" s="1"/>
  <c r="C87" i="15" s="1"/>
  <c r="B63" i="15"/>
  <c r="B207" i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<sst xmlns="http://schemas.openxmlformats.org/spreadsheetml/2006/main" count="40657" uniqueCount="534">
  <si>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</si>
  <si>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</si>
  <si>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</si>
  <si>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</si>
  <si>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</si>
  <si>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</si>
  <si>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</si>
  <si>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</si>
  <si>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</si>
  <si>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</si>
  <si>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</si>
  <si>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</si>
  <si>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</si>
  <si>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</si>
  <si>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</si>
  <si>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</si>
  <si>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</si>
  <si>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</si>
  <si>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</si>
  <si>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</si>
  <si>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</si>
  <si>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</si>
  <si>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</si>
  <si>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</si>
  <si>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</si>
  <si>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</si>
  <si>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</si>
  <si>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</si>
  <si>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</si>
  <si>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</si>
  <si>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</si>
  <si>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</si>
  <si>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</si>
  <si>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</si>
  <si>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</si>
  <si>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</si>
  <si>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</si>
  <si>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</si>
  <si>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</si>
  <si>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</si>
  <si>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</si>
  <si>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</si>
  <si>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</si>
  <si>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</si>
  <si>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</si>
  <si>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</si>
  <si>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</si>
  <si>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</si>
  <si>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</si>
  <si>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</si>
  <si>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</si>
  <si>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</si>
  <si>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</si>
  <si>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</si>
  <si>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</si>
  <si>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</si>
  <si>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</si>
  <si>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</si>
  <si>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</si>
  <si>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</si>
  <si>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</si>
  <si>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</si>
  <si>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</si>
  <si>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</si>
  <si>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</si>
  <si>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</si>
  <si>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</si>
  <si>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</si>
  <si>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</si>
  <si>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</si>
  <si>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</si>
  <si>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</si>
  <si>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</si>
  <si>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</si>
  <si>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</si>
  <si>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</si>
  <si>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</si>
  <si>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</si>
  <si>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</si>
  <si>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</si>
  <si>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</si>
  <si>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</si>
  <si>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</si>
  <si>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</si>
  <si>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</si>
  <si>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</si>
  <si>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</si>
  <si>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</si>
  <si>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</si>
  <si>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</si>
  <si>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</si>
  <si>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</si>
  <si>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</si>
  <si>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</si>
  <si>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</si>
  <si>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</si>
  <si>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</si>
  <si>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</si>
  <si>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</si>
  <si>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</si>
  <si>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</si>
  <si>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</si>
  <si>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</si>
  <si>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</si>
  <si>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</si>
  <si>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</si>
  <si>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</si>
  <si>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</si>
  <si>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</si>
  <si>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</si>
  <si>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</si>
  <si>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</si>
  <si>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</si>
  <si>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</si>
  <si>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</si>
  <si>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</si>
  <si>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</si>
  <si>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</si>
  <si>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</si>
  <si>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</si>
  <si>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</si>
  <si>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</si>
  <si>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</si>
  <si>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</si>
  <si>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</si>
  <si>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</si>
  <si>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</si>
  <si>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</si>
  <si>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</si>
  <si>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</si>
  <si>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</si>
  <si>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</si>
  <si>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</si>
  <si>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</si>
  <si>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</si>
  <si>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</si>
  <si>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</si>
  <si>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</si>
  <si>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</si>
  <si>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</si>
  <si>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</si>
  <si>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</si>
  <si>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</si>
  <si>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</si>
  <si>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</si>
  <si>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</si>
  <si>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</si>
  <si>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</si>
  <si>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</si>
  <si>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</si>
  <si>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</si>
  <si>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</si>
  <si>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</si>
  <si>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</si>
  <si>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</si>
  <si>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</si>
  <si>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</si>
  <si>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</si>
  <si>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</si>
  <si>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</si>
  <si>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</si>
  <si>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</si>
  <si>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</si>
  <si>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</si>
  <si>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</si>
  <si>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</si>
  <si>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</si>
  <si>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</si>
  <si>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</si>
  <si>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</si>
  <si>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</si>
  <si>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</si>
  <si>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</si>
  <si>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</si>
  <si>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</si>
  <si>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</si>
  <si>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</si>
  <si>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</si>
  <si>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</si>
  <si>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</si>
  <si>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</si>
  <si>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</si>
  <si>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</si>
  <si>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</si>
  <si>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</si>
  <si>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</si>
  <si>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</si>
  <si>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</si>
  <si>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</si>
  <si>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</si>
  <si>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</si>
  <si>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</si>
  <si>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</si>
  <si>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</si>
  <si>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</si>
  <si>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</si>
  <si>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</si>
  <si>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</si>
  <si>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</si>
  <si>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</si>
  <si>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</si>
  <si>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</si>
  <si>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</si>
  <si>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</si>
  <si>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</si>
  <si>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</si>
  <si>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</si>
  <si>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</si>
  <si>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</si>
  <si>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</si>
  <si>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</si>
  <si>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</si>
  <si>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</si>
  <si>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</si>
  <si>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</si>
  <si>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</si>
  <si>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</si>
  <si>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</si>
  <si>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</si>
  <si>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</si>
  <si>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</si>
  <si>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</si>
  <si>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</si>
  <si>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</si>
  <si>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</si>
  <si>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</si>
  <si>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</si>
  <si>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</si>
  <si>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</si>
  <si>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</si>
  <si>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</si>
  <si>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</si>
  <si>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</si>
  <si>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</si>
  <si>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</si>
  <si>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</si>
  <si>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</si>
  <si>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</si>
  <si>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</si>
  <si>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</si>
  <si>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</si>
  <si>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</si>
  <si>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</si>
  <si>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</si>
  <si>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</si>
  <si>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</si>
  <si>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</si>
  <si>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</si>
  <si>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</si>
  <si>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</si>
  <si>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</si>
  <si>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</si>
  <si>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</si>
  <si>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</si>
  <si>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</si>
  <si>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</si>
  <si>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</si>
  <si>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</si>
  <si>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</si>
  <si>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</si>
  <si>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</si>
  <si>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</si>
  <si>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</si>
  <si>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</si>
  <si>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</si>
  <si>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</si>
  <si>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</si>
  <si>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</si>
  <si>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</si>
  <si>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</si>
  <si>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</si>
  <si>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</si>
  <si>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</si>
  <si>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</si>
  <si>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</si>
  <si>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</si>
  <si>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</si>
  <si>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</si>
  <si>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</si>
  <si>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</si>
  <si>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</si>
  <si>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</si>
  <si>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</si>
  <si>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</si>
  <si>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</si>
  <si>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</si>
  <si>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</si>
  <si>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</si>
  <si>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</si>
  <si>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</si>
  <si>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</si>
  <si>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</si>
  <si>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</si>
  <si>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</si>
  <si>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</si>
  <si>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</si>
  <si>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</si>
  <si>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</si>
  <si>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</si>
  <si>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</si>
  <si>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</si>
  <si>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</si>
  <si>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</si>
  <si>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</si>
  <si>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</si>
  <si>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</si>
  <si>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</si>
  <si>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</si>
  <si>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</si>
  <si>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</si>
  <si>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</si>
  <si>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</si>
  <si>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</si>
  <si>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</si>
  <si>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</si>
  <si>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</si>
  <si>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</si>
  <si>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</si>
  <si>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</si>
  <si>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</si>
  <si>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</si>
  <si>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</si>
  <si>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</si>
  <si>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</si>
  <si>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</si>
  <si>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</si>
  <si>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</si>
  <si>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</si>
  <si>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</si>
  <si>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</si>
  <si>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</si>
  <si>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</si>
  <si>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</si>
  <si>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</si>
  <si>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</si>
  <si>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</si>
  <si>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</si>
  <si>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</si>
  <si>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</si>
  <si>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</si>
  <si>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</si>
  <si>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</si>
  <si>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</si>
  <si>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</si>
  <si>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</si>
  <si>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</si>
  <si>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</si>
  <si>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</si>
  <si>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</si>
  <si>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</si>
  <si>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</si>
  <si>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</si>
  <si>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</si>
  <si>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</si>
  <si>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</si>
  <si>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</si>
  <si>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</si>
  <si>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</si>
  <si>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</si>
  <si>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</si>
  <si>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</si>
  <si>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</si>
  <si>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</si>
  <si>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</si>
  <si>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</si>
  <si>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</si>
  <si>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</si>
  <si>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</si>
  <si>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</si>
  <si>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</si>
  <si>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</si>
  <si>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</si>
  <si>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</si>
  <si>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</si>
  <si>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</si>
  <si>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</si>
  <si>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</si>
  <si>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</si>
  <si>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</si>
  <si>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</si>
  <si>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</si>
  <si>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</si>
  <si>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</si>
  <si>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</si>
  <si>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</si>
  <si>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</si>
  <si>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</si>
  <si>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</si>
  <si>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</si>
  <si>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</si>
  <si>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</si>
  <si>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</si>
  <si>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</si>
  <si>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</si>
  <si>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</si>
  <si>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</si>
  <si>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</si>
  <si>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</si>
  <si>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</si>
  <si>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</si>
  <si>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</si>
  <si>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</si>
  <si>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</si>
  <si>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</si>
  <si>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</si>
  <si>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</si>
  <si>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</si>
  <si>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</si>
  <si>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</si>
  <si>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</si>
  <si>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</si>
  <si>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</si>
  <si>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</si>
  <si>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</si>
  <si>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</si>
  <si>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</si>
  <si>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</si>
  <si>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</si>
  <si>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</si>
  <si>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</si>
  <si>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</si>
  <si>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</si>
  <si>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</si>
  <si>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</si>
  <si>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</si>
  <si>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</si>
  <si>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</si>
  <si>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</si>
  <si>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</si>
  <si>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</si>
  <si>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</si>
  <si>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</si>
  <si>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</si>
  <si>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</si>
  <si>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</si>
  <si>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</si>
  <si>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</si>
  <si>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</si>
  <si>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</si>
  <si>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</si>
  <si>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</si>
  <si>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</si>
  <si>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</si>
  <si>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</si>
  <si>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</si>
  <si>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</si>
  <si>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</si>
  <si>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</si>
  <si>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</si>
  <si>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</si>
  <si>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</si>
  <si>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</si>
  <si>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</si>
  <si>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</si>
  <si>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</si>
  <si>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</si>
  <si>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</si>
  <si>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</si>
  <si>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</si>
  <si>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</si>
  <si>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</si>
  <si>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</si>
  <si>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</si>
  <si>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</si>
  <si>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</si>
  <si>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</si>
  <si>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</si>
  <si>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</si>
  <si>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</si>
  <si>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</si>
  <si>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</si>
  <si>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</si>
  <si>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</si>
  <si>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</si>
  <si>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</si>
  <si>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</si>
  <si>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</si>
  <si>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</si>
  <si>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</si>
  <si>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</si>
  <si>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</si>
  <si>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</si>
  <si>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</si>
  <si>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</si>
  <si>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</si>
  <si>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</si>
  <si>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</si>
  <si>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</si>
  <si>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</si>
  <si>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</si>
  <si>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</si>
  <si>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</si>
  <si>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</si>
  <si>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</si>
  <si>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</si>
  <si>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</si>
  <si>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</si>
  <si>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</si>
  <si>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</si>
  <si>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</si>
  <si>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</si>
  <si>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</si>
  <si>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</si>
  <si>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</si>
  <si>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</si>
  <si>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</si>
  <si>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</si>
  <si>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</si>
  <si>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</si>
  <si>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</si>
  <si>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Remanescente atualizado (base) do item</t>
  </si>
  <si>
    <t>Execucao Consumida Atualizada</t>
  </si>
  <si>
    <t>MEMORIA!B26 (VTA_FINAL) - saida canonica do metodo selecionado</t>
  </si>
  <si>
    <t>Execucao estimada pelo quantitativo</t>
  </si>
  <si>
    <t>Diferenca para o Financeiro informado</t>
  </si>
  <si>
    <t>Conferencia</t>
  </si>
  <si>
    <t>Esta conferencia compara o Financeiro informado com uma reconstrucao pelo quantitativo. Ela nao altera o VTA Oficial.</t>
  </si>
  <si>
    <t>9. COMO E FORMADO O VTA?</t>
  </si>
  <si>
    <t>O VTA reune o valor ja executado, os ajustes ainda devidos (quando houver) e o saldo que ainda falta executar, ja atualizado.</t>
  </si>
  <si>
    <t>Para conferir: VTA Oficial = Executado apurado + Ajustes ainda devidos + Remanescente atualizado.</t>
  </si>
  <si>
    <t>Parcela</t>
  </si>
  <si>
    <t>De onde vem</t>
  </si>
  <si>
    <t>Executado apurado</t>
  </si>
  <si>
    <t>(+) Ajustes ainda devidos</t>
  </si>
  <si>
    <t>(+) Remanescente atualizado</t>
  </si>
  <si>
    <t>Saldo que ainda falta executar, ja atualizado (MEMORIA!D35).</t>
  </si>
  <si>
    <t>(=) VTA Oficial</t>
  </si>
  <si>
    <t>Saida canonica do metodo (MEMORIA_RESULTADOS!B26 = VTA_FINAL).</t>
  </si>
  <si>
    <t>Conferencia (deve ser 0,00)</t>
  </si>
  <si>
    <t>1. COMPOSIÇÃO DO VTA — Executado apurado + Ajustes ainda devidos + Remanescente atualizado = VTA Oficial (quadro detalhado na seção 9)</t>
  </si>
  <si>
    <t>[AUDITORIA INTERNA] Posicao fisica atual - nao e VTA</t>
  </si>
  <si>
    <t>[AUDITORIA INTERNA] Ultima posicao de abertura - nao e VTA</t>
  </si>
  <si>
    <t>[AUDITORIA INTERNA] Contrato original integralmente reajustado - comparativo</t>
  </si>
  <si>
    <t>[AUDITORIA INTERNA] Reconciliacao (posicao atual - ultima abertura)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</si>
</sst>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0F7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3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5" fillId="0" borderId="0" xfId="0" applyFont="1" applyBorder="1"/>
    <xf numFmtId="0" fontId="24" fillId="65" borderId="0" xfId="0" applyFont="1" applyFill="1" applyBorder="1"/>
    <xf numFmtId="0" fontId="40" fillId="65" borderId="0" xfId="0" applyFont="1" applyFill="1" applyBorder="1"/>
    <xf numFmtId="0" fontId="24" fillId="65" borderId="3" xfId="0" applyFont="1" applyFill="1" applyBorder="1"/>
    <xf numFmtId="0" fontId="40" fillId="65" borderId="3" xfId="0" applyFont="1" applyFill="1" applyBorder="1"/>
    <xf numFmtId="174" fontId="40" fillId="65" borderId="3" xfId="0" applyNumberFormat="1" applyFont="1" applyFill="1" applyBorder="1"/>
    <xf numFmtId="174" fontId="24" fillId="65" borderId="3" xfId="0" applyNumberFormat="1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46258.534782060182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65" t="s">
        <v>49</v>
      </c>
      <c r="B9" s="366"/>
      <c r="C9" s="366"/>
      <c r="D9" s="366"/>
      <c r="E9" s="366"/>
      <c r="F9" s="367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510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7"/>
      <c r="B34" s="98"/>
      <c r="C34" s="99"/>
      <c r="D34" s="83" t="str">
        <f t="shared" ref="D34:D65" si="10">IF(OR(A34="",B34="",C34=""),"",ROUND(B34*C34,2))</f>
        <v/>
      </c>
      <c r="E34" s="98"/>
      <c r="F34" s="83" t="str">
        <f t="shared" ref="F34:F65" si="11">IF(OR(A34="",E34="",C34="",NOT(ISNUMBER($U$2))),"",ROUND(E34*C34*$U$2,2))</f>
        <v/>
      </c>
      <c r="G34" s="98"/>
      <c r="H34" s="83" t="str">
        <f t="shared" ref="H34:H65" si="12">IF(OR(A34="",G34="",C34="",NOT(ISNUMBER($U$3))),"",ROUND(G34*C34*$U$3,2))</f>
        <v/>
      </c>
      <c r="I34" s="98"/>
      <c r="J34" s="83" t="str">
        <f t="shared" ref="J34:J65" si="13">IF(OR(A34="",I34="",C34="",NOT(ISNUMBER($U$4))),"",ROUND(I34*C34*$U$4,2))</f>
        <v/>
      </c>
      <c r="K34" s="98"/>
      <c r="L34" s="83" t="str">
        <f t="shared" ref="L34:L65" si="14">IF(OR(A34="",K34="",C34="",NOT(ISNUMBER($U$5))),"",ROUND(K34*C34*$U$5,2))</f>
        <v/>
      </c>
      <c r="M34" s="98"/>
      <c r="N34" s="83" t="str">
        <f t="shared" ref="N34:N65" si="15">IF(OR(A34="",M34="",C34="",NOT(ISNUMBER($U$6))),"",ROUND(M34*C34*$U$6,2))</f>
        <v/>
      </c>
      <c r="O34" s="89" t="str">
        <f t="shared" ref="O34:O65" si="16">IF(A34="","",SUM(E34,G34,I34,K34,M34))</f>
        <v/>
      </c>
      <c r="P34" s="83" t="str">
        <f t="shared" ref="P34:P65" si="17">IF(A34="","",SUM(F34,H34,J34,L34,N34))</f>
        <v/>
      </c>
      <c r="Q34" s="192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10"/>
        <v/>
      </c>
      <c r="E35" s="98"/>
      <c r="F35" s="83" t="str">
        <f t="shared" si="11"/>
        <v/>
      </c>
      <c r="G35" s="98"/>
      <c r="H35" s="83" t="str">
        <f t="shared" si="12"/>
        <v/>
      </c>
      <c r="I35" s="98"/>
      <c r="J35" s="83" t="str">
        <f t="shared" si="13"/>
        <v/>
      </c>
      <c r="K35" s="98"/>
      <c r="L35" s="83" t="str">
        <f t="shared" si="14"/>
        <v/>
      </c>
      <c r="M35" s="98"/>
      <c r="N35" s="83" t="str">
        <f t="shared" si="15"/>
        <v/>
      </c>
      <c r="O35" s="89" t="str">
        <f t="shared" si="16"/>
        <v/>
      </c>
      <c r="P35" s="83" t="str">
        <f t="shared" si="17"/>
        <v/>
      </c>
      <c r="Q35" s="192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7"/>
      <c r="B36" s="98"/>
      <c r="C36" s="99"/>
      <c r="D36" s="83" t="str">
        <f t="shared" si="10"/>
        <v/>
      </c>
      <c r="E36" s="98"/>
      <c r="F36" s="83" t="str">
        <f t="shared" si="11"/>
        <v/>
      </c>
      <c r="G36" s="98"/>
      <c r="H36" s="83" t="str">
        <f t="shared" si="12"/>
        <v/>
      </c>
      <c r="I36" s="98"/>
      <c r="J36" s="83" t="str">
        <f t="shared" si="13"/>
        <v/>
      </c>
      <c r="K36" s="98"/>
      <c r="L36" s="83" t="str">
        <f t="shared" si="14"/>
        <v/>
      </c>
      <c r="M36" s="98"/>
      <c r="N36" s="83" t="str">
        <f t="shared" si="15"/>
        <v/>
      </c>
      <c r="O36" s="89" t="str">
        <f t="shared" si="16"/>
        <v/>
      </c>
      <c r="P36" s="83" t="str">
        <f t="shared" si="17"/>
        <v/>
      </c>
      <c r="Q36" s="192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7"/>
      <c r="B37" s="98"/>
      <c r="C37" s="99"/>
      <c r="D37" s="83" t="str">
        <f t="shared" si="10"/>
        <v/>
      </c>
      <c r="E37" s="98"/>
      <c r="F37" s="83" t="str">
        <f t="shared" si="11"/>
        <v/>
      </c>
      <c r="G37" s="98"/>
      <c r="H37" s="83" t="str">
        <f t="shared" si="12"/>
        <v/>
      </c>
      <c r="I37" s="98"/>
      <c r="J37" s="83" t="str">
        <f t="shared" si="13"/>
        <v/>
      </c>
      <c r="K37" s="98"/>
      <c r="L37" s="83" t="str">
        <f t="shared" si="14"/>
        <v/>
      </c>
      <c r="M37" s="98"/>
      <c r="N37" s="83" t="str">
        <f t="shared" si="15"/>
        <v/>
      </c>
      <c r="O37" s="89" t="str">
        <f t="shared" si="16"/>
        <v/>
      </c>
      <c r="P37" s="83" t="str">
        <f t="shared" si="17"/>
        <v/>
      </c>
      <c r="Q37" s="192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7"/>
      <c r="B38" s="98"/>
      <c r="C38" s="99"/>
      <c r="D38" s="83" t="str">
        <f t="shared" si="10"/>
        <v/>
      </c>
      <c r="E38" s="98"/>
      <c r="F38" s="83" t="str">
        <f t="shared" si="11"/>
        <v/>
      </c>
      <c r="G38" s="98"/>
      <c r="H38" s="83" t="str">
        <f t="shared" si="12"/>
        <v/>
      </c>
      <c r="I38" s="98"/>
      <c r="J38" s="83" t="str">
        <f t="shared" si="13"/>
        <v/>
      </c>
      <c r="K38" s="98"/>
      <c r="L38" s="83" t="str">
        <f t="shared" si="14"/>
        <v/>
      </c>
      <c r="M38" s="98"/>
      <c r="N38" s="83" t="str">
        <f t="shared" si="15"/>
        <v/>
      </c>
      <c r="O38" s="89" t="str">
        <f t="shared" si="16"/>
        <v/>
      </c>
      <c r="P38" s="83" t="str">
        <f t="shared" si="17"/>
        <v/>
      </c>
      <c r="Q38" s="192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7"/>
      <c r="B39" s="98"/>
      <c r="C39" s="99"/>
      <c r="D39" s="83" t="str">
        <f t="shared" si="10"/>
        <v/>
      </c>
      <c r="E39" s="98"/>
      <c r="F39" s="83" t="str">
        <f t="shared" si="11"/>
        <v/>
      </c>
      <c r="G39" s="98"/>
      <c r="H39" s="83" t="str">
        <f t="shared" si="12"/>
        <v/>
      </c>
      <c r="I39" s="98"/>
      <c r="J39" s="83" t="str">
        <f t="shared" si="13"/>
        <v/>
      </c>
      <c r="K39" s="98"/>
      <c r="L39" s="83" t="str">
        <f t="shared" si="14"/>
        <v/>
      </c>
      <c r="M39" s="98"/>
      <c r="N39" s="83" t="str">
        <f t="shared" si="15"/>
        <v/>
      </c>
      <c r="O39" s="89" t="str">
        <f t="shared" si="16"/>
        <v/>
      </c>
      <c r="P39" s="83" t="str">
        <f t="shared" si="17"/>
        <v/>
      </c>
      <c r="Q39" s="192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7"/>
      <c r="B40" s="98"/>
      <c r="C40" s="99"/>
      <c r="D40" s="83" t="str">
        <f t="shared" si="10"/>
        <v/>
      </c>
      <c r="E40" s="98"/>
      <c r="F40" s="83" t="str">
        <f t="shared" si="11"/>
        <v/>
      </c>
      <c r="G40" s="98"/>
      <c r="H40" s="83" t="str">
        <f t="shared" si="12"/>
        <v/>
      </c>
      <c r="I40" s="98"/>
      <c r="J40" s="83" t="str">
        <f t="shared" si="13"/>
        <v/>
      </c>
      <c r="K40" s="98"/>
      <c r="L40" s="83" t="str">
        <f t="shared" si="14"/>
        <v/>
      </c>
      <c r="M40" s="98"/>
      <c r="N40" s="83" t="str">
        <f t="shared" si="15"/>
        <v/>
      </c>
      <c r="O40" s="89" t="str">
        <f t="shared" si="16"/>
        <v/>
      </c>
      <c r="P40" s="83" t="str">
        <f t="shared" si="17"/>
        <v/>
      </c>
      <c r="Q40" s="192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7"/>
      <c r="B41" s="98"/>
      <c r="C41" s="99"/>
      <c r="D41" s="83" t="str">
        <f t="shared" si="10"/>
        <v/>
      </c>
      <c r="E41" s="98"/>
      <c r="F41" s="83" t="str">
        <f t="shared" si="11"/>
        <v/>
      </c>
      <c r="G41" s="98"/>
      <c r="H41" s="83" t="str">
        <f t="shared" si="12"/>
        <v/>
      </c>
      <c r="I41" s="98"/>
      <c r="J41" s="83" t="str">
        <f t="shared" si="13"/>
        <v/>
      </c>
      <c r="K41" s="98"/>
      <c r="L41" s="83" t="str">
        <f t="shared" si="14"/>
        <v/>
      </c>
      <c r="M41" s="98"/>
      <c r="N41" s="83" t="str">
        <f t="shared" si="15"/>
        <v/>
      </c>
      <c r="O41" s="89" t="str">
        <f t="shared" si="16"/>
        <v/>
      </c>
      <c r="P41" s="83" t="str">
        <f t="shared" si="17"/>
        <v/>
      </c>
      <c r="Q41" s="192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7"/>
      <c r="B42" s="98"/>
      <c r="C42" s="99"/>
      <c r="D42" s="83" t="str">
        <f t="shared" si="10"/>
        <v/>
      </c>
      <c r="E42" s="98"/>
      <c r="F42" s="83" t="str">
        <f t="shared" si="11"/>
        <v/>
      </c>
      <c r="G42" s="98"/>
      <c r="H42" s="83" t="str">
        <f t="shared" si="12"/>
        <v/>
      </c>
      <c r="I42" s="98"/>
      <c r="J42" s="83" t="str">
        <f t="shared" si="13"/>
        <v/>
      </c>
      <c r="K42" s="98"/>
      <c r="L42" s="83" t="str">
        <f t="shared" si="14"/>
        <v/>
      </c>
      <c r="M42" s="98"/>
      <c r="N42" s="83" t="str">
        <f t="shared" si="15"/>
        <v/>
      </c>
      <c r="O42" s="89" t="str">
        <f t="shared" si="16"/>
        <v/>
      </c>
      <c r="P42" s="83" t="str">
        <f t="shared" si="17"/>
        <v/>
      </c>
      <c r="Q42" s="192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7"/>
      <c r="B43" s="98"/>
      <c r="C43" s="99"/>
      <c r="D43" s="83" t="str">
        <f t="shared" si="10"/>
        <v/>
      </c>
      <c r="E43" s="98"/>
      <c r="F43" s="83" t="str">
        <f t="shared" si="11"/>
        <v/>
      </c>
      <c r="G43" s="98"/>
      <c r="H43" s="83" t="str">
        <f t="shared" si="12"/>
        <v/>
      </c>
      <c r="I43" s="98"/>
      <c r="J43" s="83" t="str">
        <f t="shared" si="13"/>
        <v/>
      </c>
      <c r="K43" s="98"/>
      <c r="L43" s="83" t="str">
        <f t="shared" si="14"/>
        <v/>
      </c>
      <c r="M43" s="98"/>
      <c r="N43" s="83" t="str">
        <f t="shared" si="15"/>
        <v/>
      </c>
      <c r="O43" s="89" t="str">
        <f t="shared" si="16"/>
        <v/>
      </c>
      <c r="P43" s="83" t="str">
        <f t="shared" si="17"/>
        <v/>
      </c>
      <c r="Q43" s="192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7"/>
      <c r="B44" s="98"/>
      <c r="C44" s="99"/>
      <c r="D44" s="83" t="str">
        <f t="shared" si="10"/>
        <v/>
      </c>
      <c r="E44" s="98"/>
      <c r="F44" s="83" t="str">
        <f t="shared" si="11"/>
        <v/>
      </c>
      <c r="G44" s="98"/>
      <c r="H44" s="83" t="str">
        <f t="shared" si="12"/>
        <v/>
      </c>
      <c r="I44" s="98"/>
      <c r="J44" s="83" t="str">
        <f t="shared" si="13"/>
        <v/>
      </c>
      <c r="K44" s="98"/>
      <c r="L44" s="83" t="str">
        <f t="shared" si="14"/>
        <v/>
      </c>
      <c r="M44" s="98"/>
      <c r="N44" s="83" t="str">
        <f t="shared" si="15"/>
        <v/>
      </c>
      <c r="O44" s="89" t="str">
        <f t="shared" si="16"/>
        <v/>
      </c>
      <c r="P44" s="83" t="str">
        <f t="shared" si="17"/>
        <v/>
      </c>
      <c r="Q44" s="192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7"/>
      <c r="B45" s="98"/>
      <c r="C45" s="99"/>
      <c r="D45" s="83" t="str">
        <f t="shared" si="10"/>
        <v/>
      </c>
      <c r="E45" s="98"/>
      <c r="F45" s="83" t="str">
        <f t="shared" si="11"/>
        <v/>
      </c>
      <c r="G45" s="98"/>
      <c r="H45" s="83" t="str">
        <f t="shared" si="12"/>
        <v/>
      </c>
      <c r="I45" s="98"/>
      <c r="J45" s="83" t="str">
        <f t="shared" si="13"/>
        <v/>
      </c>
      <c r="K45" s="98"/>
      <c r="L45" s="83" t="str">
        <f t="shared" si="14"/>
        <v/>
      </c>
      <c r="M45" s="98"/>
      <c r="N45" s="83" t="str">
        <f t="shared" si="15"/>
        <v/>
      </c>
      <c r="O45" s="89" t="str">
        <f t="shared" si="16"/>
        <v/>
      </c>
      <c r="P45" s="83" t="str">
        <f t="shared" si="17"/>
        <v/>
      </c>
      <c r="Q45" s="192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7"/>
      <c r="B46" s="98"/>
      <c r="C46" s="99"/>
      <c r="D46" s="83" t="str">
        <f t="shared" si="10"/>
        <v/>
      </c>
      <c r="E46" s="98"/>
      <c r="F46" s="83" t="str">
        <f t="shared" si="11"/>
        <v/>
      </c>
      <c r="G46" s="98"/>
      <c r="H46" s="83" t="str">
        <f t="shared" si="12"/>
        <v/>
      </c>
      <c r="I46" s="98"/>
      <c r="J46" s="83" t="str">
        <f t="shared" si="13"/>
        <v/>
      </c>
      <c r="K46" s="98"/>
      <c r="L46" s="83" t="str">
        <f t="shared" si="14"/>
        <v/>
      </c>
      <c r="M46" s="98"/>
      <c r="N46" s="83" t="str">
        <f t="shared" si="15"/>
        <v/>
      </c>
      <c r="O46" s="89" t="str">
        <f t="shared" si="16"/>
        <v/>
      </c>
      <c r="P46" s="83" t="str">
        <f t="shared" si="17"/>
        <v/>
      </c>
      <c r="Q46" s="192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7"/>
      <c r="B47" s="98"/>
      <c r="C47" s="99"/>
      <c r="D47" s="83" t="str">
        <f t="shared" si="10"/>
        <v/>
      </c>
      <c r="E47" s="98"/>
      <c r="F47" s="83" t="str">
        <f t="shared" si="11"/>
        <v/>
      </c>
      <c r="G47" s="98"/>
      <c r="H47" s="83" t="str">
        <f t="shared" si="12"/>
        <v/>
      </c>
      <c r="I47" s="98"/>
      <c r="J47" s="83" t="str">
        <f t="shared" si="13"/>
        <v/>
      </c>
      <c r="K47" s="98"/>
      <c r="L47" s="83" t="str">
        <f t="shared" si="14"/>
        <v/>
      </c>
      <c r="M47" s="98"/>
      <c r="N47" s="83" t="str">
        <f t="shared" si="15"/>
        <v/>
      </c>
      <c r="O47" s="89" t="str">
        <f t="shared" si="16"/>
        <v/>
      </c>
      <c r="P47" s="83" t="str">
        <f t="shared" si="17"/>
        <v/>
      </c>
      <c r="Q47" s="192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7"/>
      <c r="B48" s="98"/>
      <c r="C48" s="99"/>
      <c r="D48" s="83" t="str">
        <f t="shared" si="10"/>
        <v/>
      </c>
      <c r="E48" s="98"/>
      <c r="F48" s="83" t="str">
        <f t="shared" si="11"/>
        <v/>
      </c>
      <c r="G48" s="98"/>
      <c r="H48" s="83" t="str">
        <f t="shared" si="12"/>
        <v/>
      </c>
      <c r="I48" s="98"/>
      <c r="J48" s="83" t="str">
        <f t="shared" si="13"/>
        <v/>
      </c>
      <c r="K48" s="98"/>
      <c r="L48" s="83" t="str">
        <f t="shared" si="14"/>
        <v/>
      </c>
      <c r="M48" s="98"/>
      <c r="N48" s="83" t="str">
        <f t="shared" si="15"/>
        <v/>
      </c>
      <c r="O48" s="89" t="str">
        <f t="shared" si="16"/>
        <v/>
      </c>
      <c r="P48" s="83" t="str">
        <f t="shared" si="17"/>
        <v/>
      </c>
      <c r="Q48" s="192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7"/>
      <c r="B49" s="98"/>
      <c r="C49" s="99"/>
      <c r="D49" s="83" t="str">
        <f t="shared" si="10"/>
        <v/>
      </c>
      <c r="E49" s="98"/>
      <c r="F49" s="83" t="str">
        <f t="shared" si="11"/>
        <v/>
      </c>
      <c r="G49" s="98"/>
      <c r="H49" s="83" t="str">
        <f t="shared" si="12"/>
        <v/>
      </c>
      <c r="I49" s="98"/>
      <c r="J49" s="83" t="str">
        <f t="shared" si="13"/>
        <v/>
      </c>
      <c r="K49" s="98"/>
      <c r="L49" s="83" t="str">
        <f t="shared" si="14"/>
        <v/>
      </c>
      <c r="M49" s="98"/>
      <c r="N49" s="83" t="str">
        <f t="shared" si="15"/>
        <v/>
      </c>
      <c r="O49" s="89" t="str">
        <f t="shared" si="16"/>
        <v/>
      </c>
      <c r="P49" s="83" t="str">
        <f t="shared" si="17"/>
        <v/>
      </c>
      <c r="Q49" s="192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7"/>
      <c r="B50" s="98"/>
      <c r="C50" s="99"/>
      <c r="D50" s="83" t="str">
        <f t="shared" si="10"/>
        <v/>
      </c>
      <c r="E50" s="98"/>
      <c r="F50" s="83" t="str">
        <f t="shared" si="11"/>
        <v/>
      </c>
      <c r="G50" s="98"/>
      <c r="H50" s="83" t="str">
        <f t="shared" si="12"/>
        <v/>
      </c>
      <c r="I50" s="98"/>
      <c r="J50" s="83" t="str">
        <f t="shared" si="13"/>
        <v/>
      </c>
      <c r="K50" s="98"/>
      <c r="L50" s="83" t="str">
        <f t="shared" si="14"/>
        <v/>
      </c>
      <c r="M50" s="98"/>
      <c r="N50" s="83" t="str">
        <f t="shared" si="15"/>
        <v/>
      </c>
      <c r="O50" s="89" t="str">
        <f t="shared" si="16"/>
        <v/>
      </c>
      <c r="P50" s="83" t="str">
        <f t="shared" si="17"/>
        <v/>
      </c>
      <c r="Q50" s="192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7"/>
      <c r="B51" s="98"/>
      <c r="C51" s="99"/>
      <c r="D51" s="83" t="str">
        <f t="shared" si="10"/>
        <v/>
      </c>
      <c r="E51" s="98"/>
      <c r="F51" s="83" t="str">
        <f t="shared" si="11"/>
        <v/>
      </c>
      <c r="G51" s="98"/>
      <c r="H51" s="83" t="str">
        <f t="shared" si="12"/>
        <v/>
      </c>
      <c r="I51" s="98"/>
      <c r="J51" s="83" t="str">
        <f t="shared" si="13"/>
        <v/>
      </c>
      <c r="K51" s="98"/>
      <c r="L51" s="83" t="str">
        <f t="shared" si="14"/>
        <v/>
      </c>
      <c r="M51" s="98"/>
      <c r="N51" s="83" t="str">
        <f t="shared" si="15"/>
        <v/>
      </c>
      <c r="O51" s="89" t="str">
        <f t="shared" si="16"/>
        <v/>
      </c>
      <c r="P51" s="83" t="str">
        <f t="shared" si="17"/>
        <v/>
      </c>
      <c r="Q51" s="192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7"/>
      <c r="B52" s="98"/>
      <c r="C52" s="99"/>
      <c r="D52" s="83" t="str">
        <f t="shared" si="10"/>
        <v/>
      </c>
      <c r="E52" s="98"/>
      <c r="F52" s="83" t="str">
        <f t="shared" si="11"/>
        <v/>
      </c>
      <c r="G52" s="98"/>
      <c r="H52" s="83" t="str">
        <f t="shared" si="12"/>
        <v/>
      </c>
      <c r="I52" s="98"/>
      <c r="J52" s="83" t="str">
        <f t="shared" si="13"/>
        <v/>
      </c>
      <c r="K52" s="98"/>
      <c r="L52" s="83" t="str">
        <f t="shared" si="14"/>
        <v/>
      </c>
      <c r="M52" s="98"/>
      <c r="N52" s="83" t="str">
        <f t="shared" si="15"/>
        <v/>
      </c>
      <c r="O52" s="89" t="str">
        <f t="shared" si="16"/>
        <v/>
      </c>
      <c r="P52" s="83" t="str">
        <f t="shared" si="17"/>
        <v/>
      </c>
      <c r="Q52" s="192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7"/>
      <c r="B53" s="98"/>
      <c r="C53" s="99"/>
      <c r="D53" s="83" t="str">
        <f t="shared" si="10"/>
        <v/>
      </c>
      <c r="E53" s="98"/>
      <c r="F53" s="83" t="str">
        <f t="shared" si="11"/>
        <v/>
      </c>
      <c r="G53" s="98"/>
      <c r="H53" s="83" t="str">
        <f t="shared" si="12"/>
        <v/>
      </c>
      <c r="I53" s="98"/>
      <c r="J53" s="83" t="str">
        <f t="shared" si="13"/>
        <v/>
      </c>
      <c r="K53" s="98"/>
      <c r="L53" s="83" t="str">
        <f t="shared" si="14"/>
        <v/>
      </c>
      <c r="M53" s="98"/>
      <c r="N53" s="83" t="str">
        <f t="shared" si="15"/>
        <v/>
      </c>
      <c r="O53" s="89" t="str">
        <f t="shared" si="16"/>
        <v/>
      </c>
      <c r="P53" s="83" t="str">
        <f t="shared" si="17"/>
        <v/>
      </c>
      <c r="Q53" s="192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7"/>
      <c r="B54" s="98"/>
      <c r="C54" s="99"/>
      <c r="D54" s="83" t="str">
        <f t="shared" si="10"/>
        <v/>
      </c>
      <c r="E54" s="98"/>
      <c r="F54" s="83" t="str">
        <f t="shared" si="11"/>
        <v/>
      </c>
      <c r="G54" s="98"/>
      <c r="H54" s="83" t="str">
        <f t="shared" si="12"/>
        <v/>
      </c>
      <c r="I54" s="98"/>
      <c r="J54" s="83" t="str">
        <f t="shared" si="13"/>
        <v/>
      </c>
      <c r="K54" s="98"/>
      <c r="L54" s="83" t="str">
        <f t="shared" si="14"/>
        <v/>
      </c>
      <c r="M54" s="98"/>
      <c r="N54" s="83" t="str">
        <f t="shared" si="15"/>
        <v/>
      </c>
      <c r="O54" s="89" t="str">
        <f t="shared" si="16"/>
        <v/>
      </c>
      <c r="P54" s="83" t="str">
        <f t="shared" si="17"/>
        <v/>
      </c>
      <c r="Q54" s="192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7"/>
      <c r="B55" s="98"/>
      <c r="C55" s="99"/>
      <c r="D55" s="83" t="str">
        <f t="shared" si="10"/>
        <v/>
      </c>
      <c r="E55" s="98"/>
      <c r="F55" s="83" t="str">
        <f t="shared" si="11"/>
        <v/>
      </c>
      <c r="G55" s="98"/>
      <c r="H55" s="83" t="str">
        <f t="shared" si="12"/>
        <v/>
      </c>
      <c r="I55" s="98"/>
      <c r="J55" s="83" t="str">
        <f t="shared" si="13"/>
        <v/>
      </c>
      <c r="K55" s="98"/>
      <c r="L55" s="83" t="str">
        <f t="shared" si="14"/>
        <v/>
      </c>
      <c r="M55" s="98"/>
      <c r="N55" s="83" t="str">
        <f t="shared" si="15"/>
        <v/>
      </c>
      <c r="O55" s="89" t="str">
        <f t="shared" si="16"/>
        <v/>
      </c>
      <c r="P55" s="83" t="str">
        <f t="shared" si="17"/>
        <v/>
      </c>
      <c r="Q55" s="192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7"/>
      <c r="B56" s="98"/>
      <c r="C56" s="99"/>
      <c r="D56" s="83" t="str">
        <f t="shared" si="10"/>
        <v/>
      </c>
      <c r="E56" s="98"/>
      <c r="F56" s="83" t="str">
        <f t="shared" si="11"/>
        <v/>
      </c>
      <c r="G56" s="98"/>
      <c r="H56" s="83" t="str">
        <f t="shared" si="12"/>
        <v/>
      </c>
      <c r="I56" s="98"/>
      <c r="J56" s="83" t="str">
        <f t="shared" si="13"/>
        <v/>
      </c>
      <c r="K56" s="98"/>
      <c r="L56" s="83" t="str">
        <f t="shared" si="14"/>
        <v/>
      </c>
      <c r="M56" s="98"/>
      <c r="N56" s="83" t="str">
        <f t="shared" si="15"/>
        <v/>
      </c>
      <c r="O56" s="89" t="str">
        <f t="shared" si="16"/>
        <v/>
      </c>
      <c r="P56" s="83" t="str">
        <f t="shared" si="17"/>
        <v/>
      </c>
      <c r="Q56" s="192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7"/>
      <c r="B57" s="98"/>
      <c r="C57" s="99"/>
      <c r="D57" s="83" t="str">
        <f t="shared" si="10"/>
        <v/>
      </c>
      <c r="E57" s="98"/>
      <c r="F57" s="83" t="str">
        <f t="shared" si="11"/>
        <v/>
      </c>
      <c r="G57" s="98"/>
      <c r="H57" s="83" t="str">
        <f t="shared" si="12"/>
        <v/>
      </c>
      <c r="I57" s="98"/>
      <c r="J57" s="83" t="str">
        <f t="shared" si="13"/>
        <v/>
      </c>
      <c r="K57" s="98"/>
      <c r="L57" s="83" t="str">
        <f t="shared" si="14"/>
        <v/>
      </c>
      <c r="M57" s="98"/>
      <c r="N57" s="83" t="str">
        <f t="shared" si="15"/>
        <v/>
      </c>
      <c r="O57" s="89" t="str">
        <f t="shared" si="16"/>
        <v/>
      </c>
      <c r="P57" s="83" t="str">
        <f t="shared" si="17"/>
        <v/>
      </c>
      <c r="Q57" s="192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7"/>
      <c r="B58" s="98"/>
      <c r="C58" s="99"/>
      <c r="D58" s="83" t="str">
        <f t="shared" si="10"/>
        <v/>
      </c>
      <c r="E58" s="98"/>
      <c r="F58" s="83" t="str">
        <f t="shared" si="11"/>
        <v/>
      </c>
      <c r="G58" s="98"/>
      <c r="H58" s="83" t="str">
        <f t="shared" si="12"/>
        <v/>
      </c>
      <c r="I58" s="98"/>
      <c r="J58" s="83" t="str">
        <f t="shared" si="13"/>
        <v/>
      </c>
      <c r="K58" s="98"/>
      <c r="L58" s="83" t="str">
        <f t="shared" si="14"/>
        <v/>
      </c>
      <c r="M58" s="98"/>
      <c r="N58" s="83" t="str">
        <f t="shared" si="15"/>
        <v/>
      </c>
      <c r="O58" s="89" t="str">
        <f t="shared" si="16"/>
        <v/>
      </c>
      <c r="P58" s="83" t="str">
        <f t="shared" si="17"/>
        <v/>
      </c>
      <c r="Q58" s="192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7"/>
      <c r="B59" s="98"/>
      <c r="C59" s="99"/>
      <c r="D59" s="83" t="str">
        <f t="shared" si="10"/>
        <v/>
      </c>
      <c r="E59" s="98"/>
      <c r="F59" s="83" t="str">
        <f t="shared" si="11"/>
        <v/>
      </c>
      <c r="G59" s="98"/>
      <c r="H59" s="83" t="str">
        <f t="shared" si="12"/>
        <v/>
      </c>
      <c r="I59" s="98"/>
      <c r="J59" s="83" t="str">
        <f t="shared" si="13"/>
        <v/>
      </c>
      <c r="K59" s="98"/>
      <c r="L59" s="83" t="str">
        <f t="shared" si="14"/>
        <v/>
      </c>
      <c r="M59" s="98"/>
      <c r="N59" s="83" t="str">
        <f t="shared" si="15"/>
        <v/>
      </c>
      <c r="O59" s="89" t="str">
        <f t="shared" si="16"/>
        <v/>
      </c>
      <c r="P59" s="83" t="str">
        <f t="shared" si="17"/>
        <v/>
      </c>
      <c r="Q59" s="192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7"/>
      <c r="B60" s="98"/>
      <c r="C60" s="99"/>
      <c r="D60" s="83" t="str">
        <f t="shared" si="10"/>
        <v/>
      </c>
      <c r="E60" s="98"/>
      <c r="F60" s="83" t="str">
        <f t="shared" si="11"/>
        <v/>
      </c>
      <c r="G60" s="98"/>
      <c r="H60" s="83" t="str">
        <f t="shared" si="12"/>
        <v/>
      </c>
      <c r="I60" s="98"/>
      <c r="J60" s="83" t="str">
        <f t="shared" si="13"/>
        <v/>
      </c>
      <c r="K60" s="98"/>
      <c r="L60" s="83" t="str">
        <f t="shared" si="14"/>
        <v/>
      </c>
      <c r="M60" s="98"/>
      <c r="N60" s="83" t="str">
        <f t="shared" si="15"/>
        <v/>
      </c>
      <c r="O60" s="89" t="str">
        <f t="shared" si="16"/>
        <v/>
      </c>
      <c r="P60" s="83" t="str">
        <f t="shared" si="17"/>
        <v/>
      </c>
      <c r="Q60" s="192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7"/>
      <c r="B61" s="98"/>
      <c r="C61" s="99"/>
      <c r="D61" s="83" t="str">
        <f t="shared" si="10"/>
        <v/>
      </c>
      <c r="E61" s="98"/>
      <c r="F61" s="83" t="str">
        <f t="shared" si="11"/>
        <v/>
      </c>
      <c r="G61" s="98"/>
      <c r="H61" s="83" t="str">
        <f t="shared" si="12"/>
        <v/>
      </c>
      <c r="I61" s="98"/>
      <c r="J61" s="83" t="str">
        <f t="shared" si="13"/>
        <v/>
      </c>
      <c r="K61" s="98"/>
      <c r="L61" s="83" t="str">
        <f t="shared" si="14"/>
        <v/>
      </c>
      <c r="M61" s="98"/>
      <c r="N61" s="83" t="str">
        <f t="shared" si="15"/>
        <v/>
      </c>
      <c r="O61" s="89" t="str">
        <f t="shared" si="16"/>
        <v/>
      </c>
      <c r="P61" s="83" t="str">
        <f t="shared" si="17"/>
        <v/>
      </c>
      <c r="Q61" s="192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7"/>
      <c r="B62" s="98"/>
      <c r="C62" s="99"/>
      <c r="D62" s="83" t="str">
        <f t="shared" si="10"/>
        <v/>
      </c>
      <c r="E62" s="98"/>
      <c r="F62" s="83" t="str">
        <f t="shared" si="11"/>
        <v/>
      </c>
      <c r="G62" s="98"/>
      <c r="H62" s="83" t="str">
        <f t="shared" si="12"/>
        <v/>
      </c>
      <c r="I62" s="98"/>
      <c r="J62" s="83" t="str">
        <f t="shared" si="13"/>
        <v/>
      </c>
      <c r="K62" s="98"/>
      <c r="L62" s="83" t="str">
        <f t="shared" si="14"/>
        <v/>
      </c>
      <c r="M62" s="98"/>
      <c r="N62" s="83" t="str">
        <f t="shared" si="15"/>
        <v/>
      </c>
      <c r="O62" s="89" t="str">
        <f t="shared" si="16"/>
        <v/>
      </c>
      <c r="P62" s="83" t="str">
        <f t="shared" si="17"/>
        <v/>
      </c>
      <c r="Q62" s="192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7"/>
      <c r="B63" s="98"/>
      <c r="C63" s="99"/>
      <c r="D63" s="83" t="str">
        <f t="shared" si="10"/>
        <v/>
      </c>
      <c r="E63" s="98"/>
      <c r="F63" s="83" t="str">
        <f t="shared" si="11"/>
        <v/>
      </c>
      <c r="G63" s="98"/>
      <c r="H63" s="83" t="str">
        <f t="shared" si="12"/>
        <v/>
      </c>
      <c r="I63" s="98"/>
      <c r="J63" s="83" t="str">
        <f t="shared" si="13"/>
        <v/>
      </c>
      <c r="K63" s="98"/>
      <c r="L63" s="83" t="str">
        <f t="shared" si="14"/>
        <v/>
      </c>
      <c r="M63" s="98"/>
      <c r="N63" s="83" t="str">
        <f t="shared" si="15"/>
        <v/>
      </c>
      <c r="O63" s="89" t="str">
        <f t="shared" si="16"/>
        <v/>
      </c>
      <c r="P63" s="83" t="str">
        <f t="shared" si="17"/>
        <v/>
      </c>
      <c r="Q63" s="192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7"/>
      <c r="B64" s="98"/>
      <c r="C64" s="99"/>
      <c r="D64" s="83" t="str">
        <f t="shared" si="10"/>
        <v/>
      </c>
      <c r="E64" s="98"/>
      <c r="F64" s="83" t="str">
        <f t="shared" si="11"/>
        <v/>
      </c>
      <c r="G64" s="98"/>
      <c r="H64" s="83" t="str">
        <f t="shared" si="12"/>
        <v/>
      </c>
      <c r="I64" s="98"/>
      <c r="J64" s="83" t="str">
        <f t="shared" si="13"/>
        <v/>
      </c>
      <c r="K64" s="98"/>
      <c r="L64" s="83" t="str">
        <f t="shared" si="14"/>
        <v/>
      </c>
      <c r="M64" s="98"/>
      <c r="N64" s="83" t="str">
        <f t="shared" si="15"/>
        <v/>
      </c>
      <c r="O64" s="89" t="str">
        <f t="shared" si="16"/>
        <v/>
      </c>
      <c r="P64" s="83" t="str">
        <f t="shared" si="17"/>
        <v/>
      </c>
      <c r="Q64" s="192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7"/>
      <c r="B65" s="98"/>
      <c r="C65" s="99"/>
      <c r="D65" s="83" t="str">
        <f t="shared" si="10"/>
        <v/>
      </c>
      <c r="E65" s="98"/>
      <c r="F65" s="83" t="str">
        <f t="shared" si="11"/>
        <v/>
      </c>
      <c r="G65" s="98"/>
      <c r="H65" s="83" t="str">
        <f t="shared" si="12"/>
        <v/>
      </c>
      <c r="I65" s="98"/>
      <c r="J65" s="83" t="str">
        <f t="shared" si="13"/>
        <v/>
      </c>
      <c r="K65" s="98"/>
      <c r="L65" s="83" t="str">
        <f t="shared" si="14"/>
        <v/>
      </c>
      <c r="M65" s="98"/>
      <c r="N65" s="83" t="str">
        <f t="shared" si="15"/>
        <v/>
      </c>
      <c r="O65" s="89" t="str">
        <f t="shared" si="16"/>
        <v/>
      </c>
      <c r="P65" s="83" t="str">
        <f t="shared" si="17"/>
        <v/>
      </c>
      <c r="Q65" s="192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7"/>
      <c r="B66" s="98"/>
      <c r="C66" s="99"/>
      <c r="D66" s="83" t="str">
        <f t="shared" ref="D66:D97" si="20">IF(OR(A66="",B66="",C66=""),"",ROUND(B66*C66,2))</f>
        <v/>
      </c>
      <c r="E66" s="98"/>
      <c r="F66" s="83" t="str">
        <f t="shared" ref="F66:F97" si="21">IF(OR(A66="",E66="",C66="",NOT(ISNUMBER($U$2))),"",ROUND(E66*C66*$U$2,2))</f>
        <v/>
      </c>
      <c r="G66" s="98"/>
      <c r="H66" s="83" t="str">
        <f t="shared" ref="H66:H97" si="22">IF(OR(A66="",G66="",C66="",NOT(ISNUMBER($U$3))),"",ROUND(G66*C66*$U$3,2))</f>
        <v/>
      </c>
      <c r="I66" s="98"/>
      <c r="J66" s="83" t="str">
        <f t="shared" ref="J66:J97" si="23">IF(OR(A66="",I66="",C66="",NOT(ISNUMBER($U$4))),"",ROUND(I66*C66*$U$4,2))</f>
        <v/>
      </c>
      <c r="K66" s="98"/>
      <c r="L66" s="83" t="str">
        <f t="shared" ref="L66:L97" si="24">IF(OR(A66="",K66="",C66="",NOT(ISNUMBER($U$5))),"",ROUND(K66*C66*$U$5,2))</f>
        <v/>
      </c>
      <c r="M66" s="98"/>
      <c r="N66" s="83" t="str">
        <f t="shared" ref="N66:N97" si="25">IF(OR(A66="",M66="",C66="",NOT(ISNUMBER($U$6))),"",ROUND(M66*C66*$U$6,2))</f>
        <v/>
      </c>
      <c r="O66" s="89" t="str">
        <f t="shared" ref="O66:O97" si="26">IF(A66="","",SUM(E66,G66,I66,K66,M66))</f>
        <v/>
      </c>
      <c r="P66" s="83" t="str">
        <f t="shared" ref="P66:P97" si="27">IF(A66="","",SUM(F66,H66,J66,L66,N66))</f>
        <v/>
      </c>
      <c r="Q66" s="192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20"/>
        <v/>
      </c>
      <c r="E67" s="98"/>
      <c r="F67" s="83" t="str">
        <f t="shared" si="21"/>
        <v/>
      </c>
      <c r="G67" s="98"/>
      <c r="H67" s="83" t="str">
        <f t="shared" si="22"/>
        <v/>
      </c>
      <c r="I67" s="98"/>
      <c r="J67" s="83" t="str">
        <f t="shared" si="23"/>
        <v/>
      </c>
      <c r="K67" s="98"/>
      <c r="L67" s="83" t="str">
        <f t="shared" si="24"/>
        <v/>
      </c>
      <c r="M67" s="98"/>
      <c r="N67" s="83" t="str">
        <f t="shared" si="25"/>
        <v/>
      </c>
      <c r="O67" s="89" t="str">
        <f t="shared" si="26"/>
        <v/>
      </c>
      <c r="P67" s="83" t="str">
        <f t="shared" si="27"/>
        <v/>
      </c>
      <c r="Q67" s="192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7"/>
      <c r="B68" s="98"/>
      <c r="C68" s="99"/>
      <c r="D68" s="83" t="str">
        <f t="shared" si="20"/>
        <v/>
      </c>
      <c r="E68" s="98"/>
      <c r="F68" s="83" t="str">
        <f t="shared" si="21"/>
        <v/>
      </c>
      <c r="G68" s="98"/>
      <c r="H68" s="83" t="str">
        <f t="shared" si="22"/>
        <v/>
      </c>
      <c r="I68" s="98"/>
      <c r="J68" s="83" t="str">
        <f t="shared" si="23"/>
        <v/>
      </c>
      <c r="K68" s="98"/>
      <c r="L68" s="83" t="str">
        <f t="shared" si="24"/>
        <v/>
      </c>
      <c r="M68" s="98"/>
      <c r="N68" s="83" t="str">
        <f t="shared" si="25"/>
        <v/>
      </c>
      <c r="O68" s="89" t="str">
        <f t="shared" si="26"/>
        <v/>
      </c>
      <c r="P68" s="83" t="str">
        <f t="shared" si="27"/>
        <v/>
      </c>
      <c r="Q68" s="192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7"/>
      <c r="B69" s="98"/>
      <c r="C69" s="99"/>
      <c r="D69" s="83" t="str">
        <f t="shared" si="20"/>
        <v/>
      </c>
      <c r="E69" s="98"/>
      <c r="F69" s="83" t="str">
        <f t="shared" si="21"/>
        <v/>
      </c>
      <c r="G69" s="98"/>
      <c r="H69" s="83" t="str">
        <f t="shared" si="22"/>
        <v/>
      </c>
      <c r="I69" s="98"/>
      <c r="J69" s="83" t="str">
        <f t="shared" si="23"/>
        <v/>
      </c>
      <c r="K69" s="98"/>
      <c r="L69" s="83" t="str">
        <f t="shared" si="24"/>
        <v/>
      </c>
      <c r="M69" s="98"/>
      <c r="N69" s="83" t="str">
        <f t="shared" si="25"/>
        <v/>
      </c>
      <c r="O69" s="89" t="str">
        <f t="shared" si="26"/>
        <v/>
      </c>
      <c r="P69" s="83" t="str">
        <f t="shared" si="27"/>
        <v/>
      </c>
      <c r="Q69" s="192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7"/>
      <c r="B70" s="98"/>
      <c r="C70" s="99"/>
      <c r="D70" s="83" t="str">
        <f t="shared" si="20"/>
        <v/>
      </c>
      <c r="E70" s="98"/>
      <c r="F70" s="83" t="str">
        <f t="shared" si="21"/>
        <v/>
      </c>
      <c r="G70" s="98"/>
      <c r="H70" s="83" t="str">
        <f t="shared" si="22"/>
        <v/>
      </c>
      <c r="I70" s="98"/>
      <c r="J70" s="83" t="str">
        <f t="shared" si="23"/>
        <v/>
      </c>
      <c r="K70" s="98"/>
      <c r="L70" s="83" t="str">
        <f t="shared" si="24"/>
        <v/>
      </c>
      <c r="M70" s="98"/>
      <c r="N70" s="83" t="str">
        <f t="shared" si="25"/>
        <v/>
      </c>
      <c r="O70" s="89" t="str">
        <f t="shared" si="26"/>
        <v/>
      </c>
      <c r="P70" s="83" t="str">
        <f t="shared" si="27"/>
        <v/>
      </c>
      <c r="Q70" s="192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7"/>
      <c r="B71" s="98"/>
      <c r="C71" s="99"/>
      <c r="D71" s="83" t="str">
        <f t="shared" si="20"/>
        <v/>
      </c>
      <c r="E71" s="98"/>
      <c r="F71" s="83" t="str">
        <f t="shared" si="21"/>
        <v/>
      </c>
      <c r="G71" s="98"/>
      <c r="H71" s="83" t="str">
        <f t="shared" si="22"/>
        <v/>
      </c>
      <c r="I71" s="98"/>
      <c r="J71" s="83" t="str">
        <f t="shared" si="23"/>
        <v/>
      </c>
      <c r="K71" s="98"/>
      <c r="L71" s="83" t="str">
        <f t="shared" si="24"/>
        <v/>
      </c>
      <c r="M71" s="98"/>
      <c r="N71" s="83" t="str">
        <f t="shared" si="25"/>
        <v/>
      </c>
      <c r="O71" s="89" t="str">
        <f t="shared" si="26"/>
        <v/>
      </c>
      <c r="P71" s="83" t="str">
        <f t="shared" si="27"/>
        <v/>
      </c>
      <c r="Q71" s="192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7"/>
      <c r="B72" s="98"/>
      <c r="C72" s="99"/>
      <c r="D72" s="83" t="str">
        <f t="shared" si="20"/>
        <v/>
      </c>
      <c r="E72" s="98"/>
      <c r="F72" s="83" t="str">
        <f t="shared" si="21"/>
        <v/>
      </c>
      <c r="G72" s="98"/>
      <c r="H72" s="83" t="str">
        <f t="shared" si="22"/>
        <v/>
      </c>
      <c r="I72" s="98"/>
      <c r="J72" s="83" t="str">
        <f t="shared" si="23"/>
        <v/>
      </c>
      <c r="K72" s="98"/>
      <c r="L72" s="83" t="str">
        <f t="shared" si="24"/>
        <v/>
      </c>
      <c r="M72" s="98"/>
      <c r="N72" s="83" t="str">
        <f t="shared" si="25"/>
        <v/>
      </c>
      <c r="O72" s="89" t="str">
        <f t="shared" si="26"/>
        <v/>
      </c>
      <c r="P72" s="83" t="str">
        <f t="shared" si="27"/>
        <v/>
      </c>
      <c r="Q72" s="192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7"/>
      <c r="B73" s="98"/>
      <c r="C73" s="99"/>
      <c r="D73" s="83" t="str">
        <f t="shared" si="20"/>
        <v/>
      </c>
      <c r="E73" s="98"/>
      <c r="F73" s="83" t="str">
        <f t="shared" si="21"/>
        <v/>
      </c>
      <c r="G73" s="98"/>
      <c r="H73" s="83" t="str">
        <f t="shared" si="22"/>
        <v/>
      </c>
      <c r="I73" s="98"/>
      <c r="J73" s="83" t="str">
        <f t="shared" si="23"/>
        <v/>
      </c>
      <c r="K73" s="98"/>
      <c r="L73" s="83" t="str">
        <f t="shared" si="24"/>
        <v/>
      </c>
      <c r="M73" s="98"/>
      <c r="N73" s="83" t="str">
        <f t="shared" si="25"/>
        <v/>
      </c>
      <c r="O73" s="89" t="str">
        <f t="shared" si="26"/>
        <v/>
      </c>
      <c r="P73" s="83" t="str">
        <f t="shared" si="27"/>
        <v/>
      </c>
      <c r="Q73" s="192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7"/>
      <c r="B74" s="98"/>
      <c r="C74" s="99"/>
      <c r="D74" s="83" t="str">
        <f t="shared" si="20"/>
        <v/>
      </c>
      <c r="E74" s="98"/>
      <c r="F74" s="83" t="str">
        <f t="shared" si="21"/>
        <v/>
      </c>
      <c r="G74" s="98"/>
      <c r="H74" s="83" t="str">
        <f t="shared" si="22"/>
        <v/>
      </c>
      <c r="I74" s="98"/>
      <c r="J74" s="83" t="str">
        <f t="shared" si="23"/>
        <v/>
      </c>
      <c r="K74" s="98"/>
      <c r="L74" s="83" t="str">
        <f t="shared" si="24"/>
        <v/>
      </c>
      <c r="M74" s="98"/>
      <c r="N74" s="83" t="str">
        <f t="shared" si="25"/>
        <v/>
      </c>
      <c r="O74" s="89" t="str">
        <f t="shared" si="26"/>
        <v/>
      </c>
      <c r="P74" s="83" t="str">
        <f t="shared" si="27"/>
        <v/>
      </c>
      <c r="Q74" s="192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7"/>
      <c r="B75" s="98"/>
      <c r="C75" s="99"/>
      <c r="D75" s="83" t="str">
        <f t="shared" si="20"/>
        <v/>
      </c>
      <c r="E75" s="98"/>
      <c r="F75" s="83" t="str">
        <f t="shared" si="21"/>
        <v/>
      </c>
      <c r="G75" s="98"/>
      <c r="H75" s="83" t="str">
        <f t="shared" si="22"/>
        <v/>
      </c>
      <c r="I75" s="98"/>
      <c r="J75" s="83" t="str">
        <f t="shared" si="23"/>
        <v/>
      </c>
      <c r="K75" s="98"/>
      <c r="L75" s="83" t="str">
        <f t="shared" si="24"/>
        <v/>
      </c>
      <c r="M75" s="98"/>
      <c r="N75" s="83" t="str">
        <f t="shared" si="25"/>
        <v/>
      </c>
      <c r="O75" s="89" t="str">
        <f t="shared" si="26"/>
        <v/>
      </c>
      <c r="P75" s="83" t="str">
        <f t="shared" si="27"/>
        <v/>
      </c>
      <c r="Q75" s="192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7"/>
      <c r="B76" s="98"/>
      <c r="C76" s="99"/>
      <c r="D76" s="83" t="str">
        <f t="shared" si="20"/>
        <v/>
      </c>
      <c r="E76" s="98"/>
      <c r="F76" s="83" t="str">
        <f t="shared" si="21"/>
        <v/>
      </c>
      <c r="G76" s="98"/>
      <c r="H76" s="83" t="str">
        <f t="shared" si="22"/>
        <v/>
      </c>
      <c r="I76" s="98"/>
      <c r="J76" s="83" t="str">
        <f t="shared" si="23"/>
        <v/>
      </c>
      <c r="K76" s="98"/>
      <c r="L76" s="83" t="str">
        <f t="shared" si="24"/>
        <v/>
      </c>
      <c r="M76" s="98"/>
      <c r="N76" s="83" t="str">
        <f t="shared" si="25"/>
        <v/>
      </c>
      <c r="O76" s="89" t="str">
        <f t="shared" si="26"/>
        <v/>
      </c>
      <c r="P76" s="83" t="str">
        <f t="shared" si="27"/>
        <v/>
      </c>
      <c r="Q76" s="192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7"/>
      <c r="B77" s="98"/>
      <c r="C77" s="99"/>
      <c r="D77" s="83" t="str">
        <f t="shared" si="20"/>
        <v/>
      </c>
      <c r="E77" s="98"/>
      <c r="F77" s="83" t="str">
        <f t="shared" si="21"/>
        <v/>
      </c>
      <c r="G77" s="98"/>
      <c r="H77" s="83" t="str">
        <f t="shared" si="22"/>
        <v/>
      </c>
      <c r="I77" s="98"/>
      <c r="J77" s="83" t="str">
        <f t="shared" si="23"/>
        <v/>
      </c>
      <c r="K77" s="98"/>
      <c r="L77" s="83" t="str">
        <f t="shared" si="24"/>
        <v/>
      </c>
      <c r="M77" s="98"/>
      <c r="N77" s="83" t="str">
        <f t="shared" si="25"/>
        <v/>
      </c>
      <c r="O77" s="89" t="str">
        <f t="shared" si="26"/>
        <v/>
      </c>
      <c r="P77" s="83" t="str">
        <f t="shared" si="27"/>
        <v/>
      </c>
      <c r="Q77" s="192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7"/>
      <c r="B78" s="98"/>
      <c r="C78" s="99"/>
      <c r="D78" s="83" t="str">
        <f t="shared" si="20"/>
        <v/>
      </c>
      <c r="E78" s="98"/>
      <c r="F78" s="83" t="str">
        <f t="shared" si="21"/>
        <v/>
      </c>
      <c r="G78" s="98"/>
      <c r="H78" s="83" t="str">
        <f t="shared" si="22"/>
        <v/>
      </c>
      <c r="I78" s="98"/>
      <c r="J78" s="83" t="str">
        <f t="shared" si="23"/>
        <v/>
      </c>
      <c r="K78" s="98"/>
      <c r="L78" s="83" t="str">
        <f t="shared" si="24"/>
        <v/>
      </c>
      <c r="M78" s="98"/>
      <c r="N78" s="83" t="str">
        <f t="shared" si="25"/>
        <v/>
      </c>
      <c r="O78" s="89" t="str">
        <f t="shared" si="26"/>
        <v/>
      </c>
      <c r="P78" s="83" t="str">
        <f t="shared" si="27"/>
        <v/>
      </c>
      <c r="Q78" s="192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7"/>
      <c r="B79" s="98"/>
      <c r="C79" s="99"/>
      <c r="D79" s="83" t="str">
        <f t="shared" si="20"/>
        <v/>
      </c>
      <c r="E79" s="98"/>
      <c r="F79" s="83" t="str">
        <f t="shared" si="21"/>
        <v/>
      </c>
      <c r="G79" s="98"/>
      <c r="H79" s="83" t="str">
        <f t="shared" si="22"/>
        <v/>
      </c>
      <c r="I79" s="98"/>
      <c r="J79" s="83" t="str">
        <f t="shared" si="23"/>
        <v/>
      </c>
      <c r="K79" s="98"/>
      <c r="L79" s="83" t="str">
        <f t="shared" si="24"/>
        <v/>
      </c>
      <c r="M79" s="98"/>
      <c r="N79" s="83" t="str">
        <f t="shared" si="25"/>
        <v/>
      </c>
      <c r="O79" s="89" t="str">
        <f t="shared" si="26"/>
        <v/>
      </c>
      <c r="P79" s="83" t="str">
        <f t="shared" si="27"/>
        <v/>
      </c>
      <c r="Q79" s="192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7"/>
      <c r="B80" s="98"/>
      <c r="C80" s="99"/>
      <c r="D80" s="83" t="str">
        <f t="shared" si="20"/>
        <v/>
      </c>
      <c r="E80" s="98"/>
      <c r="F80" s="83" t="str">
        <f t="shared" si="21"/>
        <v/>
      </c>
      <c r="G80" s="98"/>
      <c r="H80" s="83" t="str">
        <f t="shared" si="22"/>
        <v/>
      </c>
      <c r="I80" s="98"/>
      <c r="J80" s="83" t="str">
        <f t="shared" si="23"/>
        <v/>
      </c>
      <c r="K80" s="98"/>
      <c r="L80" s="83" t="str">
        <f t="shared" si="24"/>
        <v/>
      </c>
      <c r="M80" s="98"/>
      <c r="N80" s="83" t="str">
        <f t="shared" si="25"/>
        <v/>
      </c>
      <c r="O80" s="89" t="str">
        <f t="shared" si="26"/>
        <v/>
      </c>
      <c r="P80" s="83" t="str">
        <f t="shared" si="27"/>
        <v/>
      </c>
      <c r="Q80" s="192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7"/>
      <c r="B81" s="98"/>
      <c r="C81" s="99"/>
      <c r="D81" s="83" t="str">
        <f t="shared" si="20"/>
        <v/>
      </c>
      <c r="E81" s="98"/>
      <c r="F81" s="83" t="str">
        <f t="shared" si="21"/>
        <v/>
      </c>
      <c r="G81" s="98"/>
      <c r="H81" s="83" t="str">
        <f t="shared" si="22"/>
        <v/>
      </c>
      <c r="I81" s="98"/>
      <c r="J81" s="83" t="str">
        <f t="shared" si="23"/>
        <v/>
      </c>
      <c r="K81" s="98"/>
      <c r="L81" s="83" t="str">
        <f t="shared" si="24"/>
        <v/>
      </c>
      <c r="M81" s="98"/>
      <c r="N81" s="83" t="str">
        <f t="shared" si="25"/>
        <v/>
      </c>
      <c r="O81" s="89" t="str">
        <f t="shared" si="26"/>
        <v/>
      </c>
      <c r="P81" s="83" t="str">
        <f t="shared" si="27"/>
        <v/>
      </c>
      <c r="Q81" s="192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7"/>
      <c r="B82" s="98"/>
      <c r="C82" s="99"/>
      <c r="D82" s="83" t="str">
        <f t="shared" si="20"/>
        <v/>
      </c>
      <c r="E82" s="98"/>
      <c r="F82" s="83" t="str">
        <f t="shared" si="21"/>
        <v/>
      </c>
      <c r="G82" s="98"/>
      <c r="H82" s="83" t="str">
        <f t="shared" si="22"/>
        <v/>
      </c>
      <c r="I82" s="98"/>
      <c r="J82" s="83" t="str">
        <f t="shared" si="23"/>
        <v/>
      </c>
      <c r="K82" s="98"/>
      <c r="L82" s="83" t="str">
        <f t="shared" si="24"/>
        <v/>
      </c>
      <c r="M82" s="98"/>
      <c r="N82" s="83" t="str">
        <f t="shared" si="25"/>
        <v/>
      </c>
      <c r="O82" s="89" t="str">
        <f t="shared" si="26"/>
        <v/>
      </c>
      <c r="P82" s="83" t="str">
        <f t="shared" si="27"/>
        <v/>
      </c>
      <c r="Q82" s="192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7"/>
      <c r="B83" s="98"/>
      <c r="C83" s="99"/>
      <c r="D83" s="83" t="str">
        <f t="shared" si="20"/>
        <v/>
      </c>
      <c r="E83" s="98"/>
      <c r="F83" s="83" t="str">
        <f t="shared" si="21"/>
        <v/>
      </c>
      <c r="G83" s="98"/>
      <c r="H83" s="83" t="str">
        <f t="shared" si="22"/>
        <v/>
      </c>
      <c r="I83" s="98"/>
      <c r="J83" s="83" t="str">
        <f t="shared" si="23"/>
        <v/>
      </c>
      <c r="K83" s="98"/>
      <c r="L83" s="83" t="str">
        <f t="shared" si="24"/>
        <v/>
      </c>
      <c r="M83" s="98"/>
      <c r="N83" s="83" t="str">
        <f t="shared" si="25"/>
        <v/>
      </c>
      <c r="O83" s="89" t="str">
        <f t="shared" si="26"/>
        <v/>
      </c>
      <c r="P83" s="83" t="str">
        <f t="shared" si="27"/>
        <v/>
      </c>
      <c r="Q83" s="192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7"/>
      <c r="B84" s="98"/>
      <c r="C84" s="99"/>
      <c r="D84" s="83" t="str">
        <f t="shared" si="20"/>
        <v/>
      </c>
      <c r="E84" s="98"/>
      <c r="F84" s="83" t="str">
        <f t="shared" si="21"/>
        <v/>
      </c>
      <c r="G84" s="98"/>
      <c r="H84" s="83" t="str">
        <f t="shared" si="22"/>
        <v/>
      </c>
      <c r="I84" s="98"/>
      <c r="J84" s="83" t="str">
        <f t="shared" si="23"/>
        <v/>
      </c>
      <c r="K84" s="98"/>
      <c r="L84" s="83" t="str">
        <f t="shared" si="24"/>
        <v/>
      </c>
      <c r="M84" s="98"/>
      <c r="N84" s="83" t="str">
        <f t="shared" si="25"/>
        <v/>
      </c>
      <c r="O84" s="89" t="str">
        <f t="shared" si="26"/>
        <v/>
      </c>
      <c r="P84" s="83" t="str">
        <f t="shared" si="27"/>
        <v/>
      </c>
      <c r="Q84" s="192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7"/>
      <c r="B85" s="98"/>
      <c r="C85" s="99"/>
      <c r="D85" s="83" t="str">
        <f t="shared" si="20"/>
        <v/>
      </c>
      <c r="E85" s="98"/>
      <c r="F85" s="83" t="str">
        <f t="shared" si="21"/>
        <v/>
      </c>
      <c r="G85" s="98"/>
      <c r="H85" s="83" t="str">
        <f t="shared" si="22"/>
        <v/>
      </c>
      <c r="I85" s="98"/>
      <c r="J85" s="83" t="str">
        <f t="shared" si="23"/>
        <v/>
      </c>
      <c r="K85" s="98"/>
      <c r="L85" s="83" t="str">
        <f t="shared" si="24"/>
        <v/>
      </c>
      <c r="M85" s="98"/>
      <c r="N85" s="83" t="str">
        <f t="shared" si="25"/>
        <v/>
      </c>
      <c r="O85" s="89" t="str">
        <f t="shared" si="26"/>
        <v/>
      </c>
      <c r="P85" s="83" t="str">
        <f t="shared" si="27"/>
        <v/>
      </c>
      <c r="Q85" s="192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7"/>
      <c r="B86" s="98"/>
      <c r="C86" s="99"/>
      <c r="D86" s="83" t="str">
        <f t="shared" si="20"/>
        <v/>
      </c>
      <c r="E86" s="98"/>
      <c r="F86" s="83" t="str">
        <f t="shared" si="21"/>
        <v/>
      </c>
      <c r="G86" s="98"/>
      <c r="H86" s="83" t="str">
        <f t="shared" si="22"/>
        <v/>
      </c>
      <c r="I86" s="98"/>
      <c r="J86" s="83" t="str">
        <f t="shared" si="23"/>
        <v/>
      </c>
      <c r="K86" s="98"/>
      <c r="L86" s="83" t="str">
        <f t="shared" si="24"/>
        <v/>
      </c>
      <c r="M86" s="98"/>
      <c r="N86" s="83" t="str">
        <f t="shared" si="25"/>
        <v/>
      </c>
      <c r="O86" s="89" t="str">
        <f t="shared" si="26"/>
        <v/>
      </c>
      <c r="P86" s="83" t="str">
        <f t="shared" si="27"/>
        <v/>
      </c>
      <c r="Q86" s="192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7"/>
      <c r="B87" s="98"/>
      <c r="C87" s="99"/>
      <c r="D87" s="83" t="str">
        <f t="shared" si="20"/>
        <v/>
      </c>
      <c r="E87" s="98"/>
      <c r="F87" s="83" t="str">
        <f t="shared" si="21"/>
        <v/>
      </c>
      <c r="G87" s="98"/>
      <c r="H87" s="83" t="str">
        <f t="shared" si="22"/>
        <v/>
      </c>
      <c r="I87" s="98"/>
      <c r="J87" s="83" t="str">
        <f t="shared" si="23"/>
        <v/>
      </c>
      <c r="K87" s="98"/>
      <c r="L87" s="83" t="str">
        <f t="shared" si="24"/>
        <v/>
      </c>
      <c r="M87" s="98"/>
      <c r="N87" s="83" t="str">
        <f t="shared" si="25"/>
        <v/>
      </c>
      <c r="O87" s="89" t="str">
        <f t="shared" si="26"/>
        <v/>
      </c>
      <c r="P87" s="83" t="str">
        <f t="shared" si="27"/>
        <v/>
      </c>
      <c r="Q87" s="192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7"/>
      <c r="B88" s="98"/>
      <c r="C88" s="99"/>
      <c r="D88" s="83" t="str">
        <f t="shared" si="20"/>
        <v/>
      </c>
      <c r="E88" s="98"/>
      <c r="F88" s="83" t="str">
        <f t="shared" si="21"/>
        <v/>
      </c>
      <c r="G88" s="98"/>
      <c r="H88" s="83" t="str">
        <f t="shared" si="22"/>
        <v/>
      </c>
      <c r="I88" s="98"/>
      <c r="J88" s="83" t="str">
        <f t="shared" si="23"/>
        <v/>
      </c>
      <c r="K88" s="98"/>
      <c r="L88" s="83" t="str">
        <f t="shared" si="24"/>
        <v/>
      </c>
      <c r="M88" s="98"/>
      <c r="N88" s="83" t="str">
        <f t="shared" si="25"/>
        <v/>
      </c>
      <c r="O88" s="89" t="str">
        <f t="shared" si="26"/>
        <v/>
      </c>
      <c r="P88" s="83" t="str">
        <f t="shared" si="27"/>
        <v/>
      </c>
      <c r="Q88" s="192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7"/>
      <c r="B89" s="98"/>
      <c r="C89" s="99"/>
      <c r="D89" s="83" t="str">
        <f t="shared" si="20"/>
        <v/>
      </c>
      <c r="E89" s="98"/>
      <c r="F89" s="83" t="str">
        <f t="shared" si="21"/>
        <v/>
      </c>
      <c r="G89" s="98"/>
      <c r="H89" s="83" t="str">
        <f t="shared" si="22"/>
        <v/>
      </c>
      <c r="I89" s="98"/>
      <c r="J89" s="83" t="str">
        <f t="shared" si="23"/>
        <v/>
      </c>
      <c r="K89" s="98"/>
      <c r="L89" s="83" t="str">
        <f t="shared" si="24"/>
        <v/>
      </c>
      <c r="M89" s="98"/>
      <c r="N89" s="83" t="str">
        <f t="shared" si="25"/>
        <v/>
      </c>
      <c r="O89" s="89" t="str">
        <f t="shared" si="26"/>
        <v/>
      </c>
      <c r="P89" s="83" t="str">
        <f t="shared" si="27"/>
        <v/>
      </c>
      <c r="Q89" s="192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7"/>
      <c r="B90" s="98"/>
      <c r="C90" s="99"/>
      <c r="D90" s="83" t="str">
        <f t="shared" si="20"/>
        <v/>
      </c>
      <c r="E90" s="98"/>
      <c r="F90" s="83" t="str">
        <f t="shared" si="21"/>
        <v/>
      </c>
      <c r="G90" s="98"/>
      <c r="H90" s="83" t="str">
        <f t="shared" si="22"/>
        <v/>
      </c>
      <c r="I90" s="98"/>
      <c r="J90" s="83" t="str">
        <f t="shared" si="23"/>
        <v/>
      </c>
      <c r="K90" s="98"/>
      <c r="L90" s="83" t="str">
        <f t="shared" si="24"/>
        <v/>
      </c>
      <c r="M90" s="98"/>
      <c r="N90" s="83" t="str">
        <f t="shared" si="25"/>
        <v/>
      </c>
      <c r="O90" s="89" t="str">
        <f t="shared" si="26"/>
        <v/>
      </c>
      <c r="P90" s="83" t="str">
        <f t="shared" si="27"/>
        <v/>
      </c>
      <c r="Q90" s="192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7"/>
      <c r="B91" s="98"/>
      <c r="C91" s="99"/>
      <c r="D91" s="83" t="str">
        <f t="shared" si="20"/>
        <v/>
      </c>
      <c r="E91" s="98"/>
      <c r="F91" s="83" t="str">
        <f t="shared" si="21"/>
        <v/>
      </c>
      <c r="G91" s="98"/>
      <c r="H91" s="83" t="str">
        <f t="shared" si="22"/>
        <v/>
      </c>
      <c r="I91" s="98"/>
      <c r="J91" s="83" t="str">
        <f t="shared" si="23"/>
        <v/>
      </c>
      <c r="K91" s="98"/>
      <c r="L91" s="83" t="str">
        <f t="shared" si="24"/>
        <v/>
      </c>
      <c r="M91" s="98"/>
      <c r="N91" s="83" t="str">
        <f t="shared" si="25"/>
        <v/>
      </c>
      <c r="O91" s="89" t="str">
        <f t="shared" si="26"/>
        <v/>
      </c>
      <c r="P91" s="83" t="str">
        <f t="shared" si="27"/>
        <v/>
      </c>
      <c r="Q91" s="192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7"/>
      <c r="B92" s="98"/>
      <c r="C92" s="99"/>
      <c r="D92" s="83" t="str">
        <f t="shared" si="20"/>
        <v/>
      </c>
      <c r="E92" s="98"/>
      <c r="F92" s="83" t="str">
        <f t="shared" si="21"/>
        <v/>
      </c>
      <c r="G92" s="98"/>
      <c r="H92" s="83" t="str">
        <f t="shared" si="22"/>
        <v/>
      </c>
      <c r="I92" s="98"/>
      <c r="J92" s="83" t="str">
        <f t="shared" si="23"/>
        <v/>
      </c>
      <c r="K92" s="98"/>
      <c r="L92" s="83" t="str">
        <f t="shared" si="24"/>
        <v/>
      </c>
      <c r="M92" s="98"/>
      <c r="N92" s="83" t="str">
        <f t="shared" si="25"/>
        <v/>
      </c>
      <c r="O92" s="89" t="str">
        <f t="shared" si="26"/>
        <v/>
      </c>
      <c r="P92" s="83" t="str">
        <f t="shared" si="27"/>
        <v/>
      </c>
      <c r="Q92" s="192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7"/>
      <c r="B93" s="98"/>
      <c r="C93" s="99"/>
      <c r="D93" s="83" t="str">
        <f t="shared" si="20"/>
        <v/>
      </c>
      <c r="E93" s="98"/>
      <c r="F93" s="83" t="str">
        <f t="shared" si="21"/>
        <v/>
      </c>
      <c r="G93" s="98"/>
      <c r="H93" s="83" t="str">
        <f t="shared" si="22"/>
        <v/>
      </c>
      <c r="I93" s="98"/>
      <c r="J93" s="83" t="str">
        <f t="shared" si="23"/>
        <v/>
      </c>
      <c r="K93" s="98"/>
      <c r="L93" s="83" t="str">
        <f t="shared" si="24"/>
        <v/>
      </c>
      <c r="M93" s="98"/>
      <c r="N93" s="83" t="str">
        <f t="shared" si="25"/>
        <v/>
      </c>
      <c r="O93" s="89" t="str">
        <f t="shared" si="26"/>
        <v/>
      </c>
      <c r="P93" s="83" t="str">
        <f t="shared" si="27"/>
        <v/>
      </c>
      <c r="Q93" s="192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7"/>
      <c r="B94" s="98"/>
      <c r="C94" s="99"/>
      <c r="D94" s="83" t="str">
        <f t="shared" si="20"/>
        <v/>
      </c>
      <c r="E94" s="98"/>
      <c r="F94" s="83" t="str">
        <f t="shared" si="21"/>
        <v/>
      </c>
      <c r="G94" s="98"/>
      <c r="H94" s="83" t="str">
        <f t="shared" si="22"/>
        <v/>
      </c>
      <c r="I94" s="98"/>
      <c r="J94" s="83" t="str">
        <f t="shared" si="23"/>
        <v/>
      </c>
      <c r="K94" s="98"/>
      <c r="L94" s="83" t="str">
        <f t="shared" si="24"/>
        <v/>
      </c>
      <c r="M94" s="98"/>
      <c r="N94" s="83" t="str">
        <f t="shared" si="25"/>
        <v/>
      </c>
      <c r="O94" s="89" t="str">
        <f t="shared" si="26"/>
        <v/>
      </c>
      <c r="P94" s="83" t="str">
        <f t="shared" si="27"/>
        <v/>
      </c>
      <c r="Q94" s="192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7"/>
      <c r="B95" s="98"/>
      <c r="C95" s="99"/>
      <c r="D95" s="83" t="str">
        <f t="shared" si="20"/>
        <v/>
      </c>
      <c r="E95" s="98"/>
      <c r="F95" s="83" t="str">
        <f t="shared" si="21"/>
        <v/>
      </c>
      <c r="G95" s="98"/>
      <c r="H95" s="83" t="str">
        <f t="shared" si="22"/>
        <v/>
      </c>
      <c r="I95" s="98"/>
      <c r="J95" s="83" t="str">
        <f t="shared" si="23"/>
        <v/>
      </c>
      <c r="K95" s="98"/>
      <c r="L95" s="83" t="str">
        <f t="shared" si="24"/>
        <v/>
      </c>
      <c r="M95" s="98"/>
      <c r="N95" s="83" t="str">
        <f t="shared" si="25"/>
        <v/>
      </c>
      <c r="O95" s="89" t="str">
        <f t="shared" si="26"/>
        <v/>
      </c>
      <c r="P95" s="83" t="str">
        <f t="shared" si="27"/>
        <v/>
      </c>
      <c r="Q95" s="192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7"/>
      <c r="B96" s="98"/>
      <c r="C96" s="99"/>
      <c r="D96" s="83" t="str">
        <f t="shared" si="20"/>
        <v/>
      </c>
      <c r="E96" s="98"/>
      <c r="F96" s="83" t="str">
        <f t="shared" si="21"/>
        <v/>
      </c>
      <c r="G96" s="98"/>
      <c r="H96" s="83" t="str">
        <f t="shared" si="22"/>
        <v/>
      </c>
      <c r="I96" s="98"/>
      <c r="J96" s="83" t="str">
        <f t="shared" si="23"/>
        <v/>
      </c>
      <c r="K96" s="98"/>
      <c r="L96" s="83" t="str">
        <f t="shared" si="24"/>
        <v/>
      </c>
      <c r="M96" s="98"/>
      <c r="N96" s="83" t="str">
        <f t="shared" si="25"/>
        <v/>
      </c>
      <c r="O96" s="89" t="str">
        <f t="shared" si="26"/>
        <v/>
      </c>
      <c r="P96" s="83" t="str">
        <f t="shared" si="27"/>
        <v/>
      </c>
      <c r="Q96" s="192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7"/>
      <c r="B97" s="98"/>
      <c r="C97" s="99"/>
      <c r="D97" s="83" t="str">
        <f t="shared" si="20"/>
        <v/>
      </c>
      <c r="E97" s="98"/>
      <c r="F97" s="83" t="str">
        <f t="shared" si="21"/>
        <v/>
      </c>
      <c r="G97" s="98"/>
      <c r="H97" s="83" t="str">
        <f t="shared" si="22"/>
        <v/>
      </c>
      <c r="I97" s="98"/>
      <c r="J97" s="83" t="str">
        <f t="shared" si="23"/>
        <v/>
      </c>
      <c r="K97" s="98"/>
      <c r="L97" s="83" t="str">
        <f t="shared" si="24"/>
        <v/>
      </c>
      <c r="M97" s="98"/>
      <c r="N97" s="83" t="str">
        <f t="shared" si="25"/>
        <v/>
      </c>
      <c r="O97" s="89" t="str">
        <f t="shared" si="26"/>
        <v/>
      </c>
      <c r="P97" s="83" t="str">
        <f t="shared" si="27"/>
        <v/>
      </c>
      <c r="Q97" s="192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7"/>
      <c r="B98" s="98"/>
      <c r="C98" s="99"/>
      <c r="D98" s="83" t="str">
        <f t="shared" ref="D98:D129" si="30">IF(OR(A98="",B98="",C98=""),"",ROUND(B98*C98,2))</f>
        <v/>
      </c>
      <c r="E98" s="98"/>
      <c r="F98" s="83" t="str">
        <f t="shared" ref="F98:F129" si="31">IF(OR(A98="",E98="",C98="",NOT(ISNUMBER($U$2))),"",ROUND(E98*C98*$U$2,2))</f>
        <v/>
      </c>
      <c r="G98" s="98"/>
      <c r="H98" s="83" t="str">
        <f t="shared" ref="H98:H129" si="32">IF(OR(A98="",G98="",C98="",NOT(ISNUMBER($U$3))),"",ROUND(G98*C98*$U$3,2))</f>
        <v/>
      </c>
      <c r="I98" s="98"/>
      <c r="J98" s="83" t="str">
        <f t="shared" ref="J98:J129" si="33">IF(OR(A98="",I98="",C98="",NOT(ISNUMBER($U$4))),"",ROUND(I98*C98*$U$4,2))</f>
        <v/>
      </c>
      <c r="K98" s="98"/>
      <c r="L98" s="83" t="str">
        <f t="shared" ref="L98:L129" si="34">IF(OR(A98="",K98="",C98="",NOT(ISNUMBER($U$5))),"",ROUND(K98*C98*$U$5,2))</f>
        <v/>
      </c>
      <c r="M98" s="98"/>
      <c r="N98" s="83" t="str">
        <f t="shared" ref="N98:N129" si="35">IF(OR(A98="",M98="",C98="",NOT(ISNUMBER($U$6))),"",ROUND(M98*C98*$U$6,2))</f>
        <v/>
      </c>
      <c r="O98" s="89" t="str">
        <f t="shared" ref="O98:O129" si="36">IF(A98="","",SUM(E98,G98,I98,K98,M98))</f>
        <v/>
      </c>
      <c r="P98" s="83" t="str">
        <f t="shared" ref="P98:P129" si="37">IF(A98="","",SUM(F98,H98,J98,L98,N98))</f>
        <v/>
      </c>
      <c r="Q98" s="192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30"/>
        <v/>
      </c>
      <c r="E99" s="98"/>
      <c r="F99" s="83" t="str">
        <f t="shared" si="31"/>
        <v/>
      </c>
      <c r="G99" s="98"/>
      <c r="H99" s="83" t="str">
        <f t="shared" si="32"/>
        <v/>
      </c>
      <c r="I99" s="98"/>
      <c r="J99" s="83" t="str">
        <f t="shared" si="33"/>
        <v/>
      </c>
      <c r="K99" s="98"/>
      <c r="L99" s="83" t="str">
        <f t="shared" si="34"/>
        <v/>
      </c>
      <c r="M99" s="98"/>
      <c r="N99" s="83" t="str">
        <f t="shared" si="35"/>
        <v/>
      </c>
      <c r="O99" s="89" t="str">
        <f t="shared" si="36"/>
        <v/>
      </c>
      <c r="P99" s="83" t="str">
        <f t="shared" si="37"/>
        <v/>
      </c>
      <c r="Q99" s="192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7"/>
      <c r="B100" s="98"/>
      <c r="C100" s="99"/>
      <c r="D100" s="83" t="str">
        <f t="shared" si="30"/>
        <v/>
      </c>
      <c r="E100" s="98"/>
      <c r="F100" s="83" t="str">
        <f t="shared" si="31"/>
        <v/>
      </c>
      <c r="G100" s="98"/>
      <c r="H100" s="83" t="str">
        <f t="shared" si="32"/>
        <v/>
      </c>
      <c r="I100" s="98"/>
      <c r="J100" s="83" t="str">
        <f t="shared" si="33"/>
        <v/>
      </c>
      <c r="K100" s="98"/>
      <c r="L100" s="83" t="str">
        <f t="shared" si="34"/>
        <v/>
      </c>
      <c r="M100" s="98"/>
      <c r="N100" s="83" t="str">
        <f t="shared" si="35"/>
        <v/>
      </c>
      <c r="O100" s="89" t="str">
        <f t="shared" si="36"/>
        <v/>
      </c>
      <c r="P100" s="83" t="str">
        <f t="shared" si="37"/>
        <v/>
      </c>
      <c r="Q100" s="192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7"/>
      <c r="B101" s="98"/>
      <c r="C101" s="99"/>
      <c r="D101" s="83" t="str">
        <f t="shared" si="30"/>
        <v/>
      </c>
      <c r="E101" s="98"/>
      <c r="F101" s="83" t="str">
        <f t="shared" si="31"/>
        <v/>
      </c>
      <c r="G101" s="98"/>
      <c r="H101" s="83" t="str">
        <f t="shared" si="32"/>
        <v/>
      </c>
      <c r="I101" s="98"/>
      <c r="J101" s="83" t="str">
        <f t="shared" si="33"/>
        <v/>
      </c>
      <c r="K101" s="98"/>
      <c r="L101" s="83" t="str">
        <f t="shared" si="34"/>
        <v/>
      </c>
      <c r="M101" s="98"/>
      <c r="N101" s="83" t="str">
        <f t="shared" si="35"/>
        <v/>
      </c>
      <c r="O101" s="89" t="str">
        <f t="shared" si="36"/>
        <v/>
      </c>
      <c r="P101" s="83" t="str">
        <f t="shared" si="37"/>
        <v/>
      </c>
      <c r="Q101" s="192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7"/>
      <c r="B102" s="98"/>
      <c r="C102" s="99"/>
      <c r="D102" s="83" t="str">
        <f t="shared" si="30"/>
        <v/>
      </c>
      <c r="E102" s="98"/>
      <c r="F102" s="83" t="str">
        <f t="shared" si="31"/>
        <v/>
      </c>
      <c r="G102" s="98"/>
      <c r="H102" s="83" t="str">
        <f t="shared" si="32"/>
        <v/>
      </c>
      <c r="I102" s="98"/>
      <c r="J102" s="83" t="str">
        <f t="shared" si="33"/>
        <v/>
      </c>
      <c r="K102" s="98"/>
      <c r="L102" s="83" t="str">
        <f t="shared" si="34"/>
        <v/>
      </c>
      <c r="M102" s="98"/>
      <c r="N102" s="83" t="str">
        <f t="shared" si="35"/>
        <v/>
      </c>
      <c r="O102" s="89" t="str">
        <f t="shared" si="36"/>
        <v/>
      </c>
      <c r="P102" s="83" t="str">
        <f t="shared" si="37"/>
        <v/>
      </c>
      <c r="Q102" s="192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7"/>
      <c r="B103" s="98"/>
      <c r="C103" s="99"/>
      <c r="D103" s="83" t="str">
        <f t="shared" si="30"/>
        <v/>
      </c>
      <c r="E103" s="98"/>
      <c r="F103" s="83" t="str">
        <f t="shared" si="31"/>
        <v/>
      </c>
      <c r="G103" s="98"/>
      <c r="H103" s="83" t="str">
        <f t="shared" si="32"/>
        <v/>
      </c>
      <c r="I103" s="98"/>
      <c r="J103" s="83" t="str">
        <f t="shared" si="33"/>
        <v/>
      </c>
      <c r="K103" s="98"/>
      <c r="L103" s="83" t="str">
        <f t="shared" si="34"/>
        <v/>
      </c>
      <c r="M103" s="98"/>
      <c r="N103" s="83" t="str">
        <f t="shared" si="35"/>
        <v/>
      </c>
      <c r="O103" s="89" t="str">
        <f t="shared" si="36"/>
        <v/>
      </c>
      <c r="P103" s="83" t="str">
        <f t="shared" si="37"/>
        <v/>
      </c>
      <c r="Q103" s="192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7"/>
      <c r="B104" s="98"/>
      <c r="C104" s="99"/>
      <c r="D104" s="83" t="str">
        <f t="shared" si="30"/>
        <v/>
      </c>
      <c r="E104" s="98"/>
      <c r="F104" s="83" t="str">
        <f t="shared" si="31"/>
        <v/>
      </c>
      <c r="G104" s="98"/>
      <c r="H104" s="83" t="str">
        <f t="shared" si="32"/>
        <v/>
      </c>
      <c r="I104" s="98"/>
      <c r="J104" s="83" t="str">
        <f t="shared" si="33"/>
        <v/>
      </c>
      <c r="K104" s="98"/>
      <c r="L104" s="83" t="str">
        <f t="shared" si="34"/>
        <v/>
      </c>
      <c r="M104" s="98"/>
      <c r="N104" s="83" t="str">
        <f t="shared" si="35"/>
        <v/>
      </c>
      <c r="O104" s="89" t="str">
        <f t="shared" si="36"/>
        <v/>
      </c>
      <c r="P104" s="83" t="str">
        <f t="shared" si="37"/>
        <v/>
      </c>
      <c r="Q104" s="192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7"/>
      <c r="B105" s="98"/>
      <c r="C105" s="99"/>
      <c r="D105" s="83" t="str">
        <f t="shared" si="30"/>
        <v/>
      </c>
      <c r="E105" s="98"/>
      <c r="F105" s="83" t="str">
        <f t="shared" si="31"/>
        <v/>
      </c>
      <c r="G105" s="98"/>
      <c r="H105" s="83" t="str">
        <f t="shared" si="32"/>
        <v/>
      </c>
      <c r="I105" s="98"/>
      <c r="J105" s="83" t="str">
        <f t="shared" si="33"/>
        <v/>
      </c>
      <c r="K105" s="98"/>
      <c r="L105" s="83" t="str">
        <f t="shared" si="34"/>
        <v/>
      </c>
      <c r="M105" s="98"/>
      <c r="N105" s="83" t="str">
        <f t="shared" si="35"/>
        <v/>
      </c>
      <c r="O105" s="89" t="str">
        <f t="shared" si="36"/>
        <v/>
      </c>
      <c r="P105" s="83" t="str">
        <f t="shared" si="37"/>
        <v/>
      </c>
      <c r="Q105" s="192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7"/>
      <c r="B106" s="98"/>
      <c r="C106" s="99"/>
      <c r="D106" s="83" t="str">
        <f t="shared" si="30"/>
        <v/>
      </c>
      <c r="E106" s="98"/>
      <c r="F106" s="83" t="str">
        <f t="shared" si="31"/>
        <v/>
      </c>
      <c r="G106" s="98"/>
      <c r="H106" s="83" t="str">
        <f t="shared" si="32"/>
        <v/>
      </c>
      <c r="I106" s="98"/>
      <c r="J106" s="83" t="str">
        <f t="shared" si="33"/>
        <v/>
      </c>
      <c r="K106" s="98"/>
      <c r="L106" s="83" t="str">
        <f t="shared" si="34"/>
        <v/>
      </c>
      <c r="M106" s="98"/>
      <c r="N106" s="83" t="str">
        <f t="shared" si="35"/>
        <v/>
      </c>
      <c r="O106" s="89" t="str">
        <f t="shared" si="36"/>
        <v/>
      </c>
      <c r="P106" s="83" t="str">
        <f t="shared" si="37"/>
        <v/>
      </c>
      <c r="Q106" s="192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7"/>
      <c r="B107" s="98"/>
      <c r="C107" s="99"/>
      <c r="D107" s="83" t="str">
        <f t="shared" si="30"/>
        <v/>
      </c>
      <c r="E107" s="98"/>
      <c r="F107" s="83" t="str">
        <f t="shared" si="31"/>
        <v/>
      </c>
      <c r="G107" s="98"/>
      <c r="H107" s="83" t="str">
        <f t="shared" si="32"/>
        <v/>
      </c>
      <c r="I107" s="98"/>
      <c r="J107" s="83" t="str">
        <f t="shared" si="33"/>
        <v/>
      </c>
      <c r="K107" s="98"/>
      <c r="L107" s="83" t="str">
        <f t="shared" si="34"/>
        <v/>
      </c>
      <c r="M107" s="98"/>
      <c r="N107" s="83" t="str">
        <f t="shared" si="35"/>
        <v/>
      </c>
      <c r="O107" s="89" t="str">
        <f t="shared" si="36"/>
        <v/>
      </c>
      <c r="P107" s="83" t="str">
        <f t="shared" si="37"/>
        <v/>
      </c>
      <c r="Q107" s="192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7"/>
      <c r="B108" s="98"/>
      <c r="C108" s="99"/>
      <c r="D108" s="83" t="str">
        <f t="shared" si="30"/>
        <v/>
      </c>
      <c r="E108" s="98"/>
      <c r="F108" s="83" t="str">
        <f t="shared" si="31"/>
        <v/>
      </c>
      <c r="G108" s="98"/>
      <c r="H108" s="83" t="str">
        <f t="shared" si="32"/>
        <v/>
      </c>
      <c r="I108" s="98"/>
      <c r="J108" s="83" t="str">
        <f t="shared" si="33"/>
        <v/>
      </c>
      <c r="K108" s="98"/>
      <c r="L108" s="83" t="str">
        <f t="shared" si="34"/>
        <v/>
      </c>
      <c r="M108" s="98"/>
      <c r="N108" s="83" t="str">
        <f t="shared" si="35"/>
        <v/>
      </c>
      <c r="O108" s="89" t="str">
        <f t="shared" si="36"/>
        <v/>
      </c>
      <c r="P108" s="83" t="str">
        <f t="shared" si="37"/>
        <v/>
      </c>
      <c r="Q108" s="192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7"/>
      <c r="B109" s="98"/>
      <c r="C109" s="99"/>
      <c r="D109" s="83" t="str">
        <f t="shared" si="30"/>
        <v/>
      </c>
      <c r="E109" s="98"/>
      <c r="F109" s="83" t="str">
        <f t="shared" si="31"/>
        <v/>
      </c>
      <c r="G109" s="98"/>
      <c r="H109" s="83" t="str">
        <f t="shared" si="32"/>
        <v/>
      </c>
      <c r="I109" s="98"/>
      <c r="J109" s="83" t="str">
        <f t="shared" si="33"/>
        <v/>
      </c>
      <c r="K109" s="98"/>
      <c r="L109" s="83" t="str">
        <f t="shared" si="34"/>
        <v/>
      </c>
      <c r="M109" s="98"/>
      <c r="N109" s="83" t="str">
        <f t="shared" si="35"/>
        <v/>
      </c>
      <c r="O109" s="89" t="str">
        <f t="shared" si="36"/>
        <v/>
      </c>
      <c r="P109" s="83" t="str">
        <f t="shared" si="37"/>
        <v/>
      </c>
      <c r="Q109" s="192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7"/>
      <c r="B110" s="98"/>
      <c r="C110" s="99"/>
      <c r="D110" s="83" t="str">
        <f t="shared" si="30"/>
        <v/>
      </c>
      <c r="E110" s="98"/>
      <c r="F110" s="83" t="str">
        <f t="shared" si="31"/>
        <v/>
      </c>
      <c r="G110" s="98"/>
      <c r="H110" s="83" t="str">
        <f t="shared" si="32"/>
        <v/>
      </c>
      <c r="I110" s="98"/>
      <c r="J110" s="83" t="str">
        <f t="shared" si="33"/>
        <v/>
      </c>
      <c r="K110" s="98"/>
      <c r="L110" s="83" t="str">
        <f t="shared" si="34"/>
        <v/>
      </c>
      <c r="M110" s="98"/>
      <c r="N110" s="83" t="str">
        <f t="shared" si="35"/>
        <v/>
      </c>
      <c r="O110" s="89" t="str">
        <f t="shared" si="36"/>
        <v/>
      </c>
      <c r="P110" s="83" t="str">
        <f t="shared" si="37"/>
        <v/>
      </c>
      <c r="Q110" s="192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7"/>
      <c r="B111" s="98"/>
      <c r="C111" s="99"/>
      <c r="D111" s="83" t="str">
        <f t="shared" si="30"/>
        <v/>
      </c>
      <c r="E111" s="98"/>
      <c r="F111" s="83" t="str">
        <f t="shared" si="31"/>
        <v/>
      </c>
      <c r="G111" s="98"/>
      <c r="H111" s="83" t="str">
        <f t="shared" si="32"/>
        <v/>
      </c>
      <c r="I111" s="98"/>
      <c r="J111" s="83" t="str">
        <f t="shared" si="33"/>
        <v/>
      </c>
      <c r="K111" s="98"/>
      <c r="L111" s="83" t="str">
        <f t="shared" si="34"/>
        <v/>
      </c>
      <c r="M111" s="98"/>
      <c r="N111" s="83" t="str">
        <f t="shared" si="35"/>
        <v/>
      </c>
      <c r="O111" s="89" t="str">
        <f t="shared" si="36"/>
        <v/>
      </c>
      <c r="P111" s="83" t="str">
        <f t="shared" si="37"/>
        <v/>
      </c>
      <c r="Q111" s="192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7"/>
      <c r="B112" s="98"/>
      <c r="C112" s="99"/>
      <c r="D112" s="83" t="str">
        <f t="shared" si="30"/>
        <v/>
      </c>
      <c r="E112" s="98"/>
      <c r="F112" s="83" t="str">
        <f t="shared" si="31"/>
        <v/>
      </c>
      <c r="G112" s="98"/>
      <c r="H112" s="83" t="str">
        <f t="shared" si="32"/>
        <v/>
      </c>
      <c r="I112" s="98"/>
      <c r="J112" s="83" t="str">
        <f t="shared" si="33"/>
        <v/>
      </c>
      <c r="K112" s="98"/>
      <c r="L112" s="83" t="str">
        <f t="shared" si="34"/>
        <v/>
      </c>
      <c r="M112" s="98"/>
      <c r="N112" s="83" t="str">
        <f t="shared" si="35"/>
        <v/>
      </c>
      <c r="O112" s="89" t="str">
        <f t="shared" si="36"/>
        <v/>
      </c>
      <c r="P112" s="83" t="str">
        <f t="shared" si="37"/>
        <v/>
      </c>
      <c r="Q112" s="192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7"/>
      <c r="B113" s="98"/>
      <c r="C113" s="99"/>
      <c r="D113" s="83" t="str">
        <f t="shared" si="30"/>
        <v/>
      </c>
      <c r="E113" s="98"/>
      <c r="F113" s="83" t="str">
        <f t="shared" si="31"/>
        <v/>
      </c>
      <c r="G113" s="98"/>
      <c r="H113" s="83" t="str">
        <f t="shared" si="32"/>
        <v/>
      </c>
      <c r="I113" s="98"/>
      <c r="J113" s="83" t="str">
        <f t="shared" si="33"/>
        <v/>
      </c>
      <c r="K113" s="98"/>
      <c r="L113" s="83" t="str">
        <f t="shared" si="34"/>
        <v/>
      </c>
      <c r="M113" s="98"/>
      <c r="N113" s="83" t="str">
        <f t="shared" si="35"/>
        <v/>
      </c>
      <c r="O113" s="89" t="str">
        <f t="shared" si="36"/>
        <v/>
      </c>
      <c r="P113" s="83" t="str">
        <f t="shared" si="37"/>
        <v/>
      </c>
      <c r="Q113" s="192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7"/>
      <c r="B114" s="98"/>
      <c r="C114" s="99"/>
      <c r="D114" s="83" t="str">
        <f t="shared" si="30"/>
        <v/>
      </c>
      <c r="E114" s="98"/>
      <c r="F114" s="83" t="str">
        <f t="shared" si="31"/>
        <v/>
      </c>
      <c r="G114" s="98"/>
      <c r="H114" s="83" t="str">
        <f t="shared" si="32"/>
        <v/>
      </c>
      <c r="I114" s="98"/>
      <c r="J114" s="83" t="str">
        <f t="shared" si="33"/>
        <v/>
      </c>
      <c r="K114" s="98"/>
      <c r="L114" s="83" t="str">
        <f t="shared" si="34"/>
        <v/>
      </c>
      <c r="M114" s="98"/>
      <c r="N114" s="83" t="str">
        <f t="shared" si="35"/>
        <v/>
      </c>
      <c r="O114" s="89" t="str">
        <f t="shared" si="36"/>
        <v/>
      </c>
      <c r="P114" s="83" t="str">
        <f t="shared" si="37"/>
        <v/>
      </c>
      <c r="Q114" s="192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7"/>
      <c r="B115" s="98"/>
      <c r="C115" s="99"/>
      <c r="D115" s="83" t="str">
        <f t="shared" si="30"/>
        <v/>
      </c>
      <c r="E115" s="98"/>
      <c r="F115" s="83" t="str">
        <f t="shared" si="31"/>
        <v/>
      </c>
      <c r="G115" s="98"/>
      <c r="H115" s="83" t="str">
        <f t="shared" si="32"/>
        <v/>
      </c>
      <c r="I115" s="98"/>
      <c r="J115" s="83" t="str">
        <f t="shared" si="33"/>
        <v/>
      </c>
      <c r="K115" s="98"/>
      <c r="L115" s="83" t="str">
        <f t="shared" si="34"/>
        <v/>
      </c>
      <c r="M115" s="98"/>
      <c r="N115" s="83" t="str">
        <f t="shared" si="35"/>
        <v/>
      </c>
      <c r="O115" s="89" t="str">
        <f t="shared" si="36"/>
        <v/>
      </c>
      <c r="P115" s="83" t="str">
        <f t="shared" si="37"/>
        <v/>
      </c>
      <c r="Q115" s="192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7"/>
      <c r="B116" s="98"/>
      <c r="C116" s="99"/>
      <c r="D116" s="83" t="str">
        <f t="shared" si="30"/>
        <v/>
      </c>
      <c r="E116" s="98"/>
      <c r="F116" s="83" t="str">
        <f t="shared" si="31"/>
        <v/>
      </c>
      <c r="G116" s="98"/>
      <c r="H116" s="83" t="str">
        <f t="shared" si="32"/>
        <v/>
      </c>
      <c r="I116" s="98"/>
      <c r="J116" s="83" t="str">
        <f t="shared" si="33"/>
        <v/>
      </c>
      <c r="K116" s="98"/>
      <c r="L116" s="83" t="str">
        <f t="shared" si="34"/>
        <v/>
      </c>
      <c r="M116" s="98"/>
      <c r="N116" s="83" t="str">
        <f t="shared" si="35"/>
        <v/>
      </c>
      <c r="O116" s="89" t="str">
        <f t="shared" si="36"/>
        <v/>
      </c>
      <c r="P116" s="83" t="str">
        <f t="shared" si="37"/>
        <v/>
      </c>
      <c r="Q116" s="192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7"/>
      <c r="B117" s="98"/>
      <c r="C117" s="99"/>
      <c r="D117" s="83" t="str">
        <f t="shared" si="30"/>
        <v/>
      </c>
      <c r="E117" s="98"/>
      <c r="F117" s="83" t="str">
        <f t="shared" si="31"/>
        <v/>
      </c>
      <c r="G117" s="98"/>
      <c r="H117" s="83" t="str">
        <f t="shared" si="32"/>
        <v/>
      </c>
      <c r="I117" s="98"/>
      <c r="J117" s="83" t="str">
        <f t="shared" si="33"/>
        <v/>
      </c>
      <c r="K117" s="98"/>
      <c r="L117" s="83" t="str">
        <f t="shared" si="34"/>
        <v/>
      </c>
      <c r="M117" s="98"/>
      <c r="N117" s="83" t="str">
        <f t="shared" si="35"/>
        <v/>
      </c>
      <c r="O117" s="89" t="str">
        <f t="shared" si="36"/>
        <v/>
      </c>
      <c r="P117" s="83" t="str">
        <f t="shared" si="37"/>
        <v/>
      </c>
      <c r="Q117" s="192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7"/>
      <c r="B118" s="98"/>
      <c r="C118" s="99"/>
      <c r="D118" s="83" t="str">
        <f t="shared" si="30"/>
        <v/>
      </c>
      <c r="E118" s="98"/>
      <c r="F118" s="83" t="str">
        <f t="shared" si="31"/>
        <v/>
      </c>
      <c r="G118" s="98"/>
      <c r="H118" s="83" t="str">
        <f t="shared" si="32"/>
        <v/>
      </c>
      <c r="I118" s="98"/>
      <c r="J118" s="83" t="str">
        <f t="shared" si="33"/>
        <v/>
      </c>
      <c r="K118" s="98"/>
      <c r="L118" s="83" t="str">
        <f t="shared" si="34"/>
        <v/>
      </c>
      <c r="M118" s="98"/>
      <c r="N118" s="83" t="str">
        <f t="shared" si="35"/>
        <v/>
      </c>
      <c r="O118" s="89" t="str">
        <f t="shared" si="36"/>
        <v/>
      </c>
      <c r="P118" s="83" t="str">
        <f t="shared" si="37"/>
        <v/>
      </c>
      <c r="Q118" s="192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7"/>
      <c r="B119" s="98"/>
      <c r="C119" s="99"/>
      <c r="D119" s="83" t="str">
        <f t="shared" si="30"/>
        <v/>
      </c>
      <c r="E119" s="98"/>
      <c r="F119" s="83" t="str">
        <f t="shared" si="31"/>
        <v/>
      </c>
      <c r="G119" s="98"/>
      <c r="H119" s="83" t="str">
        <f t="shared" si="32"/>
        <v/>
      </c>
      <c r="I119" s="98"/>
      <c r="J119" s="83" t="str">
        <f t="shared" si="33"/>
        <v/>
      </c>
      <c r="K119" s="98"/>
      <c r="L119" s="83" t="str">
        <f t="shared" si="34"/>
        <v/>
      </c>
      <c r="M119" s="98"/>
      <c r="N119" s="83" t="str">
        <f t="shared" si="35"/>
        <v/>
      </c>
      <c r="O119" s="89" t="str">
        <f t="shared" si="36"/>
        <v/>
      </c>
      <c r="P119" s="83" t="str">
        <f t="shared" si="37"/>
        <v/>
      </c>
      <c r="Q119" s="192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7"/>
      <c r="B120" s="98"/>
      <c r="C120" s="99"/>
      <c r="D120" s="83" t="str">
        <f t="shared" si="30"/>
        <v/>
      </c>
      <c r="E120" s="98"/>
      <c r="F120" s="83" t="str">
        <f t="shared" si="31"/>
        <v/>
      </c>
      <c r="G120" s="98"/>
      <c r="H120" s="83" t="str">
        <f t="shared" si="32"/>
        <v/>
      </c>
      <c r="I120" s="98"/>
      <c r="J120" s="83" t="str">
        <f t="shared" si="33"/>
        <v/>
      </c>
      <c r="K120" s="98"/>
      <c r="L120" s="83" t="str">
        <f t="shared" si="34"/>
        <v/>
      </c>
      <c r="M120" s="98"/>
      <c r="N120" s="83" t="str">
        <f t="shared" si="35"/>
        <v/>
      </c>
      <c r="O120" s="89" t="str">
        <f t="shared" si="36"/>
        <v/>
      </c>
      <c r="P120" s="83" t="str">
        <f t="shared" si="37"/>
        <v/>
      </c>
      <c r="Q120" s="192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7"/>
      <c r="B121" s="98"/>
      <c r="C121" s="99"/>
      <c r="D121" s="83" t="str">
        <f t="shared" si="30"/>
        <v/>
      </c>
      <c r="E121" s="98"/>
      <c r="F121" s="83" t="str">
        <f t="shared" si="31"/>
        <v/>
      </c>
      <c r="G121" s="98"/>
      <c r="H121" s="83" t="str">
        <f t="shared" si="32"/>
        <v/>
      </c>
      <c r="I121" s="98"/>
      <c r="J121" s="83" t="str">
        <f t="shared" si="33"/>
        <v/>
      </c>
      <c r="K121" s="98"/>
      <c r="L121" s="83" t="str">
        <f t="shared" si="34"/>
        <v/>
      </c>
      <c r="M121" s="98"/>
      <c r="N121" s="83" t="str">
        <f t="shared" si="35"/>
        <v/>
      </c>
      <c r="O121" s="89" t="str">
        <f t="shared" si="36"/>
        <v/>
      </c>
      <c r="P121" s="83" t="str">
        <f t="shared" si="37"/>
        <v/>
      </c>
      <c r="Q121" s="192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7"/>
      <c r="B122" s="98"/>
      <c r="C122" s="99"/>
      <c r="D122" s="83" t="str">
        <f t="shared" si="30"/>
        <v/>
      </c>
      <c r="E122" s="98"/>
      <c r="F122" s="83" t="str">
        <f t="shared" si="31"/>
        <v/>
      </c>
      <c r="G122" s="98"/>
      <c r="H122" s="83" t="str">
        <f t="shared" si="32"/>
        <v/>
      </c>
      <c r="I122" s="98"/>
      <c r="J122" s="83" t="str">
        <f t="shared" si="33"/>
        <v/>
      </c>
      <c r="K122" s="98"/>
      <c r="L122" s="83" t="str">
        <f t="shared" si="34"/>
        <v/>
      </c>
      <c r="M122" s="98"/>
      <c r="N122" s="83" t="str">
        <f t="shared" si="35"/>
        <v/>
      </c>
      <c r="O122" s="89" t="str">
        <f t="shared" si="36"/>
        <v/>
      </c>
      <c r="P122" s="83" t="str">
        <f t="shared" si="37"/>
        <v/>
      </c>
      <c r="Q122" s="192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7"/>
      <c r="B123" s="98"/>
      <c r="C123" s="99"/>
      <c r="D123" s="83" t="str">
        <f t="shared" si="30"/>
        <v/>
      </c>
      <c r="E123" s="98"/>
      <c r="F123" s="83" t="str">
        <f t="shared" si="31"/>
        <v/>
      </c>
      <c r="G123" s="98"/>
      <c r="H123" s="83" t="str">
        <f t="shared" si="32"/>
        <v/>
      </c>
      <c r="I123" s="98"/>
      <c r="J123" s="83" t="str">
        <f t="shared" si="33"/>
        <v/>
      </c>
      <c r="K123" s="98"/>
      <c r="L123" s="83" t="str">
        <f t="shared" si="34"/>
        <v/>
      </c>
      <c r="M123" s="98"/>
      <c r="N123" s="83" t="str">
        <f t="shared" si="35"/>
        <v/>
      </c>
      <c r="O123" s="89" t="str">
        <f t="shared" si="36"/>
        <v/>
      </c>
      <c r="P123" s="83" t="str">
        <f t="shared" si="37"/>
        <v/>
      </c>
      <c r="Q123" s="192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7"/>
      <c r="B124" s="98"/>
      <c r="C124" s="99"/>
      <c r="D124" s="83" t="str">
        <f t="shared" si="30"/>
        <v/>
      </c>
      <c r="E124" s="98"/>
      <c r="F124" s="83" t="str">
        <f t="shared" si="31"/>
        <v/>
      </c>
      <c r="G124" s="98"/>
      <c r="H124" s="83" t="str">
        <f t="shared" si="32"/>
        <v/>
      </c>
      <c r="I124" s="98"/>
      <c r="J124" s="83" t="str">
        <f t="shared" si="33"/>
        <v/>
      </c>
      <c r="K124" s="98"/>
      <c r="L124" s="83" t="str">
        <f t="shared" si="34"/>
        <v/>
      </c>
      <c r="M124" s="98"/>
      <c r="N124" s="83" t="str">
        <f t="shared" si="35"/>
        <v/>
      </c>
      <c r="O124" s="89" t="str">
        <f t="shared" si="36"/>
        <v/>
      </c>
      <c r="P124" s="83" t="str">
        <f t="shared" si="37"/>
        <v/>
      </c>
      <c r="Q124" s="192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7"/>
      <c r="B125" s="98"/>
      <c r="C125" s="99"/>
      <c r="D125" s="83" t="str">
        <f t="shared" si="30"/>
        <v/>
      </c>
      <c r="E125" s="98"/>
      <c r="F125" s="83" t="str">
        <f t="shared" si="31"/>
        <v/>
      </c>
      <c r="G125" s="98"/>
      <c r="H125" s="83" t="str">
        <f t="shared" si="32"/>
        <v/>
      </c>
      <c r="I125" s="98"/>
      <c r="J125" s="83" t="str">
        <f t="shared" si="33"/>
        <v/>
      </c>
      <c r="K125" s="98"/>
      <c r="L125" s="83" t="str">
        <f t="shared" si="34"/>
        <v/>
      </c>
      <c r="M125" s="98"/>
      <c r="N125" s="83" t="str">
        <f t="shared" si="35"/>
        <v/>
      </c>
      <c r="O125" s="89" t="str">
        <f t="shared" si="36"/>
        <v/>
      </c>
      <c r="P125" s="83" t="str">
        <f t="shared" si="37"/>
        <v/>
      </c>
      <c r="Q125" s="192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7"/>
      <c r="B126" s="98"/>
      <c r="C126" s="99"/>
      <c r="D126" s="83" t="str">
        <f t="shared" si="30"/>
        <v/>
      </c>
      <c r="E126" s="98"/>
      <c r="F126" s="83" t="str">
        <f t="shared" si="31"/>
        <v/>
      </c>
      <c r="G126" s="98"/>
      <c r="H126" s="83" t="str">
        <f t="shared" si="32"/>
        <v/>
      </c>
      <c r="I126" s="98"/>
      <c r="J126" s="83" t="str">
        <f t="shared" si="33"/>
        <v/>
      </c>
      <c r="K126" s="98"/>
      <c r="L126" s="83" t="str">
        <f t="shared" si="34"/>
        <v/>
      </c>
      <c r="M126" s="98"/>
      <c r="N126" s="83" t="str">
        <f t="shared" si="35"/>
        <v/>
      </c>
      <c r="O126" s="89" t="str">
        <f t="shared" si="36"/>
        <v/>
      </c>
      <c r="P126" s="83" t="str">
        <f t="shared" si="37"/>
        <v/>
      </c>
      <c r="Q126" s="192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7"/>
      <c r="B127" s="98"/>
      <c r="C127" s="99"/>
      <c r="D127" s="83" t="str">
        <f t="shared" si="30"/>
        <v/>
      </c>
      <c r="E127" s="98"/>
      <c r="F127" s="83" t="str">
        <f t="shared" si="31"/>
        <v/>
      </c>
      <c r="G127" s="98"/>
      <c r="H127" s="83" t="str">
        <f t="shared" si="32"/>
        <v/>
      </c>
      <c r="I127" s="98"/>
      <c r="J127" s="83" t="str">
        <f t="shared" si="33"/>
        <v/>
      </c>
      <c r="K127" s="98"/>
      <c r="L127" s="83" t="str">
        <f t="shared" si="34"/>
        <v/>
      </c>
      <c r="M127" s="98"/>
      <c r="N127" s="83" t="str">
        <f t="shared" si="35"/>
        <v/>
      </c>
      <c r="O127" s="89" t="str">
        <f t="shared" si="36"/>
        <v/>
      </c>
      <c r="P127" s="83" t="str">
        <f t="shared" si="37"/>
        <v/>
      </c>
      <c r="Q127" s="192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7"/>
      <c r="B128" s="98"/>
      <c r="C128" s="99"/>
      <c r="D128" s="83" t="str">
        <f t="shared" si="30"/>
        <v/>
      </c>
      <c r="E128" s="98"/>
      <c r="F128" s="83" t="str">
        <f t="shared" si="31"/>
        <v/>
      </c>
      <c r="G128" s="98"/>
      <c r="H128" s="83" t="str">
        <f t="shared" si="32"/>
        <v/>
      </c>
      <c r="I128" s="98"/>
      <c r="J128" s="83" t="str">
        <f t="shared" si="33"/>
        <v/>
      </c>
      <c r="K128" s="98"/>
      <c r="L128" s="83" t="str">
        <f t="shared" si="34"/>
        <v/>
      </c>
      <c r="M128" s="98"/>
      <c r="N128" s="83" t="str">
        <f t="shared" si="35"/>
        <v/>
      </c>
      <c r="O128" s="89" t="str">
        <f t="shared" si="36"/>
        <v/>
      </c>
      <c r="P128" s="83" t="str">
        <f t="shared" si="37"/>
        <v/>
      </c>
      <c r="Q128" s="192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7"/>
      <c r="B129" s="98"/>
      <c r="C129" s="99"/>
      <c r="D129" s="83" t="str">
        <f t="shared" si="30"/>
        <v/>
      </c>
      <c r="E129" s="98"/>
      <c r="F129" s="83" t="str">
        <f t="shared" si="31"/>
        <v/>
      </c>
      <c r="G129" s="98"/>
      <c r="H129" s="83" t="str">
        <f t="shared" si="32"/>
        <v/>
      </c>
      <c r="I129" s="98"/>
      <c r="J129" s="83" t="str">
        <f t="shared" si="33"/>
        <v/>
      </c>
      <c r="K129" s="98"/>
      <c r="L129" s="83" t="str">
        <f t="shared" si="34"/>
        <v/>
      </c>
      <c r="M129" s="98"/>
      <c r="N129" s="83" t="str">
        <f t="shared" si="35"/>
        <v/>
      </c>
      <c r="O129" s="89" t="str">
        <f t="shared" si="36"/>
        <v/>
      </c>
      <c r="P129" s="83" t="str">
        <f t="shared" si="37"/>
        <v/>
      </c>
      <c r="Q129" s="192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7"/>
      <c r="B130" s="98"/>
      <c r="C130" s="99"/>
      <c r="D130" s="83" t="str">
        <f t="shared" ref="D130:D161" si="40">IF(OR(A130="",B130="",C130=""),"",ROUND(B130*C130,2))</f>
        <v/>
      </c>
      <c r="E130" s="98"/>
      <c r="F130" s="83" t="str">
        <f t="shared" ref="F130:F161" si="41">IF(OR(A130="",E130="",C130="",NOT(ISNUMBER($U$2))),"",ROUND(E130*C130*$U$2,2))</f>
        <v/>
      </c>
      <c r="G130" s="98"/>
      <c r="H130" s="83" t="str">
        <f t="shared" ref="H130:H161" si="42">IF(OR(A130="",G130="",C130="",NOT(ISNUMBER($U$3))),"",ROUND(G130*C130*$U$3,2))</f>
        <v/>
      </c>
      <c r="I130" s="98"/>
      <c r="J130" s="83" t="str">
        <f t="shared" ref="J130:J161" si="43">IF(OR(A130="",I130="",C130="",NOT(ISNUMBER($U$4))),"",ROUND(I130*C130*$U$4,2))</f>
        <v/>
      </c>
      <c r="K130" s="98"/>
      <c r="L130" s="83" t="str">
        <f t="shared" ref="L130:L161" si="44">IF(OR(A130="",K130="",C130="",NOT(ISNUMBER($U$5))),"",ROUND(K130*C130*$U$5,2))</f>
        <v/>
      </c>
      <c r="M130" s="98"/>
      <c r="N130" s="83" t="str">
        <f t="shared" ref="N130:N161" si="45">IF(OR(A130="",M130="",C130="",NOT(ISNUMBER($U$6))),"",ROUND(M130*C130*$U$6,2))</f>
        <v/>
      </c>
      <c r="O130" s="89" t="str">
        <f t="shared" ref="O130:O161" si="46">IF(A130="","",SUM(E130,G130,I130,K130,M130))</f>
        <v/>
      </c>
      <c r="P130" s="83" t="str">
        <f t="shared" ref="P130:P161" si="47">IF(A130="","",SUM(F130,H130,J130,L130,N130))</f>
        <v/>
      </c>
      <c r="Q130" s="192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40"/>
        <v/>
      </c>
      <c r="E131" s="98"/>
      <c r="F131" s="83" t="str">
        <f t="shared" si="41"/>
        <v/>
      </c>
      <c r="G131" s="98"/>
      <c r="H131" s="83" t="str">
        <f t="shared" si="42"/>
        <v/>
      </c>
      <c r="I131" s="98"/>
      <c r="J131" s="83" t="str">
        <f t="shared" si="43"/>
        <v/>
      </c>
      <c r="K131" s="98"/>
      <c r="L131" s="83" t="str">
        <f t="shared" si="44"/>
        <v/>
      </c>
      <c r="M131" s="98"/>
      <c r="N131" s="83" t="str">
        <f t="shared" si="45"/>
        <v/>
      </c>
      <c r="O131" s="89" t="str">
        <f t="shared" si="46"/>
        <v/>
      </c>
      <c r="P131" s="83" t="str">
        <f t="shared" si="47"/>
        <v/>
      </c>
      <c r="Q131" s="192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7"/>
      <c r="B132" s="98"/>
      <c r="C132" s="99"/>
      <c r="D132" s="83" t="str">
        <f t="shared" si="40"/>
        <v/>
      </c>
      <c r="E132" s="98"/>
      <c r="F132" s="83" t="str">
        <f t="shared" si="41"/>
        <v/>
      </c>
      <c r="G132" s="98"/>
      <c r="H132" s="83" t="str">
        <f t="shared" si="42"/>
        <v/>
      </c>
      <c r="I132" s="98"/>
      <c r="J132" s="83" t="str">
        <f t="shared" si="43"/>
        <v/>
      </c>
      <c r="K132" s="98"/>
      <c r="L132" s="83" t="str">
        <f t="shared" si="44"/>
        <v/>
      </c>
      <c r="M132" s="98"/>
      <c r="N132" s="83" t="str">
        <f t="shared" si="45"/>
        <v/>
      </c>
      <c r="O132" s="89" t="str">
        <f t="shared" si="46"/>
        <v/>
      </c>
      <c r="P132" s="83" t="str">
        <f t="shared" si="47"/>
        <v/>
      </c>
      <c r="Q132" s="192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7"/>
      <c r="B133" s="98"/>
      <c r="C133" s="99"/>
      <c r="D133" s="83" t="str">
        <f t="shared" si="40"/>
        <v/>
      </c>
      <c r="E133" s="98"/>
      <c r="F133" s="83" t="str">
        <f t="shared" si="41"/>
        <v/>
      </c>
      <c r="G133" s="98"/>
      <c r="H133" s="83" t="str">
        <f t="shared" si="42"/>
        <v/>
      </c>
      <c r="I133" s="98"/>
      <c r="J133" s="83" t="str">
        <f t="shared" si="43"/>
        <v/>
      </c>
      <c r="K133" s="98"/>
      <c r="L133" s="83" t="str">
        <f t="shared" si="44"/>
        <v/>
      </c>
      <c r="M133" s="98"/>
      <c r="N133" s="83" t="str">
        <f t="shared" si="45"/>
        <v/>
      </c>
      <c r="O133" s="89" t="str">
        <f t="shared" si="46"/>
        <v/>
      </c>
      <c r="P133" s="83" t="str">
        <f t="shared" si="47"/>
        <v/>
      </c>
      <c r="Q133" s="192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7"/>
      <c r="B134" s="98"/>
      <c r="C134" s="99"/>
      <c r="D134" s="83" t="str">
        <f t="shared" si="40"/>
        <v/>
      </c>
      <c r="E134" s="98"/>
      <c r="F134" s="83" t="str">
        <f t="shared" si="41"/>
        <v/>
      </c>
      <c r="G134" s="98"/>
      <c r="H134" s="83" t="str">
        <f t="shared" si="42"/>
        <v/>
      </c>
      <c r="I134" s="98"/>
      <c r="J134" s="83" t="str">
        <f t="shared" si="43"/>
        <v/>
      </c>
      <c r="K134" s="98"/>
      <c r="L134" s="83" t="str">
        <f t="shared" si="44"/>
        <v/>
      </c>
      <c r="M134" s="98"/>
      <c r="N134" s="83" t="str">
        <f t="shared" si="45"/>
        <v/>
      </c>
      <c r="O134" s="89" t="str">
        <f t="shared" si="46"/>
        <v/>
      </c>
      <c r="P134" s="83" t="str">
        <f t="shared" si="47"/>
        <v/>
      </c>
      <c r="Q134" s="192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7"/>
      <c r="B135" s="98"/>
      <c r="C135" s="99"/>
      <c r="D135" s="83" t="str">
        <f t="shared" si="40"/>
        <v/>
      </c>
      <c r="E135" s="98"/>
      <c r="F135" s="83" t="str">
        <f t="shared" si="41"/>
        <v/>
      </c>
      <c r="G135" s="98"/>
      <c r="H135" s="83" t="str">
        <f t="shared" si="42"/>
        <v/>
      </c>
      <c r="I135" s="98"/>
      <c r="J135" s="83" t="str">
        <f t="shared" si="43"/>
        <v/>
      </c>
      <c r="K135" s="98"/>
      <c r="L135" s="83" t="str">
        <f t="shared" si="44"/>
        <v/>
      </c>
      <c r="M135" s="98"/>
      <c r="N135" s="83" t="str">
        <f t="shared" si="45"/>
        <v/>
      </c>
      <c r="O135" s="89" t="str">
        <f t="shared" si="46"/>
        <v/>
      </c>
      <c r="P135" s="83" t="str">
        <f t="shared" si="47"/>
        <v/>
      </c>
      <c r="Q135" s="192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7"/>
      <c r="B136" s="98"/>
      <c r="C136" s="99"/>
      <c r="D136" s="83" t="str">
        <f t="shared" si="40"/>
        <v/>
      </c>
      <c r="E136" s="98"/>
      <c r="F136" s="83" t="str">
        <f t="shared" si="41"/>
        <v/>
      </c>
      <c r="G136" s="98"/>
      <c r="H136" s="83" t="str">
        <f t="shared" si="42"/>
        <v/>
      </c>
      <c r="I136" s="98"/>
      <c r="J136" s="83" t="str">
        <f t="shared" si="43"/>
        <v/>
      </c>
      <c r="K136" s="98"/>
      <c r="L136" s="83" t="str">
        <f t="shared" si="44"/>
        <v/>
      </c>
      <c r="M136" s="98"/>
      <c r="N136" s="83" t="str">
        <f t="shared" si="45"/>
        <v/>
      </c>
      <c r="O136" s="89" t="str">
        <f t="shared" si="46"/>
        <v/>
      </c>
      <c r="P136" s="83" t="str">
        <f t="shared" si="47"/>
        <v/>
      </c>
      <c r="Q136" s="192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7"/>
      <c r="B137" s="98"/>
      <c r="C137" s="99"/>
      <c r="D137" s="83" t="str">
        <f t="shared" si="40"/>
        <v/>
      </c>
      <c r="E137" s="98"/>
      <c r="F137" s="83" t="str">
        <f t="shared" si="41"/>
        <v/>
      </c>
      <c r="G137" s="98"/>
      <c r="H137" s="83" t="str">
        <f t="shared" si="42"/>
        <v/>
      </c>
      <c r="I137" s="98"/>
      <c r="J137" s="83" t="str">
        <f t="shared" si="43"/>
        <v/>
      </c>
      <c r="K137" s="98"/>
      <c r="L137" s="83" t="str">
        <f t="shared" si="44"/>
        <v/>
      </c>
      <c r="M137" s="98"/>
      <c r="N137" s="83" t="str">
        <f t="shared" si="45"/>
        <v/>
      </c>
      <c r="O137" s="89" t="str">
        <f t="shared" si="46"/>
        <v/>
      </c>
      <c r="P137" s="83" t="str">
        <f t="shared" si="47"/>
        <v/>
      </c>
      <c r="Q137" s="192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7"/>
      <c r="B138" s="98"/>
      <c r="C138" s="99"/>
      <c r="D138" s="83" t="str">
        <f t="shared" si="40"/>
        <v/>
      </c>
      <c r="E138" s="98"/>
      <c r="F138" s="83" t="str">
        <f t="shared" si="41"/>
        <v/>
      </c>
      <c r="G138" s="98"/>
      <c r="H138" s="83" t="str">
        <f t="shared" si="42"/>
        <v/>
      </c>
      <c r="I138" s="98"/>
      <c r="J138" s="83" t="str">
        <f t="shared" si="43"/>
        <v/>
      </c>
      <c r="K138" s="98"/>
      <c r="L138" s="83" t="str">
        <f t="shared" si="44"/>
        <v/>
      </c>
      <c r="M138" s="98"/>
      <c r="N138" s="83" t="str">
        <f t="shared" si="45"/>
        <v/>
      </c>
      <c r="O138" s="89" t="str">
        <f t="shared" si="46"/>
        <v/>
      </c>
      <c r="P138" s="83" t="str">
        <f t="shared" si="47"/>
        <v/>
      </c>
      <c r="Q138" s="192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7"/>
      <c r="B139" s="98"/>
      <c r="C139" s="99"/>
      <c r="D139" s="83" t="str">
        <f t="shared" si="40"/>
        <v/>
      </c>
      <c r="E139" s="98"/>
      <c r="F139" s="83" t="str">
        <f t="shared" si="41"/>
        <v/>
      </c>
      <c r="G139" s="98"/>
      <c r="H139" s="83" t="str">
        <f t="shared" si="42"/>
        <v/>
      </c>
      <c r="I139" s="98"/>
      <c r="J139" s="83" t="str">
        <f t="shared" si="43"/>
        <v/>
      </c>
      <c r="K139" s="98"/>
      <c r="L139" s="83" t="str">
        <f t="shared" si="44"/>
        <v/>
      </c>
      <c r="M139" s="98"/>
      <c r="N139" s="83" t="str">
        <f t="shared" si="45"/>
        <v/>
      </c>
      <c r="O139" s="89" t="str">
        <f t="shared" si="46"/>
        <v/>
      </c>
      <c r="P139" s="83" t="str">
        <f t="shared" si="47"/>
        <v/>
      </c>
      <c r="Q139" s="192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7"/>
      <c r="B140" s="98"/>
      <c r="C140" s="99"/>
      <c r="D140" s="83" t="str">
        <f t="shared" si="40"/>
        <v/>
      </c>
      <c r="E140" s="98"/>
      <c r="F140" s="83" t="str">
        <f t="shared" si="41"/>
        <v/>
      </c>
      <c r="G140" s="98"/>
      <c r="H140" s="83" t="str">
        <f t="shared" si="42"/>
        <v/>
      </c>
      <c r="I140" s="98"/>
      <c r="J140" s="83" t="str">
        <f t="shared" si="43"/>
        <v/>
      </c>
      <c r="K140" s="98"/>
      <c r="L140" s="83" t="str">
        <f t="shared" si="44"/>
        <v/>
      </c>
      <c r="M140" s="98"/>
      <c r="N140" s="83" t="str">
        <f t="shared" si="45"/>
        <v/>
      </c>
      <c r="O140" s="89" t="str">
        <f t="shared" si="46"/>
        <v/>
      </c>
      <c r="P140" s="83" t="str">
        <f t="shared" si="47"/>
        <v/>
      </c>
      <c r="Q140" s="192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7"/>
      <c r="B141" s="98"/>
      <c r="C141" s="99"/>
      <c r="D141" s="83" t="str">
        <f t="shared" si="40"/>
        <v/>
      </c>
      <c r="E141" s="98"/>
      <c r="F141" s="83" t="str">
        <f t="shared" si="41"/>
        <v/>
      </c>
      <c r="G141" s="98"/>
      <c r="H141" s="83" t="str">
        <f t="shared" si="42"/>
        <v/>
      </c>
      <c r="I141" s="98"/>
      <c r="J141" s="83" t="str">
        <f t="shared" si="43"/>
        <v/>
      </c>
      <c r="K141" s="98"/>
      <c r="L141" s="83" t="str">
        <f t="shared" si="44"/>
        <v/>
      </c>
      <c r="M141" s="98"/>
      <c r="N141" s="83" t="str">
        <f t="shared" si="45"/>
        <v/>
      </c>
      <c r="O141" s="89" t="str">
        <f t="shared" si="46"/>
        <v/>
      </c>
      <c r="P141" s="83" t="str">
        <f t="shared" si="47"/>
        <v/>
      </c>
      <c r="Q141" s="192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7"/>
      <c r="B142" s="98"/>
      <c r="C142" s="99"/>
      <c r="D142" s="83" t="str">
        <f t="shared" si="40"/>
        <v/>
      </c>
      <c r="E142" s="98"/>
      <c r="F142" s="83" t="str">
        <f t="shared" si="41"/>
        <v/>
      </c>
      <c r="G142" s="98"/>
      <c r="H142" s="83" t="str">
        <f t="shared" si="42"/>
        <v/>
      </c>
      <c r="I142" s="98"/>
      <c r="J142" s="83" t="str">
        <f t="shared" si="43"/>
        <v/>
      </c>
      <c r="K142" s="98"/>
      <c r="L142" s="83" t="str">
        <f t="shared" si="44"/>
        <v/>
      </c>
      <c r="M142" s="98"/>
      <c r="N142" s="83" t="str">
        <f t="shared" si="45"/>
        <v/>
      </c>
      <c r="O142" s="89" t="str">
        <f t="shared" si="46"/>
        <v/>
      </c>
      <c r="P142" s="83" t="str">
        <f t="shared" si="47"/>
        <v/>
      </c>
      <c r="Q142" s="192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7"/>
      <c r="B143" s="98"/>
      <c r="C143" s="99"/>
      <c r="D143" s="83" t="str">
        <f t="shared" si="40"/>
        <v/>
      </c>
      <c r="E143" s="98"/>
      <c r="F143" s="83" t="str">
        <f t="shared" si="41"/>
        <v/>
      </c>
      <c r="G143" s="98"/>
      <c r="H143" s="83" t="str">
        <f t="shared" si="42"/>
        <v/>
      </c>
      <c r="I143" s="98"/>
      <c r="J143" s="83" t="str">
        <f t="shared" si="43"/>
        <v/>
      </c>
      <c r="K143" s="98"/>
      <c r="L143" s="83" t="str">
        <f t="shared" si="44"/>
        <v/>
      </c>
      <c r="M143" s="98"/>
      <c r="N143" s="83" t="str">
        <f t="shared" si="45"/>
        <v/>
      </c>
      <c r="O143" s="89" t="str">
        <f t="shared" si="46"/>
        <v/>
      </c>
      <c r="P143" s="83" t="str">
        <f t="shared" si="47"/>
        <v/>
      </c>
      <c r="Q143" s="192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7"/>
      <c r="B144" s="98"/>
      <c r="C144" s="99"/>
      <c r="D144" s="83" t="str">
        <f t="shared" si="40"/>
        <v/>
      </c>
      <c r="E144" s="98"/>
      <c r="F144" s="83" t="str">
        <f t="shared" si="41"/>
        <v/>
      </c>
      <c r="G144" s="98"/>
      <c r="H144" s="83" t="str">
        <f t="shared" si="42"/>
        <v/>
      </c>
      <c r="I144" s="98"/>
      <c r="J144" s="83" t="str">
        <f t="shared" si="43"/>
        <v/>
      </c>
      <c r="K144" s="98"/>
      <c r="L144" s="83" t="str">
        <f t="shared" si="44"/>
        <v/>
      </c>
      <c r="M144" s="98"/>
      <c r="N144" s="83" t="str">
        <f t="shared" si="45"/>
        <v/>
      </c>
      <c r="O144" s="89" t="str">
        <f t="shared" si="46"/>
        <v/>
      </c>
      <c r="P144" s="83" t="str">
        <f t="shared" si="47"/>
        <v/>
      </c>
      <c r="Q144" s="192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7"/>
      <c r="B145" s="98"/>
      <c r="C145" s="99"/>
      <c r="D145" s="83" t="str">
        <f t="shared" si="40"/>
        <v/>
      </c>
      <c r="E145" s="98"/>
      <c r="F145" s="83" t="str">
        <f t="shared" si="41"/>
        <v/>
      </c>
      <c r="G145" s="98"/>
      <c r="H145" s="83" t="str">
        <f t="shared" si="42"/>
        <v/>
      </c>
      <c r="I145" s="98"/>
      <c r="J145" s="83" t="str">
        <f t="shared" si="43"/>
        <v/>
      </c>
      <c r="K145" s="98"/>
      <c r="L145" s="83" t="str">
        <f t="shared" si="44"/>
        <v/>
      </c>
      <c r="M145" s="98"/>
      <c r="N145" s="83" t="str">
        <f t="shared" si="45"/>
        <v/>
      </c>
      <c r="O145" s="89" t="str">
        <f t="shared" si="46"/>
        <v/>
      </c>
      <c r="P145" s="83" t="str">
        <f t="shared" si="47"/>
        <v/>
      </c>
      <c r="Q145" s="192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7"/>
      <c r="B146" s="98"/>
      <c r="C146" s="99"/>
      <c r="D146" s="83" t="str">
        <f t="shared" si="40"/>
        <v/>
      </c>
      <c r="E146" s="98"/>
      <c r="F146" s="83" t="str">
        <f t="shared" si="41"/>
        <v/>
      </c>
      <c r="G146" s="98"/>
      <c r="H146" s="83" t="str">
        <f t="shared" si="42"/>
        <v/>
      </c>
      <c r="I146" s="98"/>
      <c r="J146" s="83" t="str">
        <f t="shared" si="43"/>
        <v/>
      </c>
      <c r="K146" s="98"/>
      <c r="L146" s="83" t="str">
        <f t="shared" si="44"/>
        <v/>
      </c>
      <c r="M146" s="98"/>
      <c r="N146" s="83" t="str">
        <f t="shared" si="45"/>
        <v/>
      </c>
      <c r="O146" s="89" t="str">
        <f t="shared" si="46"/>
        <v/>
      </c>
      <c r="P146" s="83" t="str">
        <f t="shared" si="47"/>
        <v/>
      </c>
      <c r="Q146" s="192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7"/>
      <c r="B147" s="98"/>
      <c r="C147" s="99"/>
      <c r="D147" s="83" t="str">
        <f t="shared" si="40"/>
        <v/>
      </c>
      <c r="E147" s="98"/>
      <c r="F147" s="83" t="str">
        <f t="shared" si="41"/>
        <v/>
      </c>
      <c r="G147" s="98"/>
      <c r="H147" s="83" t="str">
        <f t="shared" si="42"/>
        <v/>
      </c>
      <c r="I147" s="98"/>
      <c r="J147" s="83" t="str">
        <f t="shared" si="43"/>
        <v/>
      </c>
      <c r="K147" s="98"/>
      <c r="L147" s="83" t="str">
        <f t="shared" si="44"/>
        <v/>
      </c>
      <c r="M147" s="98"/>
      <c r="N147" s="83" t="str">
        <f t="shared" si="45"/>
        <v/>
      </c>
      <c r="O147" s="89" t="str">
        <f t="shared" si="46"/>
        <v/>
      </c>
      <c r="P147" s="83" t="str">
        <f t="shared" si="47"/>
        <v/>
      </c>
      <c r="Q147" s="192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7"/>
      <c r="B148" s="98"/>
      <c r="C148" s="99"/>
      <c r="D148" s="83" t="str">
        <f t="shared" si="40"/>
        <v/>
      </c>
      <c r="E148" s="98"/>
      <c r="F148" s="83" t="str">
        <f t="shared" si="41"/>
        <v/>
      </c>
      <c r="G148" s="98"/>
      <c r="H148" s="83" t="str">
        <f t="shared" si="42"/>
        <v/>
      </c>
      <c r="I148" s="98"/>
      <c r="J148" s="83" t="str">
        <f t="shared" si="43"/>
        <v/>
      </c>
      <c r="K148" s="98"/>
      <c r="L148" s="83" t="str">
        <f t="shared" si="44"/>
        <v/>
      </c>
      <c r="M148" s="98"/>
      <c r="N148" s="83" t="str">
        <f t="shared" si="45"/>
        <v/>
      </c>
      <c r="O148" s="89" t="str">
        <f t="shared" si="46"/>
        <v/>
      </c>
      <c r="P148" s="83" t="str">
        <f t="shared" si="47"/>
        <v/>
      </c>
      <c r="Q148" s="192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7"/>
      <c r="B149" s="98"/>
      <c r="C149" s="99"/>
      <c r="D149" s="83" t="str">
        <f t="shared" si="40"/>
        <v/>
      </c>
      <c r="E149" s="98"/>
      <c r="F149" s="83" t="str">
        <f t="shared" si="41"/>
        <v/>
      </c>
      <c r="G149" s="98"/>
      <c r="H149" s="83" t="str">
        <f t="shared" si="42"/>
        <v/>
      </c>
      <c r="I149" s="98"/>
      <c r="J149" s="83" t="str">
        <f t="shared" si="43"/>
        <v/>
      </c>
      <c r="K149" s="98"/>
      <c r="L149" s="83" t="str">
        <f t="shared" si="44"/>
        <v/>
      </c>
      <c r="M149" s="98"/>
      <c r="N149" s="83" t="str">
        <f t="shared" si="45"/>
        <v/>
      </c>
      <c r="O149" s="89" t="str">
        <f t="shared" si="46"/>
        <v/>
      </c>
      <c r="P149" s="83" t="str">
        <f t="shared" si="47"/>
        <v/>
      </c>
      <c r="Q149" s="192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7"/>
      <c r="B150" s="98"/>
      <c r="C150" s="99"/>
      <c r="D150" s="83" t="str">
        <f t="shared" si="40"/>
        <v/>
      </c>
      <c r="E150" s="98"/>
      <c r="F150" s="83" t="str">
        <f t="shared" si="41"/>
        <v/>
      </c>
      <c r="G150" s="98"/>
      <c r="H150" s="83" t="str">
        <f t="shared" si="42"/>
        <v/>
      </c>
      <c r="I150" s="98"/>
      <c r="J150" s="83" t="str">
        <f t="shared" si="43"/>
        <v/>
      </c>
      <c r="K150" s="98"/>
      <c r="L150" s="83" t="str">
        <f t="shared" si="44"/>
        <v/>
      </c>
      <c r="M150" s="98"/>
      <c r="N150" s="83" t="str">
        <f t="shared" si="45"/>
        <v/>
      </c>
      <c r="O150" s="89" t="str">
        <f t="shared" si="46"/>
        <v/>
      </c>
      <c r="P150" s="83" t="str">
        <f t="shared" si="47"/>
        <v/>
      </c>
      <c r="Q150" s="192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7"/>
      <c r="B151" s="98"/>
      <c r="C151" s="99"/>
      <c r="D151" s="83" t="str">
        <f t="shared" si="40"/>
        <v/>
      </c>
      <c r="E151" s="98"/>
      <c r="F151" s="83" t="str">
        <f t="shared" si="41"/>
        <v/>
      </c>
      <c r="G151" s="98"/>
      <c r="H151" s="83" t="str">
        <f t="shared" si="42"/>
        <v/>
      </c>
      <c r="I151" s="98"/>
      <c r="J151" s="83" t="str">
        <f t="shared" si="43"/>
        <v/>
      </c>
      <c r="K151" s="98"/>
      <c r="L151" s="83" t="str">
        <f t="shared" si="44"/>
        <v/>
      </c>
      <c r="M151" s="98"/>
      <c r="N151" s="83" t="str">
        <f t="shared" si="45"/>
        <v/>
      </c>
      <c r="O151" s="89" t="str">
        <f t="shared" si="46"/>
        <v/>
      </c>
      <c r="P151" s="83" t="str">
        <f t="shared" si="47"/>
        <v/>
      </c>
      <c r="Q151" s="192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7"/>
      <c r="B152" s="98"/>
      <c r="C152" s="99"/>
      <c r="D152" s="83" t="str">
        <f t="shared" si="40"/>
        <v/>
      </c>
      <c r="E152" s="98"/>
      <c r="F152" s="83" t="str">
        <f t="shared" si="41"/>
        <v/>
      </c>
      <c r="G152" s="98"/>
      <c r="H152" s="83" t="str">
        <f t="shared" si="42"/>
        <v/>
      </c>
      <c r="I152" s="98"/>
      <c r="J152" s="83" t="str">
        <f t="shared" si="43"/>
        <v/>
      </c>
      <c r="K152" s="98"/>
      <c r="L152" s="83" t="str">
        <f t="shared" si="44"/>
        <v/>
      </c>
      <c r="M152" s="98"/>
      <c r="N152" s="83" t="str">
        <f t="shared" si="45"/>
        <v/>
      </c>
      <c r="O152" s="89" t="str">
        <f t="shared" si="46"/>
        <v/>
      </c>
      <c r="P152" s="83" t="str">
        <f t="shared" si="47"/>
        <v/>
      </c>
      <c r="Q152" s="192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7"/>
      <c r="B153" s="98"/>
      <c r="C153" s="99"/>
      <c r="D153" s="83" t="str">
        <f t="shared" si="40"/>
        <v/>
      </c>
      <c r="E153" s="98"/>
      <c r="F153" s="83" t="str">
        <f t="shared" si="41"/>
        <v/>
      </c>
      <c r="G153" s="98"/>
      <c r="H153" s="83" t="str">
        <f t="shared" si="42"/>
        <v/>
      </c>
      <c r="I153" s="98"/>
      <c r="J153" s="83" t="str">
        <f t="shared" si="43"/>
        <v/>
      </c>
      <c r="K153" s="98"/>
      <c r="L153" s="83" t="str">
        <f t="shared" si="44"/>
        <v/>
      </c>
      <c r="M153" s="98"/>
      <c r="N153" s="83" t="str">
        <f t="shared" si="45"/>
        <v/>
      </c>
      <c r="O153" s="89" t="str">
        <f t="shared" si="46"/>
        <v/>
      </c>
      <c r="P153" s="83" t="str">
        <f t="shared" si="47"/>
        <v/>
      </c>
      <c r="Q153" s="192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7"/>
      <c r="B154" s="98"/>
      <c r="C154" s="99"/>
      <c r="D154" s="83" t="str">
        <f t="shared" si="40"/>
        <v/>
      </c>
      <c r="E154" s="98"/>
      <c r="F154" s="83" t="str">
        <f t="shared" si="41"/>
        <v/>
      </c>
      <c r="G154" s="98"/>
      <c r="H154" s="83" t="str">
        <f t="shared" si="42"/>
        <v/>
      </c>
      <c r="I154" s="98"/>
      <c r="J154" s="83" t="str">
        <f t="shared" si="43"/>
        <v/>
      </c>
      <c r="K154" s="98"/>
      <c r="L154" s="83" t="str">
        <f t="shared" si="44"/>
        <v/>
      </c>
      <c r="M154" s="98"/>
      <c r="N154" s="83" t="str">
        <f t="shared" si="45"/>
        <v/>
      </c>
      <c r="O154" s="89" t="str">
        <f t="shared" si="46"/>
        <v/>
      </c>
      <c r="P154" s="83" t="str">
        <f t="shared" si="47"/>
        <v/>
      </c>
      <c r="Q154" s="192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7"/>
      <c r="B155" s="98"/>
      <c r="C155" s="99"/>
      <c r="D155" s="83" t="str">
        <f t="shared" si="40"/>
        <v/>
      </c>
      <c r="E155" s="98"/>
      <c r="F155" s="83" t="str">
        <f t="shared" si="41"/>
        <v/>
      </c>
      <c r="G155" s="98"/>
      <c r="H155" s="83" t="str">
        <f t="shared" si="42"/>
        <v/>
      </c>
      <c r="I155" s="98"/>
      <c r="J155" s="83" t="str">
        <f t="shared" si="43"/>
        <v/>
      </c>
      <c r="K155" s="98"/>
      <c r="L155" s="83" t="str">
        <f t="shared" si="44"/>
        <v/>
      </c>
      <c r="M155" s="98"/>
      <c r="N155" s="83" t="str">
        <f t="shared" si="45"/>
        <v/>
      </c>
      <c r="O155" s="89" t="str">
        <f t="shared" si="46"/>
        <v/>
      </c>
      <c r="P155" s="83" t="str">
        <f t="shared" si="47"/>
        <v/>
      </c>
      <c r="Q155" s="192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7"/>
      <c r="B156" s="98"/>
      <c r="C156" s="99"/>
      <c r="D156" s="83" t="str">
        <f t="shared" si="40"/>
        <v/>
      </c>
      <c r="E156" s="98"/>
      <c r="F156" s="83" t="str">
        <f t="shared" si="41"/>
        <v/>
      </c>
      <c r="G156" s="98"/>
      <c r="H156" s="83" t="str">
        <f t="shared" si="42"/>
        <v/>
      </c>
      <c r="I156" s="98"/>
      <c r="J156" s="83" t="str">
        <f t="shared" si="43"/>
        <v/>
      </c>
      <c r="K156" s="98"/>
      <c r="L156" s="83" t="str">
        <f t="shared" si="44"/>
        <v/>
      </c>
      <c r="M156" s="98"/>
      <c r="N156" s="83" t="str">
        <f t="shared" si="45"/>
        <v/>
      </c>
      <c r="O156" s="89" t="str">
        <f t="shared" si="46"/>
        <v/>
      </c>
      <c r="P156" s="83" t="str">
        <f t="shared" si="47"/>
        <v/>
      </c>
      <c r="Q156" s="192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7"/>
      <c r="B157" s="98"/>
      <c r="C157" s="99"/>
      <c r="D157" s="83" t="str">
        <f t="shared" si="40"/>
        <v/>
      </c>
      <c r="E157" s="98"/>
      <c r="F157" s="83" t="str">
        <f t="shared" si="41"/>
        <v/>
      </c>
      <c r="G157" s="98"/>
      <c r="H157" s="83" t="str">
        <f t="shared" si="42"/>
        <v/>
      </c>
      <c r="I157" s="98"/>
      <c r="J157" s="83" t="str">
        <f t="shared" si="43"/>
        <v/>
      </c>
      <c r="K157" s="98"/>
      <c r="L157" s="83" t="str">
        <f t="shared" si="44"/>
        <v/>
      </c>
      <c r="M157" s="98"/>
      <c r="N157" s="83" t="str">
        <f t="shared" si="45"/>
        <v/>
      </c>
      <c r="O157" s="89" t="str">
        <f t="shared" si="46"/>
        <v/>
      </c>
      <c r="P157" s="83" t="str">
        <f t="shared" si="47"/>
        <v/>
      </c>
      <c r="Q157" s="192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7"/>
      <c r="B158" s="98"/>
      <c r="C158" s="99"/>
      <c r="D158" s="83" t="str">
        <f t="shared" si="40"/>
        <v/>
      </c>
      <c r="E158" s="98"/>
      <c r="F158" s="83" t="str">
        <f t="shared" si="41"/>
        <v/>
      </c>
      <c r="G158" s="98"/>
      <c r="H158" s="83" t="str">
        <f t="shared" si="42"/>
        <v/>
      </c>
      <c r="I158" s="98"/>
      <c r="J158" s="83" t="str">
        <f t="shared" si="43"/>
        <v/>
      </c>
      <c r="K158" s="98"/>
      <c r="L158" s="83" t="str">
        <f t="shared" si="44"/>
        <v/>
      </c>
      <c r="M158" s="98"/>
      <c r="N158" s="83" t="str">
        <f t="shared" si="45"/>
        <v/>
      </c>
      <c r="O158" s="89" t="str">
        <f t="shared" si="46"/>
        <v/>
      </c>
      <c r="P158" s="83" t="str">
        <f t="shared" si="47"/>
        <v/>
      </c>
      <c r="Q158" s="192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7"/>
      <c r="B159" s="98"/>
      <c r="C159" s="99"/>
      <c r="D159" s="83" t="str">
        <f t="shared" si="40"/>
        <v/>
      </c>
      <c r="E159" s="98"/>
      <c r="F159" s="83" t="str">
        <f t="shared" si="41"/>
        <v/>
      </c>
      <c r="G159" s="98"/>
      <c r="H159" s="83" t="str">
        <f t="shared" si="42"/>
        <v/>
      </c>
      <c r="I159" s="98"/>
      <c r="J159" s="83" t="str">
        <f t="shared" si="43"/>
        <v/>
      </c>
      <c r="K159" s="98"/>
      <c r="L159" s="83" t="str">
        <f t="shared" si="44"/>
        <v/>
      </c>
      <c r="M159" s="98"/>
      <c r="N159" s="83" t="str">
        <f t="shared" si="45"/>
        <v/>
      </c>
      <c r="O159" s="89" t="str">
        <f t="shared" si="46"/>
        <v/>
      </c>
      <c r="P159" s="83" t="str">
        <f t="shared" si="47"/>
        <v/>
      </c>
      <c r="Q159" s="192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7"/>
      <c r="B160" s="98"/>
      <c r="C160" s="99"/>
      <c r="D160" s="83" t="str">
        <f t="shared" si="40"/>
        <v/>
      </c>
      <c r="E160" s="98"/>
      <c r="F160" s="83" t="str">
        <f t="shared" si="41"/>
        <v/>
      </c>
      <c r="G160" s="98"/>
      <c r="H160" s="83" t="str">
        <f t="shared" si="42"/>
        <v/>
      </c>
      <c r="I160" s="98"/>
      <c r="J160" s="83" t="str">
        <f t="shared" si="43"/>
        <v/>
      </c>
      <c r="K160" s="98"/>
      <c r="L160" s="83" t="str">
        <f t="shared" si="44"/>
        <v/>
      </c>
      <c r="M160" s="98"/>
      <c r="N160" s="83" t="str">
        <f t="shared" si="45"/>
        <v/>
      </c>
      <c r="O160" s="89" t="str">
        <f t="shared" si="46"/>
        <v/>
      </c>
      <c r="P160" s="83" t="str">
        <f t="shared" si="47"/>
        <v/>
      </c>
      <c r="Q160" s="192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7"/>
      <c r="B161" s="98"/>
      <c r="C161" s="99"/>
      <c r="D161" s="83" t="str">
        <f t="shared" si="40"/>
        <v/>
      </c>
      <c r="E161" s="98"/>
      <c r="F161" s="83" t="str">
        <f t="shared" si="41"/>
        <v/>
      </c>
      <c r="G161" s="98"/>
      <c r="H161" s="83" t="str">
        <f t="shared" si="42"/>
        <v/>
      </c>
      <c r="I161" s="98"/>
      <c r="J161" s="83" t="str">
        <f t="shared" si="43"/>
        <v/>
      </c>
      <c r="K161" s="98"/>
      <c r="L161" s="83" t="str">
        <f t="shared" si="44"/>
        <v/>
      </c>
      <c r="M161" s="98"/>
      <c r="N161" s="83" t="str">
        <f t="shared" si="45"/>
        <v/>
      </c>
      <c r="O161" s="89" t="str">
        <f t="shared" si="46"/>
        <v/>
      </c>
      <c r="P161" s="83" t="str">
        <f t="shared" si="47"/>
        <v/>
      </c>
      <c r="Q161" s="192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7"/>
      <c r="B162" s="98"/>
      <c r="C162" s="99"/>
      <c r="D162" s="83" t="str">
        <f t="shared" ref="D162:D193" si="50">IF(OR(A162="",B162="",C162=""),"",ROUND(B162*C162,2))</f>
        <v/>
      </c>
      <c r="E162" s="98"/>
      <c r="F162" s="83" t="str">
        <f t="shared" ref="F162:F193" si="51">IF(OR(A162="",E162="",C162="",NOT(ISNUMBER($U$2))),"",ROUND(E162*C162*$U$2,2))</f>
        <v/>
      </c>
      <c r="G162" s="98"/>
      <c r="H162" s="83" t="str">
        <f t="shared" ref="H162:H193" si="52">IF(OR(A162="",G162="",C162="",NOT(ISNUMBER($U$3))),"",ROUND(G162*C162*$U$3,2))</f>
        <v/>
      </c>
      <c r="I162" s="98"/>
      <c r="J162" s="83" t="str">
        <f t="shared" ref="J162:J193" si="53">IF(OR(A162="",I162="",C162="",NOT(ISNUMBER($U$4))),"",ROUND(I162*C162*$U$4,2))</f>
        <v/>
      </c>
      <c r="K162" s="98"/>
      <c r="L162" s="83" t="str">
        <f t="shared" ref="L162:L193" si="54">IF(OR(A162="",K162="",C162="",NOT(ISNUMBER($U$5))),"",ROUND(K162*C162*$U$5,2))</f>
        <v/>
      </c>
      <c r="M162" s="98"/>
      <c r="N162" s="83" t="str">
        <f t="shared" ref="N162:N193" si="55">IF(OR(A162="",M162="",C162="",NOT(ISNUMBER($U$6))),"",ROUND(M162*C162*$U$6,2))</f>
        <v/>
      </c>
      <c r="O162" s="89" t="str">
        <f t="shared" ref="O162:O193" si="56">IF(A162="","",SUM(E162,G162,I162,K162,M162))</f>
        <v/>
      </c>
      <c r="P162" s="83" t="str">
        <f t="shared" ref="P162:P193" si="57">IF(A162="","",SUM(F162,H162,J162,L162,N162))</f>
        <v/>
      </c>
      <c r="Q162" s="192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50"/>
        <v/>
      </c>
      <c r="E163" s="98"/>
      <c r="F163" s="83" t="str">
        <f t="shared" si="51"/>
        <v/>
      </c>
      <c r="G163" s="98"/>
      <c r="H163" s="83" t="str">
        <f t="shared" si="52"/>
        <v/>
      </c>
      <c r="I163" s="98"/>
      <c r="J163" s="83" t="str">
        <f t="shared" si="53"/>
        <v/>
      </c>
      <c r="K163" s="98"/>
      <c r="L163" s="83" t="str">
        <f t="shared" si="54"/>
        <v/>
      </c>
      <c r="M163" s="98"/>
      <c r="N163" s="83" t="str">
        <f t="shared" si="55"/>
        <v/>
      </c>
      <c r="O163" s="89" t="str">
        <f t="shared" si="56"/>
        <v/>
      </c>
      <c r="P163" s="83" t="str">
        <f t="shared" si="57"/>
        <v/>
      </c>
      <c r="Q163" s="192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7"/>
      <c r="B164" s="98"/>
      <c r="C164" s="99"/>
      <c r="D164" s="83" t="str">
        <f t="shared" si="50"/>
        <v/>
      </c>
      <c r="E164" s="98"/>
      <c r="F164" s="83" t="str">
        <f t="shared" si="51"/>
        <v/>
      </c>
      <c r="G164" s="98"/>
      <c r="H164" s="83" t="str">
        <f t="shared" si="52"/>
        <v/>
      </c>
      <c r="I164" s="98"/>
      <c r="J164" s="83" t="str">
        <f t="shared" si="53"/>
        <v/>
      </c>
      <c r="K164" s="98"/>
      <c r="L164" s="83" t="str">
        <f t="shared" si="54"/>
        <v/>
      </c>
      <c r="M164" s="98"/>
      <c r="N164" s="83" t="str">
        <f t="shared" si="55"/>
        <v/>
      </c>
      <c r="O164" s="89" t="str">
        <f t="shared" si="56"/>
        <v/>
      </c>
      <c r="P164" s="83" t="str">
        <f t="shared" si="57"/>
        <v/>
      </c>
      <c r="Q164" s="192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7"/>
      <c r="B165" s="98"/>
      <c r="C165" s="99"/>
      <c r="D165" s="83" t="str">
        <f t="shared" si="50"/>
        <v/>
      </c>
      <c r="E165" s="98"/>
      <c r="F165" s="83" t="str">
        <f t="shared" si="51"/>
        <v/>
      </c>
      <c r="G165" s="98"/>
      <c r="H165" s="83" t="str">
        <f t="shared" si="52"/>
        <v/>
      </c>
      <c r="I165" s="98"/>
      <c r="J165" s="83" t="str">
        <f t="shared" si="53"/>
        <v/>
      </c>
      <c r="K165" s="98"/>
      <c r="L165" s="83" t="str">
        <f t="shared" si="54"/>
        <v/>
      </c>
      <c r="M165" s="98"/>
      <c r="N165" s="83" t="str">
        <f t="shared" si="55"/>
        <v/>
      </c>
      <c r="O165" s="89" t="str">
        <f t="shared" si="56"/>
        <v/>
      </c>
      <c r="P165" s="83" t="str">
        <f t="shared" si="57"/>
        <v/>
      </c>
      <c r="Q165" s="192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7"/>
      <c r="B166" s="98"/>
      <c r="C166" s="99"/>
      <c r="D166" s="83" t="str">
        <f t="shared" si="50"/>
        <v/>
      </c>
      <c r="E166" s="98"/>
      <c r="F166" s="83" t="str">
        <f t="shared" si="51"/>
        <v/>
      </c>
      <c r="G166" s="98"/>
      <c r="H166" s="83" t="str">
        <f t="shared" si="52"/>
        <v/>
      </c>
      <c r="I166" s="98"/>
      <c r="J166" s="83" t="str">
        <f t="shared" si="53"/>
        <v/>
      </c>
      <c r="K166" s="98"/>
      <c r="L166" s="83" t="str">
        <f t="shared" si="54"/>
        <v/>
      </c>
      <c r="M166" s="98"/>
      <c r="N166" s="83" t="str">
        <f t="shared" si="55"/>
        <v/>
      </c>
      <c r="O166" s="89" t="str">
        <f t="shared" si="56"/>
        <v/>
      </c>
      <c r="P166" s="83" t="str">
        <f t="shared" si="57"/>
        <v/>
      </c>
      <c r="Q166" s="192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7"/>
      <c r="B167" s="98"/>
      <c r="C167" s="99"/>
      <c r="D167" s="83" t="str">
        <f t="shared" si="50"/>
        <v/>
      </c>
      <c r="E167" s="98"/>
      <c r="F167" s="83" t="str">
        <f t="shared" si="51"/>
        <v/>
      </c>
      <c r="G167" s="98"/>
      <c r="H167" s="83" t="str">
        <f t="shared" si="52"/>
        <v/>
      </c>
      <c r="I167" s="98"/>
      <c r="J167" s="83" t="str">
        <f t="shared" si="53"/>
        <v/>
      </c>
      <c r="K167" s="98"/>
      <c r="L167" s="83" t="str">
        <f t="shared" si="54"/>
        <v/>
      </c>
      <c r="M167" s="98"/>
      <c r="N167" s="83" t="str">
        <f t="shared" si="55"/>
        <v/>
      </c>
      <c r="O167" s="89" t="str">
        <f t="shared" si="56"/>
        <v/>
      </c>
      <c r="P167" s="83" t="str">
        <f t="shared" si="57"/>
        <v/>
      </c>
      <c r="Q167" s="192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7"/>
      <c r="B168" s="98"/>
      <c r="C168" s="99"/>
      <c r="D168" s="83" t="str">
        <f t="shared" si="50"/>
        <v/>
      </c>
      <c r="E168" s="98"/>
      <c r="F168" s="83" t="str">
        <f t="shared" si="51"/>
        <v/>
      </c>
      <c r="G168" s="98"/>
      <c r="H168" s="83" t="str">
        <f t="shared" si="52"/>
        <v/>
      </c>
      <c r="I168" s="98"/>
      <c r="J168" s="83" t="str">
        <f t="shared" si="53"/>
        <v/>
      </c>
      <c r="K168" s="98"/>
      <c r="L168" s="83" t="str">
        <f t="shared" si="54"/>
        <v/>
      </c>
      <c r="M168" s="98"/>
      <c r="N168" s="83" t="str">
        <f t="shared" si="55"/>
        <v/>
      </c>
      <c r="O168" s="89" t="str">
        <f t="shared" si="56"/>
        <v/>
      </c>
      <c r="P168" s="83" t="str">
        <f t="shared" si="57"/>
        <v/>
      </c>
      <c r="Q168" s="192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7"/>
      <c r="B169" s="98"/>
      <c r="C169" s="99"/>
      <c r="D169" s="83" t="str">
        <f t="shared" si="50"/>
        <v/>
      </c>
      <c r="E169" s="98"/>
      <c r="F169" s="83" t="str">
        <f t="shared" si="51"/>
        <v/>
      </c>
      <c r="G169" s="98"/>
      <c r="H169" s="83" t="str">
        <f t="shared" si="52"/>
        <v/>
      </c>
      <c r="I169" s="98"/>
      <c r="J169" s="83" t="str">
        <f t="shared" si="53"/>
        <v/>
      </c>
      <c r="K169" s="98"/>
      <c r="L169" s="83" t="str">
        <f t="shared" si="54"/>
        <v/>
      </c>
      <c r="M169" s="98"/>
      <c r="N169" s="83" t="str">
        <f t="shared" si="55"/>
        <v/>
      </c>
      <c r="O169" s="89" t="str">
        <f t="shared" si="56"/>
        <v/>
      </c>
      <c r="P169" s="83" t="str">
        <f t="shared" si="57"/>
        <v/>
      </c>
      <c r="Q169" s="192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7"/>
      <c r="B170" s="98"/>
      <c r="C170" s="99"/>
      <c r="D170" s="83" t="str">
        <f t="shared" si="50"/>
        <v/>
      </c>
      <c r="E170" s="98"/>
      <c r="F170" s="83" t="str">
        <f t="shared" si="51"/>
        <v/>
      </c>
      <c r="G170" s="98"/>
      <c r="H170" s="83" t="str">
        <f t="shared" si="52"/>
        <v/>
      </c>
      <c r="I170" s="98"/>
      <c r="J170" s="83" t="str">
        <f t="shared" si="53"/>
        <v/>
      </c>
      <c r="K170" s="98"/>
      <c r="L170" s="83" t="str">
        <f t="shared" si="54"/>
        <v/>
      </c>
      <c r="M170" s="98"/>
      <c r="N170" s="83" t="str">
        <f t="shared" si="55"/>
        <v/>
      </c>
      <c r="O170" s="89" t="str">
        <f t="shared" si="56"/>
        <v/>
      </c>
      <c r="P170" s="83" t="str">
        <f t="shared" si="57"/>
        <v/>
      </c>
      <c r="Q170" s="192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7"/>
      <c r="B171" s="98"/>
      <c r="C171" s="99"/>
      <c r="D171" s="83" t="str">
        <f t="shared" si="50"/>
        <v/>
      </c>
      <c r="E171" s="98"/>
      <c r="F171" s="83" t="str">
        <f t="shared" si="51"/>
        <v/>
      </c>
      <c r="G171" s="98"/>
      <c r="H171" s="83" t="str">
        <f t="shared" si="52"/>
        <v/>
      </c>
      <c r="I171" s="98"/>
      <c r="J171" s="83" t="str">
        <f t="shared" si="53"/>
        <v/>
      </c>
      <c r="K171" s="98"/>
      <c r="L171" s="83" t="str">
        <f t="shared" si="54"/>
        <v/>
      </c>
      <c r="M171" s="98"/>
      <c r="N171" s="83" t="str">
        <f t="shared" si="55"/>
        <v/>
      </c>
      <c r="O171" s="89" t="str">
        <f t="shared" si="56"/>
        <v/>
      </c>
      <c r="P171" s="83" t="str">
        <f t="shared" si="57"/>
        <v/>
      </c>
      <c r="Q171" s="192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7"/>
      <c r="B172" s="98"/>
      <c r="C172" s="99"/>
      <c r="D172" s="83" t="str">
        <f t="shared" si="50"/>
        <v/>
      </c>
      <c r="E172" s="98"/>
      <c r="F172" s="83" t="str">
        <f t="shared" si="51"/>
        <v/>
      </c>
      <c r="G172" s="98"/>
      <c r="H172" s="83" t="str">
        <f t="shared" si="52"/>
        <v/>
      </c>
      <c r="I172" s="98"/>
      <c r="J172" s="83" t="str">
        <f t="shared" si="53"/>
        <v/>
      </c>
      <c r="K172" s="98"/>
      <c r="L172" s="83" t="str">
        <f t="shared" si="54"/>
        <v/>
      </c>
      <c r="M172" s="98"/>
      <c r="N172" s="83" t="str">
        <f t="shared" si="55"/>
        <v/>
      </c>
      <c r="O172" s="89" t="str">
        <f t="shared" si="56"/>
        <v/>
      </c>
      <c r="P172" s="83" t="str">
        <f t="shared" si="57"/>
        <v/>
      </c>
      <c r="Q172" s="192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7"/>
      <c r="B173" s="98"/>
      <c r="C173" s="99"/>
      <c r="D173" s="83" t="str">
        <f t="shared" si="50"/>
        <v/>
      </c>
      <c r="E173" s="98"/>
      <c r="F173" s="83" t="str">
        <f t="shared" si="51"/>
        <v/>
      </c>
      <c r="G173" s="98"/>
      <c r="H173" s="83" t="str">
        <f t="shared" si="52"/>
        <v/>
      </c>
      <c r="I173" s="98"/>
      <c r="J173" s="83" t="str">
        <f t="shared" si="53"/>
        <v/>
      </c>
      <c r="K173" s="98"/>
      <c r="L173" s="83" t="str">
        <f t="shared" si="54"/>
        <v/>
      </c>
      <c r="M173" s="98"/>
      <c r="N173" s="83" t="str">
        <f t="shared" si="55"/>
        <v/>
      </c>
      <c r="O173" s="89" t="str">
        <f t="shared" si="56"/>
        <v/>
      </c>
      <c r="P173" s="83" t="str">
        <f t="shared" si="57"/>
        <v/>
      </c>
      <c r="Q173" s="192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7"/>
      <c r="B174" s="98"/>
      <c r="C174" s="99"/>
      <c r="D174" s="83" t="str">
        <f t="shared" si="50"/>
        <v/>
      </c>
      <c r="E174" s="98"/>
      <c r="F174" s="83" t="str">
        <f t="shared" si="51"/>
        <v/>
      </c>
      <c r="G174" s="98"/>
      <c r="H174" s="83" t="str">
        <f t="shared" si="52"/>
        <v/>
      </c>
      <c r="I174" s="98"/>
      <c r="J174" s="83" t="str">
        <f t="shared" si="53"/>
        <v/>
      </c>
      <c r="K174" s="98"/>
      <c r="L174" s="83" t="str">
        <f t="shared" si="54"/>
        <v/>
      </c>
      <c r="M174" s="98"/>
      <c r="N174" s="83" t="str">
        <f t="shared" si="55"/>
        <v/>
      </c>
      <c r="O174" s="89" t="str">
        <f t="shared" si="56"/>
        <v/>
      </c>
      <c r="P174" s="83" t="str">
        <f t="shared" si="57"/>
        <v/>
      </c>
      <c r="Q174" s="192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7"/>
      <c r="B175" s="98"/>
      <c r="C175" s="99"/>
      <c r="D175" s="83" t="str">
        <f t="shared" si="50"/>
        <v/>
      </c>
      <c r="E175" s="98"/>
      <c r="F175" s="83" t="str">
        <f t="shared" si="51"/>
        <v/>
      </c>
      <c r="G175" s="98"/>
      <c r="H175" s="83" t="str">
        <f t="shared" si="52"/>
        <v/>
      </c>
      <c r="I175" s="98"/>
      <c r="J175" s="83" t="str">
        <f t="shared" si="53"/>
        <v/>
      </c>
      <c r="K175" s="98"/>
      <c r="L175" s="83" t="str">
        <f t="shared" si="54"/>
        <v/>
      </c>
      <c r="M175" s="98"/>
      <c r="N175" s="83" t="str">
        <f t="shared" si="55"/>
        <v/>
      </c>
      <c r="O175" s="89" t="str">
        <f t="shared" si="56"/>
        <v/>
      </c>
      <c r="P175" s="83" t="str">
        <f t="shared" si="57"/>
        <v/>
      </c>
      <c r="Q175" s="192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7"/>
      <c r="B176" s="98"/>
      <c r="C176" s="99"/>
      <c r="D176" s="83" t="str">
        <f t="shared" si="50"/>
        <v/>
      </c>
      <c r="E176" s="98"/>
      <c r="F176" s="83" t="str">
        <f t="shared" si="51"/>
        <v/>
      </c>
      <c r="G176" s="98"/>
      <c r="H176" s="83" t="str">
        <f t="shared" si="52"/>
        <v/>
      </c>
      <c r="I176" s="98"/>
      <c r="J176" s="83" t="str">
        <f t="shared" si="53"/>
        <v/>
      </c>
      <c r="K176" s="98"/>
      <c r="L176" s="83" t="str">
        <f t="shared" si="54"/>
        <v/>
      </c>
      <c r="M176" s="98"/>
      <c r="N176" s="83" t="str">
        <f t="shared" si="55"/>
        <v/>
      </c>
      <c r="O176" s="89" t="str">
        <f t="shared" si="56"/>
        <v/>
      </c>
      <c r="P176" s="83" t="str">
        <f t="shared" si="57"/>
        <v/>
      </c>
      <c r="Q176" s="192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7"/>
      <c r="B177" s="98"/>
      <c r="C177" s="99"/>
      <c r="D177" s="83" t="str">
        <f t="shared" si="50"/>
        <v/>
      </c>
      <c r="E177" s="98"/>
      <c r="F177" s="83" t="str">
        <f t="shared" si="51"/>
        <v/>
      </c>
      <c r="G177" s="98"/>
      <c r="H177" s="83" t="str">
        <f t="shared" si="52"/>
        <v/>
      </c>
      <c r="I177" s="98"/>
      <c r="J177" s="83" t="str">
        <f t="shared" si="53"/>
        <v/>
      </c>
      <c r="K177" s="98"/>
      <c r="L177" s="83" t="str">
        <f t="shared" si="54"/>
        <v/>
      </c>
      <c r="M177" s="98"/>
      <c r="N177" s="83" t="str">
        <f t="shared" si="55"/>
        <v/>
      </c>
      <c r="O177" s="89" t="str">
        <f t="shared" si="56"/>
        <v/>
      </c>
      <c r="P177" s="83" t="str">
        <f t="shared" si="57"/>
        <v/>
      </c>
      <c r="Q177" s="192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7"/>
      <c r="B178" s="98"/>
      <c r="C178" s="99"/>
      <c r="D178" s="83" t="str">
        <f t="shared" si="50"/>
        <v/>
      </c>
      <c r="E178" s="98"/>
      <c r="F178" s="83" t="str">
        <f t="shared" si="51"/>
        <v/>
      </c>
      <c r="G178" s="98"/>
      <c r="H178" s="83" t="str">
        <f t="shared" si="52"/>
        <v/>
      </c>
      <c r="I178" s="98"/>
      <c r="J178" s="83" t="str">
        <f t="shared" si="53"/>
        <v/>
      </c>
      <c r="K178" s="98"/>
      <c r="L178" s="83" t="str">
        <f t="shared" si="54"/>
        <v/>
      </c>
      <c r="M178" s="98"/>
      <c r="N178" s="83" t="str">
        <f t="shared" si="55"/>
        <v/>
      </c>
      <c r="O178" s="89" t="str">
        <f t="shared" si="56"/>
        <v/>
      </c>
      <c r="P178" s="83" t="str">
        <f t="shared" si="57"/>
        <v/>
      </c>
      <c r="Q178" s="192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7"/>
      <c r="B179" s="98"/>
      <c r="C179" s="99"/>
      <c r="D179" s="83" t="str">
        <f t="shared" si="50"/>
        <v/>
      </c>
      <c r="E179" s="98"/>
      <c r="F179" s="83" t="str">
        <f t="shared" si="51"/>
        <v/>
      </c>
      <c r="G179" s="98"/>
      <c r="H179" s="83" t="str">
        <f t="shared" si="52"/>
        <v/>
      </c>
      <c r="I179" s="98"/>
      <c r="J179" s="83" t="str">
        <f t="shared" si="53"/>
        <v/>
      </c>
      <c r="K179" s="98"/>
      <c r="L179" s="83" t="str">
        <f t="shared" si="54"/>
        <v/>
      </c>
      <c r="M179" s="98"/>
      <c r="N179" s="83" t="str">
        <f t="shared" si="55"/>
        <v/>
      </c>
      <c r="O179" s="89" t="str">
        <f t="shared" si="56"/>
        <v/>
      </c>
      <c r="P179" s="83" t="str">
        <f t="shared" si="57"/>
        <v/>
      </c>
      <c r="Q179" s="192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7"/>
      <c r="B180" s="98"/>
      <c r="C180" s="99"/>
      <c r="D180" s="83" t="str">
        <f t="shared" si="50"/>
        <v/>
      </c>
      <c r="E180" s="98"/>
      <c r="F180" s="83" t="str">
        <f t="shared" si="51"/>
        <v/>
      </c>
      <c r="G180" s="98"/>
      <c r="H180" s="83" t="str">
        <f t="shared" si="52"/>
        <v/>
      </c>
      <c r="I180" s="98"/>
      <c r="J180" s="83" t="str">
        <f t="shared" si="53"/>
        <v/>
      </c>
      <c r="K180" s="98"/>
      <c r="L180" s="83" t="str">
        <f t="shared" si="54"/>
        <v/>
      </c>
      <c r="M180" s="98"/>
      <c r="N180" s="83" t="str">
        <f t="shared" si="55"/>
        <v/>
      </c>
      <c r="O180" s="89" t="str">
        <f t="shared" si="56"/>
        <v/>
      </c>
      <c r="P180" s="83" t="str">
        <f t="shared" si="57"/>
        <v/>
      </c>
      <c r="Q180" s="192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7"/>
      <c r="B181" s="98"/>
      <c r="C181" s="99"/>
      <c r="D181" s="83" t="str">
        <f t="shared" si="50"/>
        <v/>
      </c>
      <c r="E181" s="98"/>
      <c r="F181" s="83" t="str">
        <f t="shared" si="51"/>
        <v/>
      </c>
      <c r="G181" s="98"/>
      <c r="H181" s="83" t="str">
        <f t="shared" si="52"/>
        <v/>
      </c>
      <c r="I181" s="98"/>
      <c r="J181" s="83" t="str">
        <f t="shared" si="53"/>
        <v/>
      </c>
      <c r="K181" s="98"/>
      <c r="L181" s="83" t="str">
        <f t="shared" si="54"/>
        <v/>
      </c>
      <c r="M181" s="98"/>
      <c r="N181" s="83" t="str">
        <f t="shared" si="55"/>
        <v/>
      </c>
      <c r="O181" s="89" t="str">
        <f t="shared" si="56"/>
        <v/>
      </c>
      <c r="P181" s="83" t="str">
        <f t="shared" si="57"/>
        <v/>
      </c>
      <c r="Q181" s="192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7"/>
      <c r="B182" s="98"/>
      <c r="C182" s="99"/>
      <c r="D182" s="83" t="str">
        <f t="shared" si="50"/>
        <v/>
      </c>
      <c r="E182" s="98"/>
      <c r="F182" s="83" t="str">
        <f t="shared" si="51"/>
        <v/>
      </c>
      <c r="G182" s="98"/>
      <c r="H182" s="83" t="str">
        <f t="shared" si="52"/>
        <v/>
      </c>
      <c r="I182" s="98"/>
      <c r="J182" s="83" t="str">
        <f t="shared" si="53"/>
        <v/>
      </c>
      <c r="K182" s="98"/>
      <c r="L182" s="83" t="str">
        <f t="shared" si="54"/>
        <v/>
      </c>
      <c r="M182" s="98"/>
      <c r="N182" s="83" t="str">
        <f t="shared" si="55"/>
        <v/>
      </c>
      <c r="O182" s="89" t="str">
        <f t="shared" si="56"/>
        <v/>
      </c>
      <c r="P182" s="83" t="str">
        <f t="shared" si="57"/>
        <v/>
      </c>
      <c r="Q182" s="192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7"/>
      <c r="B183" s="98"/>
      <c r="C183" s="99"/>
      <c r="D183" s="83" t="str">
        <f t="shared" si="50"/>
        <v/>
      </c>
      <c r="E183" s="98"/>
      <c r="F183" s="83" t="str">
        <f t="shared" si="51"/>
        <v/>
      </c>
      <c r="G183" s="98"/>
      <c r="H183" s="83" t="str">
        <f t="shared" si="52"/>
        <v/>
      </c>
      <c r="I183" s="98"/>
      <c r="J183" s="83" t="str">
        <f t="shared" si="53"/>
        <v/>
      </c>
      <c r="K183" s="98"/>
      <c r="L183" s="83" t="str">
        <f t="shared" si="54"/>
        <v/>
      </c>
      <c r="M183" s="98"/>
      <c r="N183" s="83" t="str">
        <f t="shared" si="55"/>
        <v/>
      </c>
      <c r="O183" s="89" t="str">
        <f t="shared" si="56"/>
        <v/>
      </c>
      <c r="P183" s="83" t="str">
        <f t="shared" si="57"/>
        <v/>
      </c>
      <c r="Q183" s="192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7"/>
      <c r="B184" s="98"/>
      <c r="C184" s="99"/>
      <c r="D184" s="83" t="str">
        <f t="shared" si="50"/>
        <v/>
      </c>
      <c r="E184" s="98"/>
      <c r="F184" s="83" t="str">
        <f t="shared" si="51"/>
        <v/>
      </c>
      <c r="G184" s="98"/>
      <c r="H184" s="83" t="str">
        <f t="shared" si="52"/>
        <v/>
      </c>
      <c r="I184" s="98"/>
      <c r="J184" s="83" t="str">
        <f t="shared" si="53"/>
        <v/>
      </c>
      <c r="K184" s="98"/>
      <c r="L184" s="83" t="str">
        <f t="shared" si="54"/>
        <v/>
      </c>
      <c r="M184" s="98"/>
      <c r="N184" s="83" t="str">
        <f t="shared" si="55"/>
        <v/>
      </c>
      <c r="O184" s="89" t="str">
        <f t="shared" si="56"/>
        <v/>
      </c>
      <c r="P184" s="83" t="str">
        <f t="shared" si="57"/>
        <v/>
      </c>
      <c r="Q184" s="192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7"/>
      <c r="B185" s="98"/>
      <c r="C185" s="99"/>
      <c r="D185" s="83" t="str">
        <f t="shared" si="50"/>
        <v/>
      </c>
      <c r="E185" s="98"/>
      <c r="F185" s="83" t="str">
        <f t="shared" si="51"/>
        <v/>
      </c>
      <c r="G185" s="98"/>
      <c r="H185" s="83" t="str">
        <f t="shared" si="52"/>
        <v/>
      </c>
      <c r="I185" s="98"/>
      <c r="J185" s="83" t="str">
        <f t="shared" si="53"/>
        <v/>
      </c>
      <c r="K185" s="98"/>
      <c r="L185" s="83" t="str">
        <f t="shared" si="54"/>
        <v/>
      </c>
      <c r="M185" s="98"/>
      <c r="N185" s="83" t="str">
        <f t="shared" si="55"/>
        <v/>
      </c>
      <c r="O185" s="89" t="str">
        <f t="shared" si="56"/>
        <v/>
      </c>
      <c r="P185" s="83" t="str">
        <f t="shared" si="57"/>
        <v/>
      </c>
      <c r="Q185" s="192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7"/>
      <c r="B186" s="98"/>
      <c r="C186" s="99"/>
      <c r="D186" s="83" t="str">
        <f t="shared" si="50"/>
        <v/>
      </c>
      <c r="E186" s="98"/>
      <c r="F186" s="83" t="str">
        <f t="shared" si="51"/>
        <v/>
      </c>
      <c r="G186" s="98"/>
      <c r="H186" s="83" t="str">
        <f t="shared" si="52"/>
        <v/>
      </c>
      <c r="I186" s="98"/>
      <c r="J186" s="83" t="str">
        <f t="shared" si="53"/>
        <v/>
      </c>
      <c r="K186" s="98"/>
      <c r="L186" s="83" t="str">
        <f t="shared" si="54"/>
        <v/>
      </c>
      <c r="M186" s="98"/>
      <c r="N186" s="83" t="str">
        <f t="shared" si="55"/>
        <v/>
      </c>
      <c r="O186" s="89" t="str">
        <f t="shared" si="56"/>
        <v/>
      </c>
      <c r="P186" s="83" t="str">
        <f t="shared" si="57"/>
        <v/>
      </c>
      <c r="Q186" s="192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7"/>
      <c r="B187" s="98"/>
      <c r="C187" s="99"/>
      <c r="D187" s="83" t="str">
        <f t="shared" si="50"/>
        <v/>
      </c>
      <c r="E187" s="98"/>
      <c r="F187" s="83" t="str">
        <f t="shared" si="51"/>
        <v/>
      </c>
      <c r="G187" s="98"/>
      <c r="H187" s="83" t="str">
        <f t="shared" si="52"/>
        <v/>
      </c>
      <c r="I187" s="98"/>
      <c r="J187" s="83" t="str">
        <f t="shared" si="53"/>
        <v/>
      </c>
      <c r="K187" s="98"/>
      <c r="L187" s="83" t="str">
        <f t="shared" si="54"/>
        <v/>
      </c>
      <c r="M187" s="98"/>
      <c r="N187" s="83" t="str">
        <f t="shared" si="55"/>
        <v/>
      </c>
      <c r="O187" s="89" t="str">
        <f t="shared" si="56"/>
        <v/>
      </c>
      <c r="P187" s="83" t="str">
        <f t="shared" si="57"/>
        <v/>
      </c>
      <c r="Q187" s="192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7"/>
      <c r="B188" s="98"/>
      <c r="C188" s="99"/>
      <c r="D188" s="83" t="str">
        <f t="shared" si="50"/>
        <v/>
      </c>
      <c r="E188" s="98"/>
      <c r="F188" s="83" t="str">
        <f t="shared" si="51"/>
        <v/>
      </c>
      <c r="G188" s="98"/>
      <c r="H188" s="83" t="str">
        <f t="shared" si="52"/>
        <v/>
      </c>
      <c r="I188" s="98"/>
      <c r="J188" s="83" t="str">
        <f t="shared" si="53"/>
        <v/>
      </c>
      <c r="K188" s="98"/>
      <c r="L188" s="83" t="str">
        <f t="shared" si="54"/>
        <v/>
      </c>
      <c r="M188" s="98"/>
      <c r="N188" s="83" t="str">
        <f t="shared" si="55"/>
        <v/>
      </c>
      <c r="O188" s="89" t="str">
        <f t="shared" si="56"/>
        <v/>
      </c>
      <c r="P188" s="83" t="str">
        <f t="shared" si="57"/>
        <v/>
      </c>
      <c r="Q188" s="192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7"/>
      <c r="B189" s="98"/>
      <c r="C189" s="99"/>
      <c r="D189" s="83" t="str">
        <f t="shared" si="50"/>
        <v/>
      </c>
      <c r="E189" s="98"/>
      <c r="F189" s="83" t="str">
        <f t="shared" si="51"/>
        <v/>
      </c>
      <c r="G189" s="98"/>
      <c r="H189" s="83" t="str">
        <f t="shared" si="52"/>
        <v/>
      </c>
      <c r="I189" s="98"/>
      <c r="J189" s="83" t="str">
        <f t="shared" si="53"/>
        <v/>
      </c>
      <c r="K189" s="98"/>
      <c r="L189" s="83" t="str">
        <f t="shared" si="54"/>
        <v/>
      </c>
      <c r="M189" s="98"/>
      <c r="N189" s="83" t="str">
        <f t="shared" si="55"/>
        <v/>
      </c>
      <c r="O189" s="89" t="str">
        <f t="shared" si="56"/>
        <v/>
      </c>
      <c r="P189" s="83" t="str">
        <f t="shared" si="57"/>
        <v/>
      </c>
      <c r="Q189" s="192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7"/>
      <c r="B190" s="98"/>
      <c r="C190" s="99"/>
      <c r="D190" s="83" t="str">
        <f t="shared" si="50"/>
        <v/>
      </c>
      <c r="E190" s="98"/>
      <c r="F190" s="83" t="str">
        <f t="shared" si="51"/>
        <v/>
      </c>
      <c r="G190" s="98"/>
      <c r="H190" s="83" t="str">
        <f t="shared" si="52"/>
        <v/>
      </c>
      <c r="I190" s="98"/>
      <c r="J190" s="83" t="str">
        <f t="shared" si="53"/>
        <v/>
      </c>
      <c r="K190" s="98"/>
      <c r="L190" s="83" t="str">
        <f t="shared" si="54"/>
        <v/>
      </c>
      <c r="M190" s="98"/>
      <c r="N190" s="83" t="str">
        <f t="shared" si="55"/>
        <v/>
      </c>
      <c r="O190" s="89" t="str">
        <f t="shared" si="56"/>
        <v/>
      </c>
      <c r="P190" s="83" t="str">
        <f t="shared" si="57"/>
        <v/>
      </c>
      <c r="Q190" s="192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7"/>
      <c r="B191" s="98"/>
      <c r="C191" s="99"/>
      <c r="D191" s="83" t="str">
        <f t="shared" si="50"/>
        <v/>
      </c>
      <c r="E191" s="98"/>
      <c r="F191" s="83" t="str">
        <f t="shared" si="51"/>
        <v/>
      </c>
      <c r="G191" s="98"/>
      <c r="H191" s="83" t="str">
        <f t="shared" si="52"/>
        <v/>
      </c>
      <c r="I191" s="98"/>
      <c r="J191" s="83" t="str">
        <f t="shared" si="53"/>
        <v/>
      </c>
      <c r="K191" s="98"/>
      <c r="L191" s="83" t="str">
        <f t="shared" si="54"/>
        <v/>
      </c>
      <c r="M191" s="98"/>
      <c r="N191" s="83" t="str">
        <f t="shared" si="55"/>
        <v/>
      </c>
      <c r="O191" s="89" t="str">
        <f t="shared" si="56"/>
        <v/>
      </c>
      <c r="P191" s="83" t="str">
        <f t="shared" si="57"/>
        <v/>
      </c>
      <c r="Q191" s="192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7"/>
      <c r="B192" s="98"/>
      <c r="C192" s="99"/>
      <c r="D192" s="83" t="str">
        <f t="shared" si="50"/>
        <v/>
      </c>
      <c r="E192" s="98"/>
      <c r="F192" s="83" t="str">
        <f t="shared" si="51"/>
        <v/>
      </c>
      <c r="G192" s="98"/>
      <c r="H192" s="83" t="str">
        <f t="shared" si="52"/>
        <v/>
      </c>
      <c r="I192" s="98"/>
      <c r="J192" s="83" t="str">
        <f t="shared" si="53"/>
        <v/>
      </c>
      <c r="K192" s="98"/>
      <c r="L192" s="83" t="str">
        <f t="shared" si="54"/>
        <v/>
      </c>
      <c r="M192" s="98"/>
      <c r="N192" s="83" t="str">
        <f t="shared" si="55"/>
        <v/>
      </c>
      <c r="O192" s="89" t="str">
        <f t="shared" si="56"/>
        <v/>
      </c>
      <c r="P192" s="83" t="str">
        <f t="shared" si="57"/>
        <v/>
      </c>
      <c r="Q192" s="192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7"/>
      <c r="B193" s="98"/>
      <c r="C193" s="99"/>
      <c r="D193" s="83" t="str">
        <f t="shared" si="50"/>
        <v/>
      </c>
      <c r="E193" s="98"/>
      <c r="F193" s="83" t="str">
        <f t="shared" si="51"/>
        <v/>
      </c>
      <c r="G193" s="98"/>
      <c r="H193" s="83" t="str">
        <f t="shared" si="52"/>
        <v/>
      </c>
      <c r="I193" s="98"/>
      <c r="J193" s="83" t="str">
        <f t="shared" si="53"/>
        <v/>
      </c>
      <c r="K193" s="98"/>
      <c r="L193" s="83" t="str">
        <f t="shared" si="54"/>
        <v/>
      </c>
      <c r="M193" s="98"/>
      <c r="N193" s="83" t="str">
        <f t="shared" si="55"/>
        <v/>
      </c>
      <c r="O193" s="89" t="str">
        <f t="shared" si="56"/>
        <v/>
      </c>
      <c r="P193" s="83" t="str">
        <f t="shared" si="57"/>
        <v/>
      </c>
      <c r="Q193" s="192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7"/>
      <c r="B194" s="98"/>
      <c r="C194" s="99"/>
      <c r="D194" s="83" t="str">
        <f t="shared" ref="D194:D200" si="60">IF(OR(A194="",B194="",C194=""),"",ROUND(B194*C194,2))</f>
        <v/>
      </c>
      <c r="E194" s="98"/>
      <c r="F194" s="83" t="str">
        <f t="shared" ref="F194:F200" si="61">IF(OR(A194="",E194="",C194="",NOT(ISNUMBER($U$2))),"",ROUND(E194*C194*$U$2,2))</f>
        <v/>
      </c>
      <c r="G194" s="98"/>
      <c r="H194" s="83" t="str">
        <f t="shared" ref="H194:H200" si="62">IF(OR(A194="",G194="",C194="",NOT(ISNUMBER($U$3))),"",ROUND(G194*C194*$U$3,2))</f>
        <v/>
      </c>
      <c r="I194" s="98"/>
      <c r="J194" s="83" t="str">
        <f t="shared" ref="J194:J200" si="63">IF(OR(A194="",I194="",C194="",NOT(ISNUMBER($U$4))),"",ROUND(I194*C194*$U$4,2))</f>
        <v/>
      </c>
      <c r="K194" s="98"/>
      <c r="L194" s="83" t="str">
        <f t="shared" ref="L194:L200" si="64">IF(OR(A194="",K194="",C194="",NOT(ISNUMBER($U$5))),"",ROUND(K194*C194*$U$5,2))</f>
        <v/>
      </c>
      <c r="M194" s="98"/>
      <c r="N194" s="83" t="str">
        <f t="shared" ref="N194:N200" si="65">IF(OR(A194="",M194="",C194="",NOT(ISNUMBER($U$6))),"",ROUND(M194*C194*$U$6,2))</f>
        <v/>
      </c>
      <c r="O194" s="89" t="str">
        <f t="shared" ref="O194:O200" si="66">IF(A194="","",SUM(E194,G194,I194,K194,M194))</f>
        <v/>
      </c>
      <c r="P194" s="83" t="str">
        <f t="shared" ref="P194:P200" si="67">IF(A194="","",SUM(F194,H194,J194,L194,N194))</f>
        <v/>
      </c>
      <c r="Q194" s="192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60"/>
        <v/>
      </c>
      <c r="E195" s="98"/>
      <c r="F195" s="83" t="str">
        <f t="shared" si="61"/>
        <v/>
      </c>
      <c r="G195" s="98"/>
      <c r="H195" s="83" t="str">
        <f t="shared" si="62"/>
        <v/>
      </c>
      <c r="I195" s="98"/>
      <c r="J195" s="83" t="str">
        <f t="shared" si="63"/>
        <v/>
      </c>
      <c r="K195" s="98"/>
      <c r="L195" s="83" t="str">
        <f t="shared" si="64"/>
        <v/>
      </c>
      <c r="M195" s="98"/>
      <c r="N195" s="83" t="str">
        <f t="shared" si="65"/>
        <v/>
      </c>
      <c r="O195" s="89" t="str">
        <f t="shared" si="66"/>
        <v/>
      </c>
      <c r="P195" s="83" t="str">
        <f t="shared" si="67"/>
        <v/>
      </c>
      <c r="Q195" s="192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7"/>
      <c r="B196" s="98"/>
      <c r="C196" s="99"/>
      <c r="D196" s="83" t="str">
        <f t="shared" si="60"/>
        <v/>
      </c>
      <c r="E196" s="98"/>
      <c r="F196" s="83" t="str">
        <f t="shared" si="61"/>
        <v/>
      </c>
      <c r="G196" s="98"/>
      <c r="H196" s="83" t="str">
        <f t="shared" si="62"/>
        <v/>
      </c>
      <c r="I196" s="98"/>
      <c r="J196" s="83" t="str">
        <f t="shared" si="63"/>
        <v/>
      </c>
      <c r="K196" s="98"/>
      <c r="L196" s="83" t="str">
        <f t="shared" si="64"/>
        <v/>
      </c>
      <c r="M196" s="98"/>
      <c r="N196" s="83" t="str">
        <f t="shared" si="65"/>
        <v/>
      </c>
      <c r="O196" s="89" t="str">
        <f t="shared" si="66"/>
        <v/>
      </c>
      <c r="P196" s="83" t="str">
        <f t="shared" si="67"/>
        <v/>
      </c>
      <c r="Q196" s="192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7"/>
      <c r="B197" s="98"/>
      <c r="C197" s="99"/>
      <c r="D197" s="83" t="str">
        <f t="shared" si="60"/>
        <v/>
      </c>
      <c r="E197" s="98"/>
      <c r="F197" s="83" t="str">
        <f t="shared" si="61"/>
        <v/>
      </c>
      <c r="G197" s="98"/>
      <c r="H197" s="83" t="str">
        <f t="shared" si="62"/>
        <v/>
      </c>
      <c r="I197" s="98"/>
      <c r="J197" s="83" t="str">
        <f t="shared" si="63"/>
        <v/>
      </c>
      <c r="K197" s="98"/>
      <c r="L197" s="83" t="str">
        <f t="shared" si="64"/>
        <v/>
      </c>
      <c r="M197" s="98"/>
      <c r="N197" s="83" t="str">
        <f t="shared" si="65"/>
        <v/>
      </c>
      <c r="O197" s="89" t="str">
        <f t="shared" si="66"/>
        <v/>
      </c>
      <c r="P197" s="83" t="str">
        <f t="shared" si="67"/>
        <v/>
      </c>
      <c r="Q197" s="192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7"/>
      <c r="B198" s="98"/>
      <c r="C198" s="99"/>
      <c r="D198" s="83" t="str">
        <f t="shared" si="60"/>
        <v/>
      </c>
      <c r="E198" s="98"/>
      <c r="F198" s="83" t="str">
        <f t="shared" si="61"/>
        <v/>
      </c>
      <c r="G198" s="98"/>
      <c r="H198" s="83" t="str">
        <f t="shared" si="62"/>
        <v/>
      </c>
      <c r="I198" s="98"/>
      <c r="J198" s="83" t="str">
        <f t="shared" si="63"/>
        <v/>
      </c>
      <c r="K198" s="98"/>
      <c r="L198" s="83" t="str">
        <f t="shared" si="64"/>
        <v/>
      </c>
      <c r="M198" s="98"/>
      <c r="N198" s="83" t="str">
        <f t="shared" si="65"/>
        <v/>
      </c>
      <c r="O198" s="89" t="str">
        <f t="shared" si="66"/>
        <v/>
      </c>
      <c r="P198" s="83" t="str">
        <f t="shared" si="67"/>
        <v/>
      </c>
      <c r="Q198" s="192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7"/>
      <c r="B199" s="98"/>
      <c r="C199" s="99"/>
      <c r="D199" s="83" t="str">
        <f t="shared" si="60"/>
        <v/>
      </c>
      <c r="E199" s="98"/>
      <c r="F199" s="83" t="str">
        <f t="shared" si="61"/>
        <v/>
      </c>
      <c r="G199" s="98"/>
      <c r="H199" s="83" t="str">
        <f t="shared" si="62"/>
        <v/>
      </c>
      <c r="I199" s="98"/>
      <c r="J199" s="83" t="str">
        <f t="shared" si="63"/>
        <v/>
      </c>
      <c r="K199" s="98"/>
      <c r="L199" s="83" t="str">
        <f t="shared" si="64"/>
        <v/>
      </c>
      <c r="M199" s="98"/>
      <c r="N199" s="83" t="str">
        <f t="shared" si="65"/>
        <v/>
      </c>
      <c r="O199" s="89" t="str">
        <f t="shared" si="66"/>
        <v/>
      </c>
      <c r="P199" s="83" t="str">
        <f t="shared" si="67"/>
        <v/>
      </c>
      <c r="Q199" s="192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7"/>
      <c r="B200" s="98"/>
      <c r="C200" s="99"/>
      <c r="D200" s="83" t="str">
        <f t="shared" si="60"/>
        <v/>
      </c>
      <c r="E200" s="98"/>
      <c r="F200" s="83" t="str">
        <f t="shared" si="61"/>
        <v/>
      </c>
      <c r="G200" s="98"/>
      <c r="H200" s="83" t="str">
        <f t="shared" si="62"/>
        <v/>
      </c>
      <c r="I200" s="98"/>
      <c r="J200" s="83" t="str">
        <f t="shared" si="63"/>
        <v/>
      </c>
      <c r="K200" s="98"/>
      <c r="L200" s="83" t="str">
        <f t="shared" si="64"/>
        <v/>
      </c>
      <c r="M200" s="98"/>
      <c r="N200" s="83" t="str">
        <f t="shared" si="65"/>
        <v/>
      </c>
      <c r="O200" s="89" t="str">
        <f t="shared" si="66"/>
        <v/>
      </c>
      <c r="P200" s="83" t="str">
        <f t="shared" si="67"/>
        <v/>
      </c>
      <c r="Q200" s="192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70" t="s">
        <v>203</v>
      </c>
      <c r="B1" s="370" t="s">
        <v>204</v>
      </c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2"/>
      <c r="Q1" s="368" t="s">
        <v>205</v>
      </c>
      <c r="R1" s="369"/>
      <c r="S1" s="369"/>
      <c r="T1" s="369"/>
      <c r="U1" s="369"/>
      <c r="V1" s="369"/>
      <c r="W1" s="369"/>
      <c r="X1" s="369"/>
      <c r="Y1" s="369"/>
      <c r="Z1" s="373" t="s">
        <v>206</v>
      </c>
      <c r="AA1" s="369"/>
      <c r="AB1" s="369"/>
      <c r="AC1" s="369"/>
      <c r="AE1" s="374" t="s">
        <v>207</v>
      </c>
    </row>
    <row r="2" spans="1:31" ht="43.5" customHeight="1" x14ac:dyDescent="0.35">
      <c r="A2" s="375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69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46258.534782060182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76" t="s">
        <v>273</v>
      </c>
      <c r="B25" s="377"/>
      <c r="C25" s="378"/>
    </row>
    <row r="26" spans="1:3" x14ac:dyDescent="0.35">
      <c r="A26" s="330" t="s">
        <v>274</v>
      </c>
      <c r="B26" s="383" t="s">
        <v>275</v>
      </c>
      <c r="C26" s="384"/>
    </row>
    <row r="27" spans="1:3" x14ac:dyDescent="0.35">
      <c r="A27" s="331" t="s">
        <v>276</v>
      </c>
      <c r="B27" s="385" t="s">
        <v>277</v>
      </c>
      <c r="C27" s="382"/>
    </row>
    <row r="28" spans="1:3" x14ac:dyDescent="0.35">
      <c r="A28" s="332" t="s">
        <v>278</v>
      </c>
      <c r="B28" s="381" t="s">
        <v>279</v>
      </c>
      <c r="C28" s="382"/>
    </row>
    <row r="29" spans="1:3" x14ac:dyDescent="0.35">
      <c r="A29" s="333" t="s">
        <v>280</v>
      </c>
      <c r="B29" s="379" t="s">
        <v>281</v>
      </c>
      <c r="C29" s="380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6" t="s">
        <v>282</v>
      </c>
      <c r="B1" s="369"/>
      <c r="C1" s="369"/>
      <c r="D1" s="369"/>
      <c r="E1" s="369"/>
      <c r="F1" s="369"/>
      <c r="G1" s="369"/>
      <c r="H1" s="369"/>
      <c r="I1" s="369"/>
      <c r="J1" s="369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93" t="s">
        <v>286</v>
      </c>
      <c r="B2" s="369"/>
      <c r="C2" s="369"/>
      <c r="D2" s="369"/>
      <c r="E2" s="369"/>
      <c r="F2" s="369"/>
      <c r="G2" s="369"/>
      <c r="H2" s="369"/>
      <c r="I2" s="369"/>
      <c r="J2" s="369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94" t="str">
        <f>IF(AND(RESULTADOS!$G$43="Sim",RESULTADOS!$D$43&lt;&gt;""),RESULTADOS!$D$43,"")</f>
        <v/>
      </c>
      <c r="E5" s="395"/>
      <c r="F5" s="395"/>
      <c r="G5" s="395"/>
      <c r="H5" s="395"/>
      <c r="I5" s="395"/>
      <c r="J5" s="396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91" t="s">
        <v>294</v>
      </c>
      <c r="B6" s="369"/>
      <c r="C6" s="369"/>
      <c r="D6" s="369"/>
      <c r="E6" s="369"/>
      <c r="F6" s="369"/>
      <c r="G6" s="369"/>
      <c r="H6" s="369"/>
      <c r="I6" s="369"/>
      <c r="J6" s="369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90" t="s">
        <v>295</v>
      </c>
      <c r="B8" s="369"/>
      <c r="C8" s="369"/>
      <c r="D8" s="369"/>
      <c r="E8" s="369"/>
      <c r="F8" s="369"/>
      <c r="G8" s="369"/>
      <c r="H8" s="369"/>
      <c r="I8" s="369"/>
      <c r="J8" s="369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92" t="s">
        <v>305</v>
      </c>
      <c r="B17" s="369"/>
      <c r="C17" s="369"/>
      <c r="D17" s="369"/>
      <c r="E17" s="369"/>
      <c r="F17" s="369"/>
      <c r="G17" s="369"/>
      <c r="H17" s="369"/>
      <c r="I17" s="369"/>
      <c r="J17" s="369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90" t="s">
        <v>306</v>
      </c>
      <c r="B19" s="369"/>
      <c r="C19" s="369"/>
      <c r="D19" s="369"/>
      <c r="E19" s="369"/>
      <c r="F19" s="369"/>
      <c r="G19" s="369"/>
      <c r="H19" s="369"/>
      <c r="I19" s="369"/>
      <c r="J19" s="369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506</v>
      </c>
      <c r="D20" s="62" t="str">
        <f>IF(COUNTIF(financeiro!$C$2:$C$73,"&lt;&gt;")=0,"",ROUND(SUM(financeiro!$C$2:$C$73),2))</f>
        <v/>
      </c>
      <c r="E20" s="62" t="s">
        <v>511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94" t="str">
        <f>IF(AND(RESULTADOS!$G$44="Sim",RESULTADOS!$D$44&lt;&gt;""),RESULTADOS!$D$44,"")</f>
        <v/>
      </c>
      <c r="E24" s="395"/>
      <c r="F24" s="395"/>
      <c r="G24" s="395"/>
      <c r="H24" s="395"/>
      <c r="I24" s="395"/>
      <c r="J24" s="396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94" t="str">
        <f>IF(AND(RESULTADOS!$G$45="Sim",RESULTADOS!$D$45&lt;&gt;""),RESULTADOS!$D$45,"")</f>
        <v/>
      </c>
      <c r="E25" s="395"/>
      <c r="F25" s="395"/>
      <c r="G25" s="395"/>
      <c r="H25" s="395"/>
      <c r="I25" s="395"/>
      <c r="J25" s="396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399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395"/>
      <c r="G26" s="395"/>
      <c r="H26" s="395"/>
      <c r="I26" s="395"/>
      <c r="J26" s="396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93" t="s">
        <v>324</v>
      </c>
      <c r="B27" s="369"/>
      <c r="C27" s="369"/>
      <c r="D27" s="369"/>
      <c r="E27" s="369"/>
      <c r="F27" s="369"/>
      <c r="G27" s="369"/>
      <c r="H27" s="369"/>
      <c r="I27" s="369"/>
      <c r="J27" s="369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IF(OR($B$4="Financeiro",$B$4="Itens"),$B$23,$B$26)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90" t="s">
        <v>331</v>
      </c>
      <c r="B30" s="369"/>
      <c r="C30" s="369"/>
      <c r="D30" s="369"/>
      <c r="E30" s="369"/>
      <c r="F30" s="369"/>
      <c r="G30" s="369"/>
      <c r="H30" s="369"/>
      <c r="I30" s="369"/>
      <c r="J30" s="369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7"/>
      <c r="C36" s="388"/>
      <c r="D36" s="388"/>
      <c r="E36" s="389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90" t="s">
        <v>351</v>
      </c>
      <c r="B40" s="369"/>
      <c r="C40" s="369"/>
      <c r="D40" s="369"/>
      <c r="E40" s="369"/>
      <c r="F40" s="369"/>
      <c r="G40" s="369"/>
      <c r="H40" s="369"/>
      <c r="I40" s="369"/>
      <c r="J40" s="369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91"/>
      <c r="B48" s="369"/>
      <c r="C48" s="369"/>
      <c r="D48" s="369"/>
      <c r="E48" s="369"/>
      <c r="F48" s="369"/>
      <c r="G48" s="369"/>
      <c r="H48" s="369"/>
      <c r="I48" s="369"/>
      <c r="J48" s="369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91"/>
      <c r="B49" s="369"/>
      <c r="C49" s="369"/>
      <c r="D49" s="369"/>
      <c r="E49" s="369"/>
      <c r="F49" s="369"/>
      <c r="G49" s="369"/>
      <c r="H49" s="369"/>
      <c r="I49" s="369"/>
      <c r="J49" s="369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7" t="s">
        <v>379</v>
      </c>
      <c r="B52" s="398"/>
      <c r="C52" s="398"/>
      <c r="D52" s="398"/>
      <c r="E52" s="398"/>
      <c r="F52" s="398"/>
      <c r="G52" s="398"/>
      <c r="H52" s="398"/>
      <c r="I52" s="61"/>
      <c r="J52" s="397" t="s">
        <v>380</v>
      </c>
      <c r="K52" s="398"/>
      <c r="L52" s="398"/>
      <c r="M52" s="398"/>
      <c r="N52" s="398"/>
      <c r="O52" s="398"/>
      <c r="P52" s="398"/>
      <c r="Q52" s="398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498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499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500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501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502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503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504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505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425" t="s">
        <v>282</v>
      </c>
      <c r="B1" s="425"/>
      <c r="C1" s="425"/>
      <c r="D1" s="425"/>
      <c r="E1" s="425"/>
      <c r="F1" s="425"/>
      <c r="G1" s="426" t="str">
        <f ca="1">$B$3</f>
        <v>REVISE</v>
      </c>
      <c r="H1" s="427"/>
    </row>
    <row r="2" spans="1:10" ht="90.5" customHeight="1" x14ac:dyDescent="0.3">
      <c r="A2" s="428" t="s">
        <v>486</v>
      </c>
      <c r="B2" s="428"/>
      <c r="C2" s="428"/>
      <c r="D2" s="428"/>
      <c r="E2" s="428"/>
      <c r="F2" s="428"/>
      <c r="G2" s="429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29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432" t="str">
        <f>$D$6</f>
        <v/>
      </c>
      <c r="H3" s="433"/>
      <c r="J3" s="256" t="s">
        <v>47</v>
      </c>
    </row>
    <row r="4" spans="1:10" ht="18" customHeight="1" x14ac:dyDescent="0.3">
      <c r="A4" s="305" t="s">
        <v>494</v>
      </c>
      <c r="B4" s="306"/>
      <c r="C4" s="336" t="str">
        <f>$H$8</f>
        <v>REVISE</v>
      </c>
      <c r="D4" s="337" t="s">
        <v>495</v>
      </c>
      <c r="E4" s="338" t="str">
        <f>$H$14</f>
        <v>REVISE</v>
      </c>
      <c r="F4" s="337" t="s">
        <v>496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>IF(VTA_FINAL="","",VTA_FINAL)</f>
        <v/>
      </c>
      <c r="D5" s="434" t="str">
        <f>$D$22</f>
        <v/>
      </c>
      <c r="E5" s="435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/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497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430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31"/>
      <c r="D7" s="431"/>
      <c r="E7" s="431"/>
      <c r="F7" s="431"/>
      <c r="G7" s="431"/>
      <c r="H7" s="431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529</v>
      </c>
      <c r="B9" s="314"/>
      <c r="C9" s="424"/>
      <c r="D9" s="424"/>
      <c r="E9" s="424"/>
      <c r="F9" s="424"/>
      <c r="G9" s="424"/>
      <c r="H9" s="315"/>
    </row>
    <row r="10" spans="1:10" ht="46" hidden="1" customHeight="1" x14ac:dyDescent="0.3">
      <c r="A10" s="269" t="s">
        <v>530</v>
      </c>
      <c r="B10" s="270" t="str">
        <f ca="1">IF(MEMORIA_RESULTADOS!$W$50="","",MEMORIA_RESULTADOS!$W$50)</f>
        <v/>
      </c>
      <c r="C10" s="422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23"/>
      <c r="E10" s="423"/>
      <c r="F10" s="422" t="s">
        <v>433</v>
      </c>
      <c r="G10" s="423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hidden="1" customHeight="1" x14ac:dyDescent="0.3">
      <c r="A11" s="316" t="s">
        <v>531</v>
      </c>
      <c r="B11" s="317" t="str">
        <f>IF(MEMORIA_RESULTADOS!$W$48="","",MEMORIA_RESULTADOS!$W$48)</f>
        <v/>
      </c>
      <c r="C11" s="402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3"/>
      <c r="E11" s="403"/>
      <c r="F11" s="402" t="s">
        <v>434</v>
      </c>
      <c r="G11" s="403"/>
      <c r="H11" s="321" t="str">
        <f>IF(MEMORIA_RESULTADOS!$W$48="","INCOMPLETO","REFERENCIA - ABERTURA DO CICLO C"&amp;MEMORIA_RESULTADOS!$W$46)</f>
        <v>INCOMPLETO</v>
      </c>
    </row>
    <row r="12" spans="1:10" ht="46" hidden="1" customHeight="1" x14ac:dyDescent="0.3">
      <c r="A12" s="316" t="s">
        <v>532</v>
      </c>
      <c r="B12" s="317" t="str">
        <f>IFERROR(comparativo_VTA!$B$208,"")</f>
        <v/>
      </c>
      <c r="C12" s="402" t="s">
        <v>435</v>
      </c>
      <c r="D12" s="403"/>
      <c r="E12" s="403"/>
      <c r="F12" s="402" t="s">
        <v>436</v>
      </c>
      <c r="G12" s="403"/>
      <c r="H12" s="321" t="s">
        <v>437</v>
      </c>
    </row>
    <row r="13" spans="1:10" ht="46" hidden="1" customHeight="1" x14ac:dyDescent="0.3">
      <c r="A13" s="318" t="s">
        <v>533</v>
      </c>
      <c r="B13" s="319" t="str">
        <f ca="1">IF(MEMORIA_RESULTADOS!$W$51="","",MEMORIA_RESULTADOS!$W$51)</f>
        <v/>
      </c>
      <c r="C13" s="406" t="s">
        <v>438</v>
      </c>
      <c r="D13" s="407"/>
      <c r="E13" s="407"/>
      <c r="F13" s="406" t="s">
        <v>439</v>
      </c>
      <c r="G13" s="407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487</v>
      </c>
      <c r="B15" s="268" t="s">
        <v>440</v>
      </c>
      <c r="C15" s="268" t="s">
        <v>441</v>
      </c>
      <c r="D15" s="268" t="s">
        <v>442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18" t="str">
        <f>IF($A$23="","",$A$23&amp;CHAR(10)&amp;"Pago: R$ "&amp;ROUND($B$23,2)&amp;"  ·  Reajustado: R$ "&amp;ROUND($C$23,2)&amp;"  ·  Delta: R$ "&amp;ROUND($D$23,2)&amp;CHAR(10)&amp;$E$23)</f>
        <v/>
      </c>
      <c r="F16" s="419"/>
      <c r="G16" s="419"/>
      <c r="H16" s="419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20"/>
      <c r="F17" s="419"/>
      <c r="G17" s="419"/>
      <c r="H17" s="419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20"/>
      <c r="F18" s="419"/>
      <c r="G18" s="419"/>
      <c r="H18" s="419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20"/>
      <c r="F19" s="419"/>
      <c r="G19" s="419"/>
      <c r="H19" s="419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20"/>
      <c r="F20" s="419"/>
      <c r="G20" s="419"/>
      <c r="H20" s="419"/>
    </row>
    <row r="21" spans="1:8" ht="19" customHeight="1" x14ac:dyDescent="0.3">
      <c r="A21" s="343" t="s">
        <v>443</v>
      </c>
      <c r="B21" s="344"/>
      <c r="C21" s="344"/>
      <c r="D21" s="344" t="str">
        <f>IF(ISNUMBER(MEMORIA_RESULTADOS!$B$5),ROUND(RETRO_OFICIAL-SUM($D$16:$D$20),2),"")</f>
        <v/>
      </c>
      <c r="E21" s="420"/>
      <c r="F21" s="419"/>
      <c r="G21" s="419"/>
      <c r="H21" s="419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404" t="str">
        <f>IF(OR(MEMORIA_RESULTADOS!$B$4&lt;&gt;"PCs",MEMORIA_RESULTADOS!$T$28=0),"","Sem retroativo pela regra de DATA_PC. Detalhes: itens_PC -&gt; EFEITO_FINANCEIRO_PC = Nao")</f>
        <v/>
      </c>
      <c r="F23" s="405"/>
      <c r="G23" s="405"/>
      <c r="H23" s="405"/>
    </row>
    <row r="24" spans="1:8" ht="22" customHeight="1" x14ac:dyDescent="0.3">
      <c r="A24" s="279" t="s">
        <v>488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444</v>
      </c>
      <c r="C25" s="283" t="s">
        <v>445</v>
      </c>
      <c r="D25" s="284" t="s">
        <v>442</v>
      </c>
      <c r="E25" s="408" t="s">
        <v>489</v>
      </c>
      <c r="F25" s="409"/>
      <c r="G25" s="409"/>
      <c r="H25" s="409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446</v>
      </c>
      <c r="B34" s="288" t="str">
        <f>UPPER(CONTROLE!$B$2)</f>
        <v/>
      </c>
      <c r="C34" s="414"/>
      <c r="D34" s="415"/>
      <c r="E34" s="416" t="s">
        <v>490</v>
      </c>
      <c r="F34" s="417"/>
      <c r="G34" s="417"/>
      <c r="H34" s="417"/>
    </row>
    <row r="35" spans="1:8" ht="22" customHeight="1" x14ac:dyDescent="0.3">
      <c r="A35" s="274" t="s">
        <v>447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0" t="str">
        <f ca="1">IF($B$35="","Aguardando dado","")</f>
        <v>Aguardando dado</v>
      </c>
      <c r="D35" s="411"/>
      <c r="E35" s="418" t="str">
        <f ca="1">IF($A$39="","",$A$39)</f>
        <v/>
      </c>
      <c r="F35" s="419"/>
      <c r="G35" s="419"/>
      <c r="H35" s="421"/>
    </row>
    <row r="36" spans="1:8" ht="22" customHeight="1" x14ac:dyDescent="0.3">
      <c r="A36" s="274" t="s">
        <v>448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0" t="str">
        <f ca="1">IF($B$36="","Aguardando dado","")</f>
        <v>Aguardando dado</v>
      </c>
      <c r="D36" s="411"/>
      <c r="E36" s="420"/>
      <c r="F36" s="419"/>
      <c r="G36" s="419"/>
      <c r="H36" s="421"/>
    </row>
    <row r="37" spans="1:8" ht="22" customHeight="1" x14ac:dyDescent="0.3">
      <c r="A37" s="274" t="s">
        <v>449</v>
      </c>
      <c r="B37" s="275" t="str">
        <f>IFERROR(INDEX($C$26:$C$30,MATCH(UPPER(CONTROLE!$B$2),$A$26:$A$30,0)),"")</f>
        <v/>
      </c>
      <c r="C37" s="410" t="str">
        <f>IF($B$37="","Aguardando dado","")</f>
        <v>Aguardando dado</v>
      </c>
      <c r="D37" s="411"/>
      <c r="E37" s="420"/>
      <c r="F37" s="419"/>
      <c r="G37" s="419"/>
      <c r="H37" s="421"/>
    </row>
    <row r="38" spans="1:8" ht="22" customHeight="1" x14ac:dyDescent="0.3">
      <c r="A38" s="276" t="s">
        <v>450</v>
      </c>
      <c r="B38" s="277" t="str">
        <f ca="1">IF(OR(B36="",B37=""),"",ROUND(B37-B36,2))</f>
        <v/>
      </c>
      <c r="C38" s="412" t="str">
        <f ca="1">IF($B$38="","Aguardando dado","")</f>
        <v>Aguardando dado</v>
      </c>
      <c r="D38" s="413"/>
      <c r="E38" s="420"/>
      <c r="F38" s="419"/>
      <c r="G38" s="419"/>
      <c r="H38" s="421"/>
    </row>
    <row r="39" spans="1:8" ht="15" customHeight="1" x14ac:dyDescent="0.3">
      <c r="A39" s="400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1"/>
      <c r="C39" s="401"/>
      <c r="D39" s="401"/>
      <c r="E39" s="401"/>
      <c r="F39" s="401"/>
      <c r="G39" s="401"/>
      <c r="H39" s="401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491</v>
      </c>
      <c r="B41" s="291"/>
      <c r="C41" s="291"/>
      <c r="D41" s="346" t="s">
        <v>492</v>
      </c>
      <c r="E41" s="291"/>
      <c r="F41" s="291"/>
      <c r="G41" s="291"/>
      <c r="H41" s="291"/>
    </row>
    <row r="42" spans="1:8" ht="24" customHeight="1" x14ac:dyDescent="0.3">
      <c r="A42" s="292" t="s">
        <v>451</v>
      </c>
      <c r="B42" s="292" t="s">
        <v>296</v>
      </c>
      <c r="C42" s="292" t="s">
        <v>452</v>
      </c>
      <c r="D42" s="292" t="s">
        <v>453</v>
      </c>
      <c r="E42" s="292" t="s">
        <v>454</v>
      </c>
      <c r="F42" s="292" t="s">
        <v>455</v>
      </c>
      <c r="G42" s="292" t="s">
        <v>456</v>
      </c>
      <c r="H42" s="292" t="s">
        <v>457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458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459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460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460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460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460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460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493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461</v>
      </c>
      <c r="B54" s="302" t="s">
        <v>432</v>
      </c>
      <c r="C54" s="302" t="s">
        <v>462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463</v>
      </c>
      <c r="B55" s="348" t="str">
        <f>IF($B$5&lt;&gt;"PCs","",MEMORIA_RESULTADOS!$T$33)</f>
        <v/>
      </c>
      <c r="C55" s="348" t="s">
        <v>464</v>
      </c>
    </row>
    <row r="56" spans="1:8" ht="16" customHeight="1" x14ac:dyDescent="0.3">
      <c r="A56" s="347" t="s">
        <v>465</v>
      </c>
      <c r="B56" s="348" t="str">
        <f>IF($B$5&lt;&gt;"PCs","",MEMORIA_RESULTADOS!$T$34)</f>
        <v/>
      </c>
      <c r="C56" s="348" t="s">
        <v>466</v>
      </c>
    </row>
    <row r="57" spans="1:8" ht="16" customHeight="1" x14ac:dyDescent="0.3">
      <c r="A57" s="347" t="s">
        <v>467</v>
      </c>
      <c r="B57" s="348" t="str">
        <f>IF($B$5&lt;&gt;"PCs","",MEMORIA_RESULTADOS!$T$35)</f>
        <v/>
      </c>
      <c r="C57" s="348" t="s">
        <v>468</v>
      </c>
    </row>
    <row r="58" spans="1:8" ht="16" customHeight="1" x14ac:dyDescent="0.3">
      <c r="A58" s="347" t="s">
        <v>469</v>
      </c>
      <c r="B58" s="348" t="str">
        <f>IF($B$5&lt;&gt;"PCs","",MEMORIA_RESULTADOS!$T$36)</f>
        <v/>
      </c>
      <c r="C58" s="348" t="s">
        <v>470</v>
      </c>
    </row>
    <row r="59" spans="1:8" ht="16" customHeight="1" x14ac:dyDescent="0.3">
      <c r="A59" s="347" t="s">
        <v>471</v>
      </c>
      <c r="B59" s="348" t="str">
        <f>IF($B$5&lt;&gt;"PCs","",MEMORIA_RESULTADOS!$T$37)</f>
        <v/>
      </c>
      <c r="C59" s="348" t="s">
        <v>472</v>
      </c>
    </row>
    <row r="60" spans="1:8" ht="16" customHeight="1" x14ac:dyDescent="0.3">
      <c r="A60" s="347" t="s">
        <v>473</v>
      </c>
      <c r="B60" s="349" t="str">
        <f>$D$22</f>
        <v/>
      </c>
      <c r="C60" s="348" t="s">
        <v>474</v>
      </c>
    </row>
    <row r="61" spans="1:8" ht="16" customHeight="1" x14ac:dyDescent="0.3">
      <c r="A61" s="347" t="s">
        <v>475</v>
      </c>
      <c r="B61" s="349" t="str">
        <f ca="1">$B$36</f>
        <v/>
      </c>
      <c r="C61" s="348" t="s">
        <v>476</v>
      </c>
    </row>
    <row r="62" spans="1:8" ht="16" customHeight="1" x14ac:dyDescent="0.3">
      <c r="A62" s="347" t="s">
        <v>477</v>
      </c>
      <c r="B62" s="349" t="str">
        <f ca="1">$B$38</f>
        <v/>
      </c>
      <c r="C62" s="348" t="s">
        <v>478</v>
      </c>
    </row>
    <row r="63" spans="1:8" ht="16" customHeight="1" x14ac:dyDescent="0.3">
      <c r="A63" s="347" t="s">
        <v>479</v>
      </c>
      <c r="B63" s="349" t="str">
        <f>IF(VTA_FINAL="","",VTA_FINAL)</f>
        <v/>
      </c>
      <c r="C63" s="348" t="s">
        <v>512</v>
      </c>
    </row>
    <row r="64" spans="1:8" ht="16" customHeight="1" x14ac:dyDescent="0.3">
      <c r="A64" s="347" t="s">
        <v>480</v>
      </c>
      <c r="B64" s="348" t="str">
        <f>"Linhas 10 a 13 (ocultas - auditoria interna)"</f>
        <v>Linhas 10 a 13 (ocultas - auditoria interna)</v>
      </c>
      <c r="C64" s="348" t="s">
        <v>481</v>
      </c>
    </row>
    <row r="65" spans="1:5" ht="16" customHeight="1" x14ac:dyDescent="0.3">
      <c r="A65" s="347" t="s">
        <v>482</v>
      </c>
      <c r="B65" s="349" t="str">
        <f ca="1">$B$13</f>
        <v/>
      </c>
      <c r="C65" s="348" t="s">
        <v>483</v>
      </c>
    </row>
    <row r="66" spans="1:5" ht="16" customHeight="1" x14ac:dyDescent="0.3">
      <c r="A66" s="347" t="s">
        <v>484</v>
      </c>
      <c r="B66" s="348" t="str">
        <f ca="1">$B$3</f>
        <v>REVISE</v>
      </c>
      <c r="C66" s="348" t="s">
        <v>485</v>
      </c>
    </row>
    <row r="68" spans="1:5" x14ac:dyDescent="0.3">
      <c r="A68" s="352" t="s">
        <v>507</v>
      </c>
    </row>
    <row r="69" spans="1:5" x14ac:dyDescent="0.3">
      <c r="A69" s="256" t="s">
        <v>508</v>
      </c>
    </row>
    <row r="70" spans="1:5" x14ac:dyDescent="0.3">
      <c r="A70" s="256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353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4"/>
      <c r="C71" s="354"/>
      <c r="D71" s="354"/>
      <c r="E71" s="354"/>
    </row>
    <row r="72" spans="1:5" x14ac:dyDescent="0.3">
      <c r="A72" s="355" t="s">
        <v>296</v>
      </c>
      <c r="B72" s="355" t="s">
        <v>509</v>
      </c>
      <c r="C72" s="355" t="s">
        <v>513</v>
      </c>
      <c r="D72" s="355" t="s">
        <v>514</v>
      </c>
      <c r="E72" s="355" t="s">
        <v>515</v>
      </c>
    </row>
    <row r="73" spans="1:5" x14ac:dyDescent="0.3">
      <c r="A73" s="356" t="s">
        <v>21</v>
      </c>
      <c r="B73" s="357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7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57" t="str">
        <f>IF(MEMORIA_RESULTADOS!$B$4&lt;&gt;"Financeiro","Nao aplicavel ao metodo selecionado",IF(OR(B73="",C73="",NOT(ISNUMBER(C73))),"",ROUND(B73-C73,2)))</f>
        <v>Nao aplicavel ao metodo selecionado</v>
      </c>
      <c r="E73" s="356" t="str">
        <f>IF(MEMORIA_RESULTADOS!$B$4&lt;&gt;"Financeiro","NAO APLICAVEL",IF(OR(B73="",C73="",NOT(ISNUMBER(C73))),"Sem dados quantitativos para comparar",IF(ROUND(D73,2)=0,"OK","REVISAR")))</f>
        <v>NAO APLICAVEL</v>
      </c>
    </row>
    <row r="74" spans="1:5" x14ac:dyDescent="0.3">
      <c r="A74" s="356" t="s">
        <v>22</v>
      </c>
      <c r="B74" s="357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7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57" t="str">
        <f>IF(MEMORIA_RESULTADOS!$B$4&lt;&gt;"Financeiro","Nao aplicavel ao metodo selecionado",IF(OR(B74="",C74="",NOT(ISNUMBER(C74))),"",ROUND(B74-C74,2)))</f>
        <v>Nao aplicavel ao metodo selecionado</v>
      </c>
      <c r="E74" s="356" t="str">
        <f>IF(MEMORIA_RESULTADOS!$B$4&lt;&gt;"Financeiro","NAO APLICAVEL",IF(OR(B74="",C74="",NOT(ISNUMBER(C74))),"Sem dados quantitativos para comparar",IF(ROUND(D74,2)=0,"OK","REVISAR")))</f>
        <v>NAO APLICAVEL</v>
      </c>
    </row>
    <row r="75" spans="1:5" x14ac:dyDescent="0.3">
      <c r="A75" s="356" t="s">
        <v>23</v>
      </c>
      <c r="B75" s="357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7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57" t="str">
        <f>IF(MEMORIA_RESULTADOS!$B$4&lt;&gt;"Financeiro","Nao aplicavel ao metodo selecionado",IF(OR(B75="",C75="",NOT(ISNUMBER(C75))),"",ROUND(B75-C75,2)))</f>
        <v>Nao aplicavel ao metodo selecionado</v>
      </c>
      <c r="E75" s="356" t="str">
        <f>IF(MEMORIA_RESULTADOS!$B$4&lt;&gt;"Financeiro","NAO APLICAVEL",IF(OR(B75="",C75="",NOT(ISNUMBER(C75))),"Sem dados quantitativos para comparar",IF(ROUND(D75,2)=0,"OK","REVISAR")))</f>
        <v>NAO APLICAVEL</v>
      </c>
    </row>
    <row r="76" spans="1:5" x14ac:dyDescent="0.3">
      <c r="A76" s="356" t="s">
        <v>24</v>
      </c>
      <c r="B76" s="357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7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57" t="str">
        <f>IF(MEMORIA_RESULTADOS!$B$4&lt;&gt;"Financeiro","Nao aplicavel ao metodo selecionado",IF(OR(B76="",C76="",NOT(ISNUMBER(C76))),"",ROUND(B76-C76,2)))</f>
        <v>Nao aplicavel ao metodo selecionado</v>
      </c>
      <c r="E76" s="356" t="str">
        <f>IF(MEMORIA_RESULTADOS!$B$4&lt;&gt;"Financeiro","NAO APLICAVEL",IF(OR(B76="",C76="",NOT(ISNUMBER(C76))),"Sem dados quantitativos para comparar",IF(ROUND(D76,2)=0,"OK","REVISAR")))</f>
        <v>NAO APLICAVEL</v>
      </c>
    </row>
    <row r="77" spans="1:5" x14ac:dyDescent="0.3">
      <c r="A77" s="356" t="s">
        <v>25</v>
      </c>
      <c r="B77" s="35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7" t="str">
        <f>IF(MEMORIA_RESULTADOS!$B$4&lt;&gt;"Financeiro","Nao aplicavel ao metodo selecionado","Sem historico quantitativo suficiente")</f>
        <v>Nao aplicavel ao metodo selecionado</v>
      </c>
      <c r="D77" s="357" t="str">
        <f>IF(MEMORIA_RESULTADOS!$B$4&lt;&gt;"Financeiro","Nao aplicavel ao metodo selecionado",IF(OR(B77="",C77="",NOT(ISNUMBER(C77))),"",ROUND(B77-C77,2)))</f>
        <v>Nao aplicavel ao metodo selecionado</v>
      </c>
      <c r="E77" s="356" t="str">
        <f>IF(MEMORIA_RESULTADOS!$B$4&lt;&gt;"Financeiro","NAO APLICAVEL",IF(OR(B77="",C77="",NOT(ISNUMBER(C77))),"Sem dados quantitativos para comparar",IF(ROUND(D77,2)=0,"OK","REVISAR")))</f>
        <v>NAO APLICAVEL</v>
      </c>
    </row>
    <row r="78" spans="1:5" x14ac:dyDescent="0.3">
      <c r="A78" s="358" t="s">
        <v>516</v>
      </c>
    </row>
    <row r="79" spans="1:5" x14ac:dyDescent="0.3">
      <c r="A79" s="359" t="s">
        <v>517</v>
      </c>
      <c r="B79" s="360"/>
      <c r="C79" s="360"/>
    </row>
    <row r="80" spans="1:5" x14ac:dyDescent="0.3">
      <c r="A80" s="360" t="s">
        <v>518</v>
      </c>
      <c r="B80" s="360"/>
      <c r="C80" s="360"/>
    </row>
    <row r="81" spans="1:3" x14ac:dyDescent="0.3">
      <c r="A81" s="360" t="s">
        <v>519</v>
      </c>
      <c r="B81" s="360"/>
      <c r="C81" s="360"/>
    </row>
    <row r="82" spans="1:3" x14ac:dyDescent="0.3">
      <c r="A82" s="361" t="s">
        <v>520</v>
      </c>
      <c r="B82" s="361" t="s">
        <v>432</v>
      </c>
      <c r="C82" s="361" t="s">
        <v>521</v>
      </c>
    </row>
    <row r="83" spans="1:3" x14ac:dyDescent="0.3">
      <c r="A83" s="362" t="s">
        <v>522</v>
      </c>
      <c r="B83" s="363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62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3" x14ac:dyDescent="0.3">
      <c r="A84" s="362" t="s">
        <v>523</v>
      </c>
      <c r="B84" s="363" t="str">
        <f>IF(MEMORIA_RESULTADOS!$B$4="Financeiro",IF(MEMORIA_RESULTADOS!$B$21="","",MEMORIA_RESULTADOS!$B$21),IF(OR(MEMORIA_RESULTADOS!$B$4="Itens",MEMORIA_RESULTADOS!$B$4="PCs"),0,""))</f>
        <v/>
      </c>
      <c r="C84" s="362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3" x14ac:dyDescent="0.3">
      <c r="A85" s="362" t="s">
        <v>524</v>
      </c>
      <c r="B85" s="363" t="str">
        <f>IF(MEMORIA_RESULTADOS!$D$35="","",MEMORIA_RESULTADOS!$D$35)</f>
        <v/>
      </c>
      <c r="C85" s="362" t="s">
        <v>525</v>
      </c>
    </row>
    <row r="86" spans="1:3" x14ac:dyDescent="0.3">
      <c r="A86" s="361" t="s">
        <v>526</v>
      </c>
      <c r="B86" s="364" t="str">
        <f>IF(VTA_FINAL="","",VTA_FINAL)</f>
        <v/>
      </c>
      <c r="C86" s="362" t="s">
        <v>527</v>
      </c>
    </row>
    <row r="87" spans="1:3" x14ac:dyDescent="0.3">
      <c r="A87" s="362" t="s">
        <v>528</v>
      </c>
      <c r="B87" s="363" t="str">
        <f>IF(OR($B$83="",$B$85="",$B$86=""),"",ROUND($B$86-($B$83+N($B$84)+$B$85),2))</f>
        <v/>
      </c>
      <c r="C87" s="362" t="str">
        <f>IF($B$87="","Aguardando base para conferir.",IF(ABS($B$87)&lt;=MEMORIA_RESULTADOS!$D$4,"As parcelas fecham com o VTA Oficial.",IF(OR(ISNUMBER(MEMORIA_RESULTADOS!$B$24),ISNUMBER(MEMORIA_RESULTADOS!$B$25)),"Diferenca corresponde ao ajuste manual registrado na secao 5.","REVISE - as parcelas nao fecham com o VTA Oficial.")))</f>
        <v>Aguardando base para conferir.</v>
      </c>
    </row>
  </sheetData>
  <mergeCells count="28"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2026-08-24T15:50:05Z</dcterms:modified>
</cp:coreProperties>
</file>