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ta_cons_wyj1cxar\"/>
    </mc:Choice>
  </mc:AlternateContent>
  <xr:revisionPtr revIDLastSave="0" documentId="13_ncr:1_{74F95A4D-6FE2-4A2B-9914-8FF29D3B68B4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4" l="1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A131" i="1"/>
  <c r="B120" i="1"/>
  <c r="A120" i="1"/>
  <c r="A71" i="1"/>
  <c r="B60" i="1"/>
  <c r="A60" i="1"/>
  <c r="B44" i="1"/>
  <c r="A24" i="1"/>
  <c r="B23" i="1"/>
  <c r="A23" i="1"/>
  <c r="B22" i="1"/>
  <c r="B14" i="2"/>
  <c r="B4" i="13" s="1"/>
  <c r="B13" i="2"/>
  <c r="B12" i="2"/>
  <c r="B11" i="2"/>
  <c r="B10" i="2" s="1"/>
  <c r="B9" i="2"/>
  <c r="I9" i="9"/>
  <c r="B8" i="13"/>
  <c r="W49" i="14"/>
  <c r="A192" i="1" l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C75" i="15"/>
  <c r="A71" i="15"/>
  <c r="B73" i="15"/>
  <c r="C73" i="15"/>
  <c r="D76" i="15"/>
  <c r="B20" i="1"/>
  <c r="A68" i="1"/>
  <c r="E73" i="15"/>
  <c r="B74" i="15"/>
  <c r="B77" i="15"/>
  <c r="C74" i="15"/>
  <c r="C77" i="15"/>
  <c r="D73" i="15"/>
  <c r="D74" i="15"/>
  <c r="D77" i="15"/>
  <c r="D75" i="15"/>
  <c r="E75" i="15"/>
  <c r="B76" i="15"/>
  <c r="C76" i="15"/>
  <c r="E76" i="15"/>
  <c r="A152" i="1"/>
  <c r="A176" i="1"/>
  <c r="B200" i="1"/>
  <c r="E74" i="15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L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J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N32" i="9" s="1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Q101" i="9" s="1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84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N48" i="6"/>
  <c r="N54" i="6"/>
  <c r="N150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65" i="6"/>
  <c r="N161" i="6"/>
  <c r="N137" i="6"/>
  <c r="N133" i="6"/>
  <c r="N65" i="6"/>
  <c r="N41" i="6"/>
  <c r="N37" i="6"/>
  <c r="N29" i="6"/>
  <c r="N139" i="6"/>
  <c r="N136" i="6"/>
  <c r="N127" i="6"/>
  <c r="N124" i="6"/>
  <c r="N40" i="6"/>
  <c r="N31" i="6"/>
  <c r="N28" i="6"/>
  <c r="N22" i="6"/>
  <c r="N131" i="6"/>
  <c r="N128" i="6"/>
  <c r="N122" i="6"/>
  <c r="N119" i="6"/>
  <c r="N32" i="6"/>
  <c r="N26" i="6"/>
  <c r="N2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Q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N62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G31" i="12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D133" i="12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F30" i="1" s="1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G128" i="1" s="1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64" i="9" l="1"/>
  <c r="F100" i="12"/>
  <c r="N35" i="6"/>
  <c r="N140" i="6"/>
  <c r="N43" i="6"/>
  <c r="N163" i="6"/>
  <c r="N69" i="6"/>
  <c r="N173" i="6"/>
  <c r="N144" i="6"/>
  <c r="D124" i="12"/>
  <c r="H4" i="12"/>
  <c r="D92" i="11"/>
  <c r="D196" i="11"/>
  <c r="AB170" i="5"/>
  <c r="D151" i="12"/>
  <c r="D79" i="12"/>
  <c r="E80" i="11" s="1"/>
  <c r="D100" i="12"/>
  <c r="E101" i="11" s="1"/>
  <c r="N44" i="6"/>
  <c r="N143" i="6"/>
  <c r="N67" i="6"/>
  <c r="N166" i="6"/>
  <c r="N77" i="6"/>
  <c r="N181" i="6"/>
  <c r="N138" i="6"/>
  <c r="E126" i="12"/>
  <c r="H127" i="11" s="1"/>
  <c r="D123" i="11"/>
  <c r="G79" i="12"/>
  <c r="G151" i="12"/>
  <c r="AB66" i="5"/>
  <c r="G63" i="12"/>
  <c r="Q190" i="5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D63" i="12"/>
  <c r="E64" i="11" s="1"/>
  <c r="D40" i="11"/>
  <c r="D119" i="12"/>
  <c r="D11" i="11"/>
  <c r="F79" i="12"/>
  <c r="K80" i="11" s="1"/>
  <c r="F181" i="12"/>
  <c r="Q179" i="5"/>
  <c r="B55" i="14"/>
  <c r="D113" i="12"/>
  <c r="E114" i="11" s="1"/>
  <c r="B135" i="14"/>
  <c r="F35" i="12"/>
  <c r="M191" i="5"/>
  <c r="D60" i="12"/>
  <c r="D64" i="11"/>
  <c r="N71" i="6"/>
  <c r="N170" i="6"/>
  <c r="N79" i="6"/>
  <c r="N184" i="6"/>
  <c r="N89" i="6"/>
  <c r="N120" i="6"/>
  <c r="Q87" i="9"/>
  <c r="D55" i="14"/>
  <c r="G135" i="14"/>
  <c r="D104" i="12"/>
  <c r="F6" i="12"/>
  <c r="G35" i="12"/>
  <c r="D122" i="11"/>
  <c r="G60" i="12"/>
  <c r="T60" i="5" s="1"/>
  <c r="F53" i="12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G73" i="12"/>
  <c r="F60" i="12"/>
  <c r="E67" i="12"/>
  <c r="H68" i="11" s="1"/>
  <c r="H135" i="14"/>
  <c r="E53" i="12"/>
  <c r="D6" i="12"/>
  <c r="E7" i="11" s="1"/>
  <c r="AB133" i="5"/>
  <c r="G30" i="1"/>
  <c r="Q83" i="5"/>
  <c r="G181" i="12"/>
  <c r="N95" i="6"/>
  <c r="N19" i="6"/>
  <c r="N118" i="6"/>
  <c r="N25" i="6"/>
  <c r="N125" i="6"/>
  <c r="N66" i="6"/>
  <c r="AB65" i="5"/>
  <c r="AC65" i="5" s="1"/>
  <c r="E82" i="14"/>
  <c r="Q193" i="5"/>
  <c r="Q71" i="9"/>
  <c r="E116" i="1"/>
  <c r="Q185" i="9"/>
  <c r="D77" i="12"/>
  <c r="Q126" i="9"/>
  <c r="E88" i="14"/>
  <c r="F115" i="12"/>
  <c r="K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188" i="12"/>
  <c r="K189" i="11" s="1"/>
  <c r="M189" i="11" s="1"/>
  <c r="D110" i="11"/>
  <c r="D160" i="11"/>
  <c r="B82" i="14"/>
  <c r="Q128" i="5"/>
  <c r="BB128" i="5" s="1"/>
  <c r="BD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N89" i="9"/>
  <c r="Q146" i="9"/>
  <c r="N65" i="9"/>
  <c r="F84" i="1"/>
  <c r="Q6" i="9"/>
  <c r="N53" i="9"/>
  <c r="D135" i="11"/>
  <c r="D172" i="11"/>
  <c r="BG174" i="5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AB148" i="5"/>
  <c r="G183" i="12"/>
  <c r="Q134" i="5"/>
  <c r="AB69" i="5"/>
  <c r="D8" i="11"/>
  <c r="Q173" i="9"/>
  <c r="D67" i="12"/>
  <c r="E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104" i="12"/>
  <c r="H105" i="11" s="1"/>
  <c r="C143" i="14"/>
  <c r="Q157" i="5"/>
  <c r="Q150" i="5"/>
  <c r="O125" i="5"/>
  <c r="D117" i="11"/>
  <c r="D124" i="11"/>
  <c r="M152" i="5"/>
  <c r="AU152" i="5" s="1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BD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G34" i="12"/>
  <c r="D192" i="12"/>
  <c r="E193" i="11" s="1"/>
  <c r="N173" i="9"/>
  <c r="F77" i="12"/>
  <c r="D59" i="12"/>
  <c r="F59" i="5" s="1"/>
  <c r="G59" i="12"/>
  <c r="D183" i="12"/>
  <c r="E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C37" i="1"/>
  <c r="G55" i="14"/>
  <c r="F174" i="12"/>
  <c r="D164" i="12"/>
  <c r="F130" i="1"/>
  <c r="Q30" i="5"/>
  <c r="F121" i="12"/>
  <c r="K122" i="11" s="1"/>
  <c r="Q102" i="9"/>
  <c r="F91" i="12"/>
  <c r="K92" i="11" s="1"/>
  <c r="M92" i="11" s="1"/>
  <c r="H138" i="12"/>
  <c r="H72" i="12"/>
  <c r="C84" i="1"/>
  <c r="O110" i="5"/>
  <c r="D13" i="11"/>
  <c r="D72" i="11"/>
  <c r="C134" i="1"/>
  <c r="F220" i="14"/>
  <c r="D11" i="12"/>
  <c r="Q153" i="5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D181" i="12"/>
  <c r="E182" i="11" s="1"/>
  <c r="E220" i="14"/>
  <c r="E11" i="12"/>
  <c r="H12" i="11" s="1"/>
  <c r="J12" i="11" s="1"/>
  <c r="E164" i="1"/>
  <c r="D166" i="11"/>
  <c r="D112" i="11"/>
  <c r="M72" i="5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BD196" i="5" s="1"/>
  <c r="D11" i="1"/>
  <c r="AB14" i="5"/>
  <c r="D80" i="12"/>
  <c r="E57" i="12"/>
  <c r="E198" i="12"/>
  <c r="H199" i="11" s="1"/>
  <c r="D76" i="11"/>
  <c r="G104" i="1"/>
  <c r="Q15" i="9"/>
  <c r="H88" i="14"/>
  <c r="G91" i="12"/>
  <c r="H136" i="12"/>
  <c r="H169" i="12"/>
  <c r="H59" i="12"/>
  <c r="O77" i="5"/>
  <c r="AX77" i="5" s="1"/>
  <c r="AZ77" i="5" s="1"/>
  <c r="E25" i="12"/>
  <c r="H26" i="11" s="1"/>
  <c r="J26" i="11" s="1"/>
  <c r="Q192" i="5"/>
  <c r="E192" i="12"/>
  <c r="H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C152" i="1"/>
  <c r="F139" i="12"/>
  <c r="J139" i="5" s="1"/>
  <c r="E21" i="12"/>
  <c r="H21" i="5" s="1"/>
  <c r="G192" i="12"/>
  <c r="T192" i="5" s="1"/>
  <c r="D184" i="1"/>
  <c r="AB35" i="5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D175" i="11"/>
  <c r="F183" i="14"/>
  <c r="G164" i="1"/>
  <c r="D141" i="11"/>
  <c r="Q119" i="5"/>
  <c r="D182" i="1"/>
  <c r="C161" i="1"/>
  <c r="M167" i="5"/>
  <c r="D179" i="1"/>
  <c r="G130" i="1"/>
  <c r="Q99" i="5"/>
  <c r="BC99" i="5" s="1"/>
  <c r="O99" i="5"/>
  <c r="Q53" i="5"/>
  <c r="D180" i="12"/>
  <c r="E181" i="11" s="1"/>
  <c r="D126" i="11"/>
  <c r="AB96" i="5"/>
  <c r="E154" i="1"/>
  <c r="M115" i="5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AY28" i="5"/>
  <c r="J260" i="14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G179" i="12"/>
  <c r="H171" i="12"/>
  <c r="H69" i="12"/>
  <c r="E29" i="12"/>
  <c r="H33" i="12"/>
  <c r="Q42" i="5"/>
  <c r="G180" i="12"/>
  <c r="T180" i="5" s="1"/>
  <c r="D5" i="11"/>
  <c r="D42" i="11"/>
  <c r="D57" i="12"/>
  <c r="F57" i="5" s="1"/>
  <c r="C96" i="14"/>
  <c r="H128" i="12"/>
  <c r="G140" i="12"/>
  <c r="H124" i="12"/>
  <c r="F42" i="12"/>
  <c r="K43" i="11" s="1"/>
  <c r="M43" i="11" s="1"/>
  <c r="H164" i="12"/>
  <c r="D99" i="11"/>
  <c r="D125" i="11"/>
  <c r="D159" i="11"/>
  <c r="C104" i="1"/>
  <c r="C6" i="1"/>
  <c r="D31" i="12"/>
  <c r="F57" i="12"/>
  <c r="E38" i="1"/>
  <c r="N196" i="9"/>
  <c r="O25" i="5"/>
  <c r="AY25" i="5" s="1"/>
  <c r="G96" i="14"/>
  <c r="G163" i="12"/>
  <c r="G108" i="12"/>
  <c r="G42" i="12"/>
  <c r="L42" i="5" s="1"/>
  <c r="H26" i="12"/>
  <c r="D89" i="11"/>
  <c r="H9" i="12"/>
  <c r="AB45" i="5"/>
  <c r="E31" i="12"/>
  <c r="H32" i="11" s="1"/>
  <c r="J32" i="11" s="1"/>
  <c r="D17" i="11"/>
  <c r="F86" i="1"/>
  <c r="D105" i="1"/>
  <c r="AB9" i="5"/>
  <c r="AP9" i="5" s="1"/>
  <c r="AR9" i="5" s="1"/>
  <c r="BG173" i="5"/>
  <c r="O72" i="5"/>
  <c r="AX72" i="5" s="1"/>
  <c r="AZ72" i="5" s="1"/>
  <c r="D41" i="11"/>
  <c r="E53" i="1"/>
  <c r="C139" i="1"/>
  <c r="D149" i="11"/>
  <c r="D155" i="11"/>
  <c r="Q109" i="5"/>
  <c r="C182" i="1"/>
  <c r="O107" i="5"/>
  <c r="D58" i="11"/>
  <c r="D10" i="11"/>
  <c r="Q125" i="5"/>
  <c r="O123" i="5"/>
  <c r="Q5" i="5"/>
  <c r="BB5" i="5" s="1"/>
  <c r="BD5" i="5" s="1"/>
  <c r="O143" i="5"/>
  <c r="D32" i="11"/>
  <c r="D60" i="11"/>
  <c r="D27" i="11"/>
  <c r="D50" i="11"/>
  <c r="N159" i="9"/>
  <c r="Q32" i="9"/>
  <c r="AB91" i="5"/>
  <c r="AP91" i="5" s="1"/>
  <c r="AR91" i="5" s="1"/>
  <c r="M4" i="5"/>
  <c r="AU4" i="5" s="1"/>
  <c r="C129" i="1"/>
  <c r="F129" i="1"/>
  <c r="E100" i="12"/>
  <c r="H101" i="11" s="1"/>
  <c r="J101" i="11" s="1"/>
  <c r="G6" i="12"/>
  <c r="T6" i="5" s="1"/>
  <c r="F126" i="12"/>
  <c r="K127" i="11" s="1"/>
  <c r="F177" i="12"/>
  <c r="K178" i="11" s="1"/>
  <c r="D158" i="11"/>
  <c r="G177" i="12"/>
  <c r="T177" i="5" s="1"/>
  <c r="F119" i="12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D177" i="12"/>
  <c r="E178" i="11" s="1"/>
  <c r="G178" i="11" s="1"/>
  <c r="Q131" i="9"/>
  <c r="D132" i="11"/>
  <c r="G126" i="12"/>
  <c r="D81" i="11"/>
  <c r="Q110" i="5"/>
  <c r="BB110" i="5" s="1"/>
  <c r="BD110" i="5" s="1"/>
  <c r="AB102" i="5"/>
  <c r="AQ102" i="5" s="1"/>
  <c r="Q56" i="5"/>
  <c r="BB56" i="5" s="1"/>
  <c r="D195" i="11"/>
  <c r="G69" i="12"/>
  <c r="G129" i="12"/>
  <c r="AB159" i="5"/>
  <c r="D140" i="12"/>
  <c r="R181" i="5"/>
  <c r="Q106" i="5"/>
  <c r="BC106" i="5" s="1"/>
  <c r="E88" i="12"/>
  <c r="D59" i="11"/>
  <c r="E42" i="12"/>
  <c r="H43" i="11" s="1"/>
  <c r="J43" i="11" s="1"/>
  <c r="O145" i="5"/>
  <c r="AY145" i="5" s="1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BD151" i="5" s="1"/>
  <c r="Q149" i="5"/>
  <c r="BB149" i="5" s="1"/>
  <c r="BD149" i="5" s="1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G39" i="12"/>
  <c r="D39" i="12"/>
  <c r="F81" i="12"/>
  <c r="K82" i="11" s="1"/>
  <c r="M82" i="11" s="1"/>
  <c r="F140" i="12"/>
  <c r="G98" i="12"/>
  <c r="G196" i="12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E179" i="12"/>
  <c r="E145" i="12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G145" i="12"/>
  <c r="N146" i="11" s="1"/>
  <c r="P146" i="11" s="1"/>
  <c r="H21" i="12"/>
  <c r="D162" i="11"/>
  <c r="D67" i="11"/>
  <c r="G9" i="1"/>
  <c r="Q55" i="9"/>
  <c r="M36" i="5"/>
  <c r="AU36" i="5" s="1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H98" i="5"/>
  <c r="D46" i="11"/>
  <c r="AB142" i="5"/>
  <c r="AQ142" i="5" s="1"/>
  <c r="F134" i="1"/>
  <c r="D29" i="11"/>
  <c r="C124" i="1"/>
  <c r="G129" i="1"/>
  <c r="E129" i="1"/>
  <c r="E130" i="1"/>
  <c r="O5" i="5"/>
  <c r="BG115" i="5"/>
  <c r="BH46" i="5"/>
  <c r="F166" i="12"/>
  <c r="K167" i="11" s="1"/>
  <c r="M167" i="11" s="1"/>
  <c r="O137" i="5"/>
  <c r="AX137" i="5" s="1"/>
  <c r="AZ137" i="5" s="1"/>
  <c r="F184" i="1"/>
  <c r="D111" i="11"/>
  <c r="D116" i="1"/>
  <c r="G53" i="12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AY171" i="5" s="1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H8" i="5"/>
  <c r="BH167" i="5"/>
  <c r="BH188" i="5"/>
  <c r="BH29" i="5"/>
  <c r="E160" i="12"/>
  <c r="F200" i="12"/>
  <c r="J200" i="5" s="1"/>
  <c r="O90" i="5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AR98" i="5" s="1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6" i="5" s="1"/>
  <c r="L146" i="5"/>
  <c r="G20" i="12"/>
  <c r="F62" i="12"/>
  <c r="K63" i="11" s="1"/>
  <c r="M63" i="11" s="1"/>
  <c r="D146" i="12"/>
  <c r="AB187" i="5"/>
  <c r="AP187" i="5" s="1"/>
  <c r="AR187" i="5" s="1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F100" i="5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AQ23" i="5" s="1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P157" i="5" s="1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P83" i="5" s="1"/>
  <c r="T35" i="14"/>
  <c r="T37" i="14" s="1"/>
  <c r="BH179" i="5"/>
  <c r="AP82" i="5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BD55" i="5" s="1"/>
  <c r="D30" i="1"/>
  <c r="M78" i="5"/>
  <c r="AU78" i="5" s="1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BC181" i="5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G64" i="11"/>
  <c r="D157" i="11"/>
  <c r="M20" i="11"/>
  <c r="M92" i="5"/>
  <c r="AU92" i="5" s="1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O120" i="5"/>
  <c r="AX120" i="5" s="1"/>
  <c r="AZ120" i="5" s="1"/>
  <c r="J51" i="11"/>
  <c r="G86" i="12"/>
  <c r="E165" i="12"/>
  <c r="H166" i="11" s="1"/>
  <c r="J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AQ140" i="5" s="1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AQ68" i="5" s="1"/>
  <c r="BH192" i="5"/>
  <c r="M148" i="5"/>
  <c r="AU148" i="5" s="1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U26" i="5" s="1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BD88" i="5" s="1"/>
  <c r="O88" i="5"/>
  <c r="AB56" i="5"/>
  <c r="AQ56" i="5" s="1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AV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99" i="11"/>
  <c r="J134" i="11"/>
  <c r="M11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29" i="5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L80" i="5"/>
  <c r="AB73" i="5"/>
  <c r="E104" i="1"/>
  <c r="D88" i="14"/>
  <c r="B88" i="14"/>
  <c r="M91" i="5"/>
  <c r="AU91" i="5" s="1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M127" i="11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N164" i="11"/>
  <c r="P164" i="11" s="1"/>
  <c r="T163" i="5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58" i="11"/>
  <c r="G158" i="11" s="1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N167" i="5" s="1"/>
  <c r="F167" i="12"/>
  <c r="K168" i="11" s="1"/>
  <c r="M168" i="11" s="1"/>
  <c r="BC149" i="5"/>
  <c r="M68" i="5"/>
  <c r="O68" i="5"/>
  <c r="Q170" i="5"/>
  <c r="O170" i="5"/>
  <c r="BC42" i="5"/>
  <c r="BB42" i="5"/>
  <c r="BD42" i="5" s="1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U72" i="5"/>
  <c r="AT72" i="5"/>
  <c r="AV72" i="5" s="1"/>
  <c r="BC70" i="5"/>
  <c r="BB70" i="5"/>
  <c r="BD70" i="5" s="1"/>
  <c r="AB89" i="5"/>
  <c r="AT83" i="5"/>
  <c r="AV83" i="5" s="1"/>
  <c r="AU83" i="5"/>
  <c r="L51" i="5"/>
  <c r="H51" i="5"/>
  <c r="R63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F83" i="5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H73" i="5"/>
  <c r="L62" i="5"/>
  <c r="H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R68" i="5"/>
  <c r="AU89" i="5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G11" i="11"/>
  <c r="F162" i="1"/>
  <c r="E162" i="1"/>
  <c r="G162" i="1"/>
  <c r="D162" i="1"/>
  <c r="C162" i="1"/>
  <c r="BB139" i="5"/>
  <c r="BD139" i="5" s="1"/>
  <c r="BC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J166" i="5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Q152" i="5"/>
  <c r="O152" i="5"/>
  <c r="F94" i="5"/>
  <c r="J94" i="5"/>
  <c r="AB90" i="14"/>
  <c r="AB66" i="14"/>
  <c r="AB55" i="14"/>
  <c r="H12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B147" i="5"/>
  <c r="E141" i="11"/>
  <c r="G141" i="11" s="1"/>
  <c r="F140" i="5"/>
  <c r="N122" i="11"/>
  <c r="P122" i="11" s="1"/>
  <c r="T121" i="5"/>
  <c r="Q115" i="5"/>
  <c r="O115" i="5"/>
  <c r="AB70" i="14"/>
  <c r="AX175" i="5"/>
  <c r="AZ175" i="5" s="1"/>
  <c r="AD83" i="14"/>
  <c r="O73" i="5"/>
  <c r="Q73" i="5"/>
  <c r="J41" i="5"/>
  <c r="L38" i="5"/>
  <c r="J27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BC120" i="5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N92" i="11"/>
  <c r="P92" i="11" s="1"/>
  <c r="L91" i="5"/>
  <c r="T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J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U167" i="5"/>
  <c r="AT167" i="5"/>
  <c r="AV167" i="5" s="1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AT182" i="5"/>
  <c r="AV182" i="5" s="1"/>
  <c r="N135" i="11"/>
  <c r="P135" i="11" s="1"/>
  <c r="T134" i="5"/>
  <c r="J75" i="5"/>
  <c r="H75" i="5"/>
  <c r="F75" i="5"/>
  <c r="M21" i="5"/>
  <c r="O21" i="5"/>
  <c r="N191" i="11"/>
  <c r="P191" i="11" s="1"/>
  <c r="L190" i="5"/>
  <c r="T190" i="5"/>
  <c r="F161" i="5"/>
  <c r="J161" i="5"/>
  <c r="H161" i="5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H160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K140" i="11"/>
  <c r="M140" i="11" s="1"/>
  <c r="AD126" i="14"/>
  <c r="AC193" i="14"/>
  <c r="O177" i="5"/>
  <c r="AB177" i="14"/>
  <c r="AC170" i="14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BC154" i="5"/>
  <c r="AR82" i="5"/>
  <c r="AQ32" i="5"/>
  <c r="AQ98" i="5"/>
  <c r="AY74" i="5"/>
  <c r="AX74" i="5"/>
  <c r="AZ74" i="5" s="1"/>
  <c r="P74" i="5"/>
  <c r="AT8" i="5"/>
  <c r="AV8" i="5" s="1"/>
  <c r="N8" i="5"/>
  <c r="AU8" i="5"/>
  <c r="H25" i="5"/>
  <c r="F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43" i="5"/>
  <c r="BC129" i="5"/>
  <c r="BC194" i="5"/>
  <c r="BD98" i="5"/>
  <c r="BC19" i="5"/>
  <c r="BC144" i="5"/>
  <c r="BC98" i="5"/>
  <c r="BC56" i="5"/>
  <c r="BD68" i="5"/>
  <c r="BC57" i="5"/>
  <c r="BC39" i="5"/>
  <c r="BD19" i="5"/>
  <c r="BC118" i="5"/>
  <c r="BD56" i="5"/>
  <c r="BD20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J9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9" i="5"/>
  <c r="AQ21" i="5"/>
  <c r="AQ59" i="5"/>
  <c r="AQ20" i="5"/>
  <c r="AQ154" i="5"/>
  <c r="AQ53" i="5"/>
  <c r="AR21" i="5"/>
  <c r="AQ103" i="5"/>
  <c r="AQ57" i="5"/>
  <c r="AQ88" i="5"/>
  <c r="AQ172" i="5"/>
  <c r="F10" i="14"/>
  <c r="B15" i="14"/>
  <c r="B41" i="14" s="1"/>
  <c r="R29" i="5"/>
  <c r="BD100" i="5"/>
  <c r="H54" i="5"/>
  <c r="F54" i="5"/>
  <c r="J54" i="5"/>
  <c r="L54" i="5"/>
  <c r="N100" i="9"/>
  <c r="H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O141" i="5"/>
  <c r="E122" i="1"/>
  <c r="G122" i="1"/>
  <c r="D122" i="1"/>
  <c r="C122" i="1"/>
  <c r="F122" i="1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H40" i="11"/>
  <c r="J40" i="11" s="1"/>
  <c r="H39" i="5"/>
  <c r="M48" i="5"/>
  <c r="H48" i="5"/>
  <c r="F48" i="5"/>
  <c r="L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02" i="5"/>
  <c r="AU12" i="5"/>
  <c r="AV82" i="5"/>
  <c r="AU73" i="5"/>
  <c r="AU65" i="5"/>
  <c r="AU124" i="5"/>
  <c r="AU82" i="5"/>
  <c r="AU51" i="5"/>
  <c r="AU7" i="5"/>
  <c r="AU162" i="5"/>
  <c r="AU138" i="5"/>
  <c r="AU96" i="5"/>
  <c r="AU43" i="5"/>
  <c r="AV51" i="5"/>
  <c r="AU100" i="5"/>
  <c r="AU35" i="5"/>
  <c r="BD181" i="5"/>
  <c r="Q7" i="7"/>
  <c r="AR11" i="5"/>
  <c r="BC20" i="5"/>
  <c r="I3" i="9"/>
  <c r="I4" i="9" s="1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AR65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AR59" i="5"/>
  <c r="T21" i="14"/>
  <c r="O7" i="7"/>
  <c r="P41" i="5"/>
  <c r="AU33" i="5"/>
  <c r="AV35" i="5"/>
  <c r="BD166" i="5"/>
  <c r="E84" i="11" l="1"/>
  <c r="G84" i="11" s="1"/>
  <c r="P180" i="5"/>
  <c r="P137" i="5"/>
  <c r="T49" i="5"/>
  <c r="N71" i="11"/>
  <c r="P71" i="11" s="1"/>
  <c r="P160" i="5"/>
  <c r="F12" i="14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C5" i="15" s="1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B28" i="14" s="1"/>
  <c r="E26" i="14"/>
  <c r="J4" i="14" s="1"/>
  <c r="C22" i="15"/>
  <c r="E6" i="15"/>
  <c r="B60" i="15"/>
  <c r="B62" i="15"/>
  <c r="C38" i="15"/>
  <c r="G5" i="15"/>
  <c r="B207" i="1" l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<sst xmlns="http://schemas.openxmlformats.org/spreadsheetml/2006/main" count="40648" uniqueCount="523">
  <si>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</si>
  <si>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</si>
  <si>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</si>
  <si>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</si>
  <si>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</si>
  <si>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</si>
  <si>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</si>
  <si>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</si>
  <si>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</si>
  <si>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</si>
  <si>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</si>
  <si>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</si>
  <si>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</si>
  <si>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</si>
  <si>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</si>
  <si>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</si>
  <si>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</si>
  <si>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</si>
  <si>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</si>
  <si>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</si>
  <si>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</si>
  <si>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</si>
  <si>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</si>
  <si>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</si>
  <si>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</si>
  <si>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</si>
  <si>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</si>
  <si>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</si>
  <si>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</si>
  <si>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</si>
  <si>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</si>
  <si>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</si>
  <si>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</si>
  <si>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</si>
  <si>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</si>
  <si>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</si>
  <si>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</si>
  <si>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</si>
  <si>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</si>
  <si>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</si>
  <si>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</si>
  <si>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</si>
  <si>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</si>
  <si>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</si>
  <si>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</si>
  <si>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</si>
  <si>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</si>
  <si>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</si>
  <si>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</si>
  <si>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</si>
  <si>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</si>
  <si>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</si>
  <si>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</si>
  <si>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</si>
  <si>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</si>
  <si>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</si>
  <si>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</si>
  <si>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</si>
  <si>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</si>
  <si>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</si>
  <si>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</si>
  <si>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</si>
  <si>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</si>
  <si>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</si>
  <si>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</si>
  <si>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</si>
  <si>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</si>
  <si>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</si>
  <si>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</si>
  <si>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</si>
  <si>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</si>
  <si>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</si>
  <si>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</si>
  <si>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</si>
  <si>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</si>
  <si>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</si>
  <si>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</si>
  <si>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</si>
  <si>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</si>
  <si>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</si>
  <si>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</si>
  <si>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</si>
  <si>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</si>
  <si>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</si>
  <si>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</si>
  <si>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</si>
  <si>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</si>
  <si>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</si>
  <si>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</si>
  <si>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</si>
  <si>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</si>
  <si>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</si>
  <si>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</si>
  <si>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</si>
  <si>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</si>
  <si>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</si>
  <si>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</si>
  <si>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</si>
  <si>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</si>
  <si>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</si>
  <si>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</si>
  <si>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</si>
  <si>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</si>
  <si>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</si>
  <si>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</si>
  <si>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</si>
  <si>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</si>
  <si>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</si>
  <si>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</si>
  <si>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</si>
  <si>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</si>
  <si>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</si>
  <si>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</si>
  <si>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</si>
  <si>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</si>
  <si>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</si>
  <si>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</si>
  <si>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</si>
  <si>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</si>
  <si>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</si>
  <si>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</si>
  <si>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</si>
  <si>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</si>
  <si>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</si>
  <si>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</si>
  <si>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</si>
  <si>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</si>
  <si>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</si>
  <si>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</si>
  <si>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</si>
  <si>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</si>
  <si>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</si>
  <si>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</si>
  <si>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</si>
  <si>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</si>
  <si>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</si>
  <si>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</si>
  <si>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</si>
  <si>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</si>
  <si>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</si>
  <si>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</si>
  <si>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</si>
  <si>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</si>
  <si>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</si>
  <si>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</si>
  <si>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</si>
  <si>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</si>
  <si>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</si>
  <si>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</si>
  <si>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</si>
  <si>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</si>
  <si>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</si>
  <si>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</si>
  <si>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</si>
  <si>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</si>
  <si>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</si>
  <si>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</si>
  <si>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</si>
  <si>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</si>
  <si>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</si>
  <si>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</si>
  <si>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</si>
  <si>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</si>
  <si>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</si>
  <si>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</si>
  <si>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</si>
  <si>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</si>
  <si>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</si>
  <si>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</si>
  <si>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</si>
  <si>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</si>
  <si>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</si>
  <si>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</si>
  <si>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</si>
  <si>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</si>
  <si>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</si>
  <si>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</si>
  <si>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</si>
  <si>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</si>
  <si>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</si>
  <si>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</si>
  <si>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</si>
  <si>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</si>
  <si>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</si>
  <si>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</si>
  <si>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</si>
  <si>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</si>
  <si>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</si>
  <si>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</si>
  <si>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</si>
  <si>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</si>
  <si>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</si>
  <si>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</si>
  <si>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</si>
  <si>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</si>
  <si>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</si>
  <si>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</si>
  <si>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</si>
  <si>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</si>
  <si>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</si>
  <si>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</si>
  <si>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</si>
  <si>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</si>
  <si>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</si>
  <si>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</si>
  <si>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</si>
  <si>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</si>
  <si>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</si>
  <si>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</si>
  <si>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</si>
  <si>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</si>
  <si>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</si>
  <si>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</si>
  <si>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</si>
  <si>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</si>
  <si>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</si>
  <si>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</si>
  <si>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</si>
  <si>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</si>
  <si>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</si>
  <si>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</si>
  <si>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</si>
  <si>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</si>
  <si>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</si>
  <si>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</si>
  <si>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</si>
  <si>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</si>
  <si>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</si>
  <si>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</si>
  <si>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</si>
  <si>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</si>
  <si>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</si>
  <si>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</si>
  <si>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</si>
  <si>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</si>
  <si>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</si>
  <si>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</si>
  <si>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</si>
  <si>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</si>
  <si>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</si>
  <si>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</si>
  <si>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</si>
  <si>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</si>
  <si>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</si>
  <si>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</si>
  <si>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</si>
  <si>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</si>
  <si>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</si>
  <si>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</si>
  <si>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</si>
  <si>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</si>
  <si>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</si>
  <si>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</si>
  <si>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</si>
  <si>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</si>
  <si>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</si>
  <si>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</si>
  <si>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</si>
  <si>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</si>
  <si>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</si>
  <si>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</si>
  <si>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</si>
  <si>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</si>
  <si>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</si>
  <si>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</si>
  <si>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</si>
  <si>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</si>
  <si>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</si>
  <si>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</si>
  <si>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</si>
  <si>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</si>
  <si>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</si>
  <si>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</si>
  <si>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</si>
  <si>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</si>
  <si>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</si>
  <si>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</si>
  <si>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</si>
  <si>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</si>
  <si>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</si>
  <si>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</si>
  <si>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</si>
  <si>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</si>
  <si>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</si>
  <si>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</si>
  <si>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</si>
  <si>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</si>
  <si>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</si>
  <si>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</si>
  <si>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</si>
  <si>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</si>
  <si>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</si>
  <si>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</si>
  <si>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</si>
  <si>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</si>
  <si>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</si>
  <si>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</si>
  <si>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</si>
  <si>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</si>
  <si>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</si>
  <si>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</si>
  <si>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</si>
  <si>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</si>
  <si>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</si>
  <si>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</si>
  <si>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</si>
  <si>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</si>
  <si>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</si>
  <si>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</si>
  <si>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</si>
  <si>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</si>
  <si>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</si>
  <si>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</si>
  <si>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</si>
  <si>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</si>
  <si>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</si>
  <si>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</si>
  <si>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</si>
  <si>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</si>
  <si>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</si>
  <si>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</si>
  <si>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</si>
  <si>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</si>
  <si>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</si>
  <si>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</si>
  <si>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</si>
  <si>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</si>
  <si>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</si>
  <si>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</si>
  <si>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</si>
  <si>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</si>
  <si>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</si>
  <si>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</si>
  <si>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</si>
  <si>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</si>
  <si>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</si>
  <si>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</si>
  <si>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</si>
  <si>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</si>
  <si>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</si>
  <si>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</si>
  <si>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</si>
  <si>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</si>
  <si>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</si>
  <si>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</si>
  <si>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</si>
  <si>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</si>
  <si>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</si>
  <si>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</si>
  <si>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</si>
  <si>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</si>
  <si>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</si>
  <si>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</si>
  <si>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</si>
  <si>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</si>
  <si>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</si>
  <si>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</si>
  <si>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</si>
  <si>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</si>
  <si>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</si>
  <si>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</si>
  <si>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</si>
  <si>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</si>
  <si>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</si>
  <si>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</si>
  <si>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</si>
  <si>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</si>
  <si>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</si>
  <si>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</si>
  <si>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</si>
  <si>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</si>
  <si>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</si>
  <si>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</si>
  <si>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</si>
  <si>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</si>
  <si>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</si>
  <si>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</si>
  <si>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</si>
  <si>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</si>
  <si>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</si>
  <si>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</si>
  <si>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</si>
  <si>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</si>
  <si>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</si>
  <si>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</si>
  <si>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</si>
  <si>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</si>
  <si>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</si>
  <si>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</si>
  <si>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</si>
  <si>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</si>
  <si>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</si>
  <si>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</si>
  <si>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</si>
  <si>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</si>
  <si>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</si>
  <si>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</si>
  <si>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</si>
  <si>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</si>
  <si>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</si>
  <si>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</si>
  <si>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</si>
  <si>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</si>
  <si>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</si>
  <si>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</si>
  <si>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</si>
  <si>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</si>
  <si>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</si>
  <si>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</si>
  <si>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</si>
  <si>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</si>
  <si>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</si>
  <si>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</si>
  <si>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</si>
  <si>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</si>
  <si>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</si>
  <si>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</si>
  <si>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</si>
  <si>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</si>
  <si>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</si>
  <si>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</si>
  <si>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</si>
  <si>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</si>
  <si>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</si>
  <si>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</si>
  <si>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</si>
  <si>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</si>
  <si>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</si>
  <si>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</si>
  <si>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</si>
  <si>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</si>
  <si>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</si>
  <si>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</si>
  <si>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</si>
  <si>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</si>
  <si>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</si>
  <si>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</si>
  <si>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</si>
  <si>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</si>
  <si>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</si>
  <si>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</si>
  <si>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</si>
  <si>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</si>
  <si>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</si>
  <si>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</si>
  <si>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</si>
  <si>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</si>
  <si>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</si>
  <si>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</si>
  <si>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</si>
  <si>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</si>
  <si>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</si>
  <si>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</si>
  <si>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</si>
  <si>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</si>
  <si>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</si>
  <si>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</si>
  <si>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</si>
  <si>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</si>
  <si>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</si>
  <si>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</si>
  <si>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</si>
  <si>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</si>
  <si>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</si>
  <si>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</si>
  <si>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</si>
  <si>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</si>
  <si>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</si>
  <si>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</si>
  <si>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</si>
  <si>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</si>
  <si>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</si>
  <si>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</si>
  <si>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</si>
  <si>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</si>
  <si>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</si>
  <si>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</si>
  <si>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</si>
  <si>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</si>
  <si>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</si>
  <si>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</si>
  <si>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</si>
  <si>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</si>
  <si>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</si>
  <si>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</si>
  <si>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</si>
  <si>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</si>
  <si>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</si>
  <si>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</si>
  <si>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</si>
  <si>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</si>
  <si>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</si>
  <si>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</si>
  <si>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</si>
  <si>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</si>
  <si>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</si>
  <si>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</si>
  <si>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</si>
  <si>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</si>
  <si>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</si>
  <si>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</si>
  <si>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</si>
  <si>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</si>
  <si>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</si>
  <si>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</si>
  <si>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</si>
  <si>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</si>
  <si>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</si>
  <si>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</si>
  <si>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</si>
  <si>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</si>
  <si>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</si>
  <si>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</si>
  <si>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</si>
  <si>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</si>
  <si>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</si>
  <si>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</si>
  <si>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</si>
  <si>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</si>
  <si>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Execucao teorica pelo quantitativo</t>
  </si>
  <si>
    <t>Diferenca</t>
  </si>
  <si>
    <t>Remanescente atualizado (base) do item</t>
  </si>
  <si>
    <t>Execucao Consumida Atualizada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</si>
</sst>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46257.852620138889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58" t="s">
        <v>49</v>
      </c>
      <c r="B9" s="359"/>
      <c r="C9" s="359"/>
      <c r="D9" s="359"/>
      <c r="E9" s="359"/>
      <c r="F9" s="360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521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>IF(A3="","",IF(OR(NOT(ISNUMBER(B3)),NOT(ISNUMBER(O3)),NOT(ISNUMBER(C3)),Q3&lt;&gt;"OK"),"",ROUND(MAX(B3-O3,0)*C3,2)))</f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>IF(A4="","",IF(OR(NOT(ISNUMBER(B4)),NOT(ISNUMBER(O4)),NOT(ISNUMBER(C4)),Q4&lt;&gt;"OK"),"",ROUND(MAX(B4-O4,0)*C4,2)))</f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>IF(A5="","",IF(OR(NOT(ISNUMBER(B5)),NOT(ISNUMBER(O5)),NOT(ISNUMBER(C5)),Q5&lt;&gt;"OK"),"",ROUND(MAX(B5-O5,0)*C5,2)))</f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>IF(A6="","",IF(OR(NOT(ISNUMBER(B6)),NOT(ISNUMBER(O6)),NOT(ISNUMBER(C6)),Q6&lt;&gt;"OK"),"",ROUND(MAX(B6-O6,0)*C6,2)))</f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 t="str">
        <f>IF(A7="","",IF(OR(NOT(ISNUMBER(B7)),NOT(ISNUMBER(O7)),NOT(ISNUMBER(C7)),Q7&lt;&gt;"OK"),"",ROUND(MAX(B7-O7,0)*C7,2)))</f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 t="str">
        <f>IF(A8="","",IF(OR(NOT(ISNUMBER(B8)),NOT(ISNUMBER(O8)),NOT(ISNUMBER(C8)),Q8&lt;&gt;"OK"),"",ROUND(MAX(B8-O8,0)*C8,2)))</f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 t="str">
        <f>IF(A9="","",IF(OR(NOT(ISNUMBER(B9)),NOT(ISNUMBER(O9)),NOT(ISNUMBER(C9)),Q9&lt;&gt;"OK"),"",ROUND(MAX(B9-O9,0)*C9,2)))</f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 t="str">
        <f>IF(A10="","",IF(OR(NOT(ISNUMBER(B10)),NOT(ISNUMBER(O10)),NOT(ISNUMBER(C10)),Q10&lt;&gt;"OK"),"",ROUND(MAX(B10-O10,0)*C10,2)))</f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 t="str">
        <f>IF(A11="","",IF(OR(NOT(ISNUMBER(B11)),NOT(ISNUMBER(O11)),NOT(ISNUMBER(C11)),Q11&lt;&gt;"OK"),"",ROUND(MAX(B11-O11,0)*C11,2)))</f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 t="str">
        <f>IF(A12="","",IF(OR(NOT(ISNUMBER(B12)),NOT(ISNUMBER(O12)),NOT(ISNUMBER(C12)),Q12&lt;&gt;"OK"),"",ROUND(MAX(B12-O12,0)*C12,2)))</f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 t="str">
        <f>IF(A13="","",IF(OR(NOT(ISNUMBER(B13)),NOT(ISNUMBER(O13)),NOT(ISNUMBER(C13)),Q13&lt;&gt;"OK"),"",ROUND(MAX(B13-O13,0)*C13,2)))</f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 t="str">
        <f>IF(A14="","",IF(OR(NOT(ISNUMBER(B14)),NOT(ISNUMBER(O14)),NOT(ISNUMBER(C14)),Q14&lt;&gt;"OK"),"",ROUND(MAX(B14-O14,0)*C14,2)))</f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 t="str">
        <f>IF(A15="","",IF(OR(NOT(ISNUMBER(B15)),NOT(ISNUMBER(O15)),NOT(ISNUMBER(C15)),Q15&lt;&gt;"OK"),"",ROUND(MAX(B15-O15,0)*C15,2)))</f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 t="str">
        <f>IF(A16="","",IF(OR(NOT(ISNUMBER(B16)),NOT(ISNUMBER(O16)),NOT(ISNUMBER(C16)),Q16&lt;&gt;"OK"),"",ROUND(MAX(B16-O16,0)*C16,2)))</f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 t="str">
        <f>IF(A17="","",IF(OR(NOT(ISNUMBER(B17)),NOT(ISNUMBER(O17)),NOT(ISNUMBER(C17)),Q17&lt;&gt;"OK"),"",ROUND(MAX(B17-O17,0)*C17,2)))</f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 t="str">
        <f>IF(A18="","",IF(OR(NOT(ISNUMBER(B18)),NOT(ISNUMBER(O18)),NOT(ISNUMBER(C18)),Q18&lt;&gt;"OK"),"",ROUND(MAX(B18-O18,0)*C18,2)))</f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 t="str">
        <f>IF(A19="","",IF(OR(NOT(ISNUMBER(B19)),NOT(ISNUMBER(O19)),NOT(ISNUMBER(C19)),Q19&lt;&gt;"OK"),"",ROUND(MAX(B19-O19,0)*C19,2)))</f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 t="str">
        <f>IF(A20="","",IF(OR(NOT(ISNUMBER(B20)),NOT(ISNUMBER(O20)),NOT(ISNUMBER(C20)),Q20&lt;&gt;"OK"),"",ROUND(MAX(B20-O20,0)*C20,2)))</f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 t="str">
        <f>IF(A21="","",IF(OR(NOT(ISNUMBER(B21)),NOT(ISNUMBER(O21)),NOT(ISNUMBER(C21)),Q21&lt;&gt;"OK"),"",ROUND(MAX(B21-O21,0)*C21,2)))</f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 t="str">
        <f>IF(A22="","",IF(OR(NOT(ISNUMBER(B22)),NOT(ISNUMBER(O22)),NOT(ISNUMBER(C22)),Q22&lt;&gt;"OK"),"",ROUND(MAX(B22-O22,0)*C22,2)))</f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 t="str">
        <f>IF(A23="","",IF(OR(NOT(ISNUMBER(B23)),NOT(ISNUMBER(O23)),NOT(ISNUMBER(C23)),Q23&lt;&gt;"OK"),"",ROUND(MAX(B23-O23,0)*C23,2)))</f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 t="str">
        <f>IF(A24="","",IF(OR(NOT(ISNUMBER(B24)),NOT(ISNUMBER(O24)),NOT(ISNUMBER(C24)),Q24&lt;&gt;"OK"),"",ROUND(MAX(B24-O24,0)*C24,2)))</f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 t="str">
        <f>IF(A25="","",IF(OR(NOT(ISNUMBER(B25)),NOT(ISNUMBER(O25)),NOT(ISNUMBER(C25)),Q25&lt;&gt;"OK"),"",ROUND(MAX(B25-O25,0)*C25,2)))</f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 t="str">
        <f>IF(A26="","",IF(OR(NOT(ISNUMBER(B26)),NOT(ISNUMBER(O26)),NOT(ISNUMBER(C26)),Q26&lt;&gt;"OK"),"",ROUND(MAX(B26-O26,0)*C26,2)))</f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 t="str">
        <f>IF(A27="","",IF(OR(NOT(ISNUMBER(B27)),NOT(ISNUMBER(O27)),NOT(ISNUMBER(C27)),Q27&lt;&gt;"OK"),"",ROUND(MAX(B27-O27,0)*C27,2)))</f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 t="str">
        <f>IF(A28="","",IF(OR(NOT(ISNUMBER(B28)),NOT(ISNUMBER(O28)),NOT(ISNUMBER(C28)),Q28&lt;&gt;"OK"),"",ROUND(MAX(B28-O28,0)*C28,2)))</f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 t="str">
        <f>IF(A29="","",IF(OR(NOT(ISNUMBER(B29)),NOT(ISNUMBER(O29)),NOT(ISNUMBER(C29)),Q29&lt;&gt;"OK"),"",ROUND(MAX(B29-O29,0)*C29,2)))</f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 t="str">
        <f>IF(A30="","",IF(OR(NOT(ISNUMBER(B30)),NOT(ISNUMBER(O30)),NOT(ISNUMBER(C30)),Q30&lt;&gt;"OK"),"",ROUND(MAX(B30-O30,0)*C30,2)))</f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 t="str">
        <f>IF(A31="","",IF(OR(NOT(ISNUMBER(B31)),NOT(ISNUMBER(O31)),NOT(ISNUMBER(C31)),Q31&lt;&gt;"OK"),"",ROUND(MAX(B31-O31,0)*C31,2)))</f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 t="str">
        <f>IF(A32="","",IF(OR(NOT(ISNUMBER(B32)),NOT(ISNUMBER(O32)),NOT(ISNUMBER(C32)),Q32&lt;&gt;"OK"),"",ROUND(MAX(B32-O32,0)*C32,2)))</f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 t="str">
        <f>IF(A33="","",IF(OR(NOT(ISNUMBER(B33)),NOT(ISNUMBER(O33)),NOT(ISNUMBER(C33)),Q33&lt;&gt;"OK"),"",ROUND(MAX(B33-O33,0)*C33,2)))</f>
        <v/>
      </c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2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 t="str">
        <f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2" t="str">
        <f t="shared" si="17"/>
        <v/>
      </c>
      <c r="R35" s="14"/>
      <c r="S35" s="14"/>
      <c r="T35" s="14"/>
      <c r="U35" s="14"/>
      <c r="V35" s="14" t="str">
        <f>IF(A35="","",IF(OR(NOT(ISNUMBER(B35)),NOT(ISNUMBER(O35)),NOT(ISNUMBER(C35)),Q35&lt;&gt;"OK"),"",ROUND(MAX(B35-O35,0)*C35,2)))</f>
        <v/>
      </c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2" t="str">
        <f t="shared" si="17"/>
        <v/>
      </c>
      <c r="R36" s="14"/>
      <c r="S36" s="14"/>
      <c r="T36" s="14"/>
      <c r="U36" s="14"/>
      <c r="V36" s="14" t="str">
        <f>IF(A36="","",IF(OR(NOT(ISNUMBER(B36)),NOT(ISNUMBER(O36)),NOT(ISNUMBER(C36)),Q36&lt;&gt;"OK"),"",ROUND(MAX(B36-O36,0)*C36,2)))</f>
        <v/>
      </c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2" t="str">
        <f t="shared" si="17"/>
        <v/>
      </c>
      <c r="R37" s="14"/>
      <c r="S37" s="14"/>
      <c r="T37" s="14"/>
      <c r="U37" s="14"/>
      <c r="V37" s="14" t="str">
        <f>IF(A37="","",IF(OR(NOT(ISNUMBER(B37)),NOT(ISNUMBER(O37)),NOT(ISNUMBER(C37)),Q37&lt;&gt;"OK"),"",ROUND(MAX(B37-O37,0)*C37,2)))</f>
        <v/>
      </c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2" t="str">
        <f t="shared" si="17"/>
        <v/>
      </c>
      <c r="R38" s="14"/>
      <c r="S38" s="14"/>
      <c r="T38" s="14"/>
      <c r="U38" s="14"/>
      <c r="V38" s="14" t="str">
        <f>IF(A38="","",IF(OR(NOT(ISNUMBER(B38)),NOT(ISNUMBER(O38)),NOT(ISNUMBER(C38)),Q38&lt;&gt;"OK"),"",ROUND(MAX(B38-O38,0)*C38,2)))</f>
        <v/>
      </c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2" t="str">
        <f t="shared" si="17"/>
        <v/>
      </c>
      <c r="R39" s="14"/>
      <c r="S39" s="14"/>
      <c r="T39" s="14"/>
      <c r="U39" s="14"/>
      <c r="V39" s="14" t="str">
        <f>IF(A39="","",IF(OR(NOT(ISNUMBER(B39)),NOT(ISNUMBER(O39)),NOT(ISNUMBER(C39)),Q39&lt;&gt;"OK"),"",ROUND(MAX(B39-O39,0)*C39,2)))</f>
        <v/>
      </c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2" t="str">
        <f t="shared" si="17"/>
        <v/>
      </c>
      <c r="R40" s="14"/>
      <c r="S40" s="14"/>
      <c r="T40" s="14"/>
      <c r="U40" s="14"/>
      <c r="V40" s="14" t="str">
        <f>IF(A40="","",IF(OR(NOT(ISNUMBER(B40)),NOT(ISNUMBER(O40)),NOT(ISNUMBER(C40)),Q40&lt;&gt;"OK"),"",ROUND(MAX(B40-O40,0)*C40,2)))</f>
        <v/>
      </c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2" t="str">
        <f t="shared" si="17"/>
        <v/>
      </c>
      <c r="R41" s="14"/>
      <c r="S41" s="14"/>
      <c r="T41" s="14"/>
      <c r="U41" s="14"/>
      <c r="V41" s="14" t="str">
        <f>IF(A41="","",IF(OR(NOT(ISNUMBER(B41)),NOT(ISNUMBER(O41)),NOT(ISNUMBER(C41)),Q41&lt;&gt;"OK"),"",ROUND(MAX(B41-O41,0)*C41,2)))</f>
        <v/>
      </c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2" t="str">
        <f t="shared" si="17"/>
        <v/>
      </c>
      <c r="R42" s="14"/>
      <c r="S42" s="14"/>
      <c r="T42" s="14"/>
      <c r="U42" s="14"/>
      <c r="V42" s="14" t="str">
        <f>IF(A42="","",IF(OR(NOT(ISNUMBER(B42)),NOT(ISNUMBER(O42)),NOT(ISNUMBER(C42)),Q42&lt;&gt;"OK"),"",ROUND(MAX(B42-O42,0)*C42,2)))</f>
        <v/>
      </c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2" t="str">
        <f t="shared" si="17"/>
        <v/>
      </c>
      <c r="R43" s="14"/>
      <c r="S43" s="14"/>
      <c r="T43" s="14"/>
      <c r="U43" s="14"/>
      <c r="V43" s="14" t="str">
        <f>IF(A43="","",IF(OR(NOT(ISNUMBER(B43)),NOT(ISNUMBER(O43)),NOT(ISNUMBER(C43)),Q43&lt;&gt;"OK"),"",ROUND(MAX(B43-O43,0)*C43,2)))</f>
        <v/>
      </c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2" t="str">
        <f t="shared" si="17"/>
        <v/>
      </c>
      <c r="R44" s="14"/>
      <c r="S44" s="14"/>
      <c r="T44" s="14"/>
      <c r="U44" s="14"/>
      <c r="V44" s="14" t="str">
        <f>IF(A44="","",IF(OR(NOT(ISNUMBER(B44)),NOT(ISNUMBER(O44)),NOT(ISNUMBER(C44)),Q44&lt;&gt;"OK"),"",ROUND(MAX(B44-O44,0)*C44,2)))</f>
        <v/>
      </c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2" t="str">
        <f t="shared" si="17"/>
        <v/>
      </c>
      <c r="R45" s="14"/>
      <c r="S45" s="14"/>
      <c r="T45" s="14"/>
      <c r="U45" s="14"/>
      <c r="V45" s="14" t="str">
        <f>IF(A45="","",IF(OR(NOT(ISNUMBER(B45)),NOT(ISNUMBER(O45)),NOT(ISNUMBER(C45)),Q45&lt;&gt;"OK"),"",ROUND(MAX(B45-O45,0)*C45,2)))</f>
        <v/>
      </c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2" t="str">
        <f t="shared" si="17"/>
        <v/>
      </c>
      <c r="R46" s="14"/>
      <c r="S46" s="14"/>
      <c r="T46" s="14"/>
      <c r="U46" s="14"/>
      <c r="V46" s="14" t="str">
        <f>IF(A46="","",IF(OR(NOT(ISNUMBER(B46)),NOT(ISNUMBER(O46)),NOT(ISNUMBER(C46)),Q46&lt;&gt;"OK"),"",ROUND(MAX(B46-O46,0)*C46,2)))</f>
        <v/>
      </c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2" t="str">
        <f t="shared" si="17"/>
        <v/>
      </c>
      <c r="R47" s="14"/>
      <c r="S47" s="14"/>
      <c r="T47" s="14"/>
      <c r="U47" s="14"/>
      <c r="V47" s="14" t="str">
        <f>IF(A47="","",IF(OR(NOT(ISNUMBER(B47)),NOT(ISNUMBER(O47)),NOT(ISNUMBER(C47)),Q47&lt;&gt;"OK"),"",ROUND(MAX(B47-O47,0)*C47,2)))</f>
        <v/>
      </c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2" t="str">
        <f t="shared" si="17"/>
        <v/>
      </c>
      <c r="R48" s="14"/>
      <c r="S48" s="14"/>
      <c r="T48" s="14"/>
      <c r="U48" s="14"/>
      <c r="V48" s="14" t="str">
        <f>IF(A48="","",IF(OR(NOT(ISNUMBER(B48)),NOT(ISNUMBER(O48)),NOT(ISNUMBER(C48)),Q48&lt;&gt;"OK"),"",ROUND(MAX(B48-O48,0)*C48,2)))</f>
        <v/>
      </c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2" t="str">
        <f t="shared" si="17"/>
        <v/>
      </c>
      <c r="R49" s="14"/>
      <c r="S49" s="14"/>
      <c r="T49" s="14"/>
      <c r="U49" s="14"/>
      <c r="V49" s="14" t="str">
        <f>IF(A49="","",IF(OR(NOT(ISNUMBER(B49)),NOT(ISNUMBER(O49)),NOT(ISNUMBER(C49)),Q49&lt;&gt;"OK"),"",ROUND(MAX(B49-O49,0)*C49,2)))</f>
        <v/>
      </c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2" t="str">
        <f t="shared" si="17"/>
        <v/>
      </c>
      <c r="R50" s="14"/>
      <c r="S50" s="14"/>
      <c r="T50" s="14"/>
      <c r="U50" s="14"/>
      <c r="V50" s="14" t="str">
        <f>IF(A50="","",IF(OR(NOT(ISNUMBER(B50)),NOT(ISNUMBER(O50)),NOT(ISNUMBER(C50)),Q50&lt;&gt;"OK"),"",ROUND(MAX(B50-O50,0)*C50,2)))</f>
        <v/>
      </c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2" t="str">
        <f t="shared" si="17"/>
        <v/>
      </c>
      <c r="R51" s="14"/>
      <c r="S51" s="14"/>
      <c r="T51" s="14"/>
      <c r="U51" s="14"/>
      <c r="V51" s="14" t="str">
        <f>IF(A51="","",IF(OR(NOT(ISNUMBER(B51)),NOT(ISNUMBER(O51)),NOT(ISNUMBER(C51)),Q51&lt;&gt;"OK"),"",ROUND(MAX(B51-O51,0)*C51,2)))</f>
        <v/>
      </c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2" t="str">
        <f t="shared" si="17"/>
        <v/>
      </c>
      <c r="R52" s="14"/>
      <c r="S52" s="14"/>
      <c r="T52" s="14"/>
      <c r="U52" s="14"/>
      <c r="V52" s="14" t="str">
        <f>IF(A52="","",IF(OR(NOT(ISNUMBER(B52)),NOT(ISNUMBER(O52)),NOT(ISNUMBER(C52)),Q52&lt;&gt;"OK"),"",ROUND(MAX(B52-O52,0)*C52,2)))</f>
        <v/>
      </c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2" t="str">
        <f t="shared" si="17"/>
        <v/>
      </c>
      <c r="R53" s="14"/>
      <c r="S53" s="14"/>
      <c r="T53" s="14"/>
      <c r="U53" s="14"/>
      <c r="V53" s="14" t="str">
        <f>IF(A53="","",IF(OR(NOT(ISNUMBER(B53)),NOT(ISNUMBER(O53)),NOT(ISNUMBER(C53)),Q53&lt;&gt;"OK"),"",ROUND(MAX(B53-O53,0)*C53,2)))</f>
        <v/>
      </c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2" t="str">
        <f t="shared" si="17"/>
        <v/>
      </c>
      <c r="R54" s="14"/>
      <c r="S54" s="14"/>
      <c r="T54" s="14"/>
      <c r="U54" s="14"/>
      <c r="V54" s="14" t="str">
        <f>IF(A54="","",IF(OR(NOT(ISNUMBER(B54)),NOT(ISNUMBER(O54)),NOT(ISNUMBER(C54)),Q54&lt;&gt;"OK"),"",ROUND(MAX(B54-O54,0)*C54,2)))</f>
        <v/>
      </c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2" t="str">
        <f t="shared" si="17"/>
        <v/>
      </c>
      <c r="R55" s="14"/>
      <c r="S55" s="14"/>
      <c r="T55" s="14"/>
      <c r="U55" s="14"/>
      <c r="V55" s="14" t="str">
        <f>IF(A55="","",IF(OR(NOT(ISNUMBER(B55)),NOT(ISNUMBER(O55)),NOT(ISNUMBER(C55)),Q55&lt;&gt;"OK"),"",ROUND(MAX(B55-O55,0)*C55,2)))</f>
        <v/>
      </c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2" t="str">
        <f t="shared" si="17"/>
        <v/>
      </c>
      <c r="R56" s="14"/>
      <c r="S56" s="14"/>
      <c r="T56" s="14"/>
      <c r="U56" s="14"/>
      <c r="V56" s="14" t="str">
        <f>IF(A56="","",IF(OR(NOT(ISNUMBER(B56)),NOT(ISNUMBER(O56)),NOT(ISNUMBER(C56)),Q56&lt;&gt;"OK"),"",ROUND(MAX(B56-O56,0)*C56,2)))</f>
        <v/>
      </c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2" t="str">
        <f t="shared" si="17"/>
        <v/>
      </c>
      <c r="R57" s="14"/>
      <c r="S57" s="14"/>
      <c r="T57" s="14"/>
      <c r="U57" s="14"/>
      <c r="V57" s="14" t="str">
        <f>IF(A57="","",IF(OR(NOT(ISNUMBER(B57)),NOT(ISNUMBER(O57)),NOT(ISNUMBER(C57)),Q57&lt;&gt;"OK"),"",ROUND(MAX(B57-O57,0)*C57,2)))</f>
        <v/>
      </c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2" t="str">
        <f t="shared" si="17"/>
        <v/>
      </c>
      <c r="R58" s="14"/>
      <c r="S58" s="14"/>
      <c r="T58" s="14"/>
      <c r="U58" s="14"/>
      <c r="V58" s="14" t="str">
        <f>IF(A58="","",IF(OR(NOT(ISNUMBER(B58)),NOT(ISNUMBER(O58)),NOT(ISNUMBER(C58)),Q58&lt;&gt;"OK"),"",ROUND(MAX(B58-O58,0)*C58,2)))</f>
        <v/>
      </c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2" t="str">
        <f t="shared" si="17"/>
        <v/>
      </c>
      <c r="R59" s="14"/>
      <c r="S59" s="14"/>
      <c r="T59" s="14"/>
      <c r="U59" s="14"/>
      <c r="V59" s="14" t="str">
        <f>IF(A59="","",IF(OR(NOT(ISNUMBER(B59)),NOT(ISNUMBER(O59)),NOT(ISNUMBER(C59)),Q59&lt;&gt;"OK"),"",ROUND(MAX(B59-O59,0)*C59,2)))</f>
        <v/>
      </c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2" t="str">
        <f t="shared" si="17"/>
        <v/>
      </c>
      <c r="R60" s="14"/>
      <c r="S60" s="14"/>
      <c r="T60" s="14"/>
      <c r="U60" s="14"/>
      <c r="V60" s="14" t="str">
        <f>IF(A60="","",IF(OR(NOT(ISNUMBER(B60)),NOT(ISNUMBER(O60)),NOT(ISNUMBER(C60)),Q60&lt;&gt;"OK"),"",ROUND(MAX(B60-O60,0)*C60,2)))</f>
        <v/>
      </c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2" t="str">
        <f t="shared" si="17"/>
        <v/>
      </c>
      <c r="R61" s="14"/>
      <c r="S61" s="14"/>
      <c r="T61" s="14"/>
      <c r="U61" s="14"/>
      <c r="V61" s="14" t="str">
        <f>IF(A61="","",IF(OR(NOT(ISNUMBER(B61)),NOT(ISNUMBER(O61)),NOT(ISNUMBER(C61)),Q61&lt;&gt;"OK"),"",ROUND(MAX(B61-O61,0)*C61,2)))</f>
        <v/>
      </c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2" t="str">
        <f t="shared" si="17"/>
        <v/>
      </c>
      <c r="R62" s="14"/>
      <c r="S62" s="14"/>
      <c r="T62" s="14"/>
      <c r="U62" s="14"/>
      <c r="V62" s="14" t="str">
        <f>IF(A62="","",IF(OR(NOT(ISNUMBER(B62)),NOT(ISNUMBER(O62)),NOT(ISNUMBER(C62)),Q62&lt;&gt;"OK"),"",ROUND(MAX(B62-O62,0)*C62,2)))</f>
        <v/>
      </c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2" t="str">
        <f t="shared" si="17"/>
        <v/>
      </c>
      <c r="R63" s="14"/>
      <c r="S63" s="14"/>
      <c r="T63" s="14"/>
      <c r="U63" s="14"/>
      <c r="V63" s="14" t="str">
        <f>IF(A63="","",IF(OR(NOT(ISNUMBER(B63)),NOT(ISNUMBER(O63)),NOT(ISNUMBER(C63)),Q63&lt;&gt;"OK"),"",ROUND(MAX(B63-O63,0)*C63,2)))</f>
        <v/>
      </c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2" t="str">
        <f t="shared" si="17"/>
        <v/>
      </c>
      <c r="R64" s="14"/>
      <c r="S64" s="14"/>
      <c r="T64" s="14"/>
      <c r="U64" s="14"/>
      <c r="V64" s="14" t="str">
        <f>IF(A64="","",IF(OR(NOT(ISNUMBER(B64)),NOT(ISNUMBER(O64)),NOT(ISNUMBER(C64)),Q64&lt;&gt;"OK"),"",ROUND(MAX(B64-O64,0)*C64,2)))</f>
        <v/>
      </c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2" t="str">
        <f t="shared" si="17"/>
        <v/>
      </c>
      <c r="R65" s="14"/>
      <c r="S65" s="14"/>
      <c r="T65" s="14"/>
      <c r="U65" s="14"/>
      <c r="V65" s="14" t="str">
        <f>IF(A65="","",IF(OR(NOT(ISNUMBER(B65)),NOT(ISNUMBER(O65)),NOT(ISNUMBER(C65)),Q65&lt;&gt;"OK"),"",ROUND(MAX(B65-O65,0)*C65,2)))</f>
        <v/>
      </c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2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 t="str">
        <f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2" t="str">
        <f t="shared" si="26"/>
        <v/>
      </c>
      <c r="R67" s="14"/>
      <c r="S67" s="14"/>
      <c r="T67" s="14"/>
      <c r="U67" s="14"/>
      <c r="V67" s="14" t="str">
        <f>IF(A67="","",IF(OR(NOT(ISNUMBER(B67)),NOT(ISNUMBER(O67)),NOT(ISNUMBER(C67)),Q67&lt;&gt;"OK"),"",ROUND(MAX(B67-O67,0)*C67,2)))</f>
        <v/>
      </c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2" t="str">
        <f t="shared" si="26"/>
        <v/>
      </c>
      <c r="R68" s="14"/>
      <c r="S68" s="14"/>
      <c r="T68" s="14"/>
      <c r="U68" s="14"/>
      <c r="V68" s="14" t="str">
        <f>IF(A68="","",IF(OR(NOT(ISNUMBER(B68)),NOT(ISNUMBER(O68)),NOT(ISNUMBER(C68)),Q68&lt;&gt;"OK"),"",ROUND(MAX(B68-O68,0)*C68,2)))</f>
        <v/>
      </c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2" t="str">
        <f t="shared" si="26"/>
        <v/>
      </c>
      <c r="R69" s="14"/>
      <c r="S69" s="14"/>
      <c r="T69" s="14"/>
      <c r="U69" s="14"/>
      <c r="V69" s="14" t="str">
        <f>IF(A69="","",IF(OR(NOT(ISNUMBER(B69)),NOT(ISNUMBER(O69)),NOT(ISNUMBER(C69)),Q69&lt;&gt;"OK"),"",ROUND(MAX(B69-O69,0)*C69,2)))</f>
        <v/>
      </c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2" t="str">
        <f t="shared" si="26"/>
        <v/>
      </c>
      <c r="R70" s="14"/>
      <c r="S70" s="14"/>
      <c r="T70" s="14"/>
      <c r="U70" s="14"/>
      <c r="V70" s="14" t="str">
        <f>IF(A70="","",IF(OR(NOT(ISNUMBER(B70)),NOT(ISNUMBER(O70)),NOT(ISNUMBER(C70)),Q70&lt;&gt;"OK"),"",ROUND(MAX(B70-O70,0)*C70,2)))</f>
        <v/>
      </c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2" t="str">
        <f t="shared" si="26"/>
        <v/>
      </c>
      <c r="R71" s="14"/>
      <c r="S71" s="14"/>
      <c r="T71" s="14"/>
      <c r="U71" s="14"/>
      <c r="V71" s="14" t="str">
        <f>IF(A71="","",IF(OR(NOT(ISNUMBER(B71)),NOT(ISNUMBER(O71)),NOT(ISNUMBER(C71)),Q71&lt;&gt;"OK"),"",ROUND(MAX(B71-O71,0)*C71,2)))</f>
        <v/>
      </c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2" t="str">
        <f t="shared" si="26"/>
        <v/>
      </c>
      <c r="R72" s="14"/>
      <c r="S72" s="14"/>
      <c r="T72" s="14"/>
      <c r="U72" s="14"/>
      <c r="V72" s="14" t="str">
        <f>IF(A72="","",IF(OR(NOT(ISNUMBER(B72)),NOT(ISNUMBER(O72)),NOT(ISNUMBER(C72)),Q72&lt;&gt;"OK"),"",ROUND(MAX(B72-O72,0)*C72,2)))</f>
        <v/>
      </c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2" t="str">
        <f t="shared" si="26"/>
        <v/>
      </c>
      <c r="R73" s="14"/>
      <c r="S73" s="14"/>
      <c r="T73" s="14"/>
      <c r="U73" s="14"/>
      <c r="V73" s="14" t="str">
        <f>IF(A73="","",IF(OR(NOT(ISNUMBER(B73)),NOT(ISNUMBER(O73)),NOT(ISNUMBER(C73)),Q73&lt;&gt;"OK"),"",ROUND(MAX(B73-O73,0)*C73,2)))</f>
        <v/>
      </c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2" t="str">
        <f t="shared" si="26"/>
        <v/>
      </c>
      <c r="R74" s="14"/>
      <c r="S74" s="14"/>
      <c r="T74" s="14"/>
      <c r="U74" s="14"/>
      <c r="V74" s="14" t="str">
        <f>IF(A74="","",IF(OR(NOT(ISNUMBER(B74)),NOT(ISNUMBER(O74)),NOT(ISNUMBER(C74)),Q74&lt;&gt;"OK"),"",ROUND(MAX(B74-O74,0)*C74,2)))</f>
        <v/>
      </c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2" t="str">
        <f t="shared" si="26"/>
        <v/>
      </c>
      <c r="R75" s="14"/>
      <c r="S75" s="14"/>
      <c r="T75" s="14"/>
      <c r="U75" s="14"/>
      <c r="V75" s="14" t="str">
        <f>IF(A75="","",IF(OR(NOT(ISNUMBER(B75)),NOT(ISNUMBER(O75)),NOT(ISNUMBER(C75)),Q75&lt;&gt;"OK"),"",ROUND(MAX(B75-O75,0)*C75,2)))</f>
        <v/>
      </c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2" t="str">
        <f t="shared" si="26"/>
        <v/>
      </c>
      <c r="R76" s="14"/>
      <c r="S76" s="14"/>
      <c r="T76" s="14"/>
      <c r="U76" s="14"/>
      <c r="V76" s="14" t="str">
        <f>IF(A76="","",IF(OR(NOT(ISNUMBER(B76)),NOT(ISNUMBER(O76)),NOT(ISNUMBER(C76)),Q76&lt;&gt;"OK"),"",ROUND(MAX(B76-O76,0)*C76,2)))</f>
        <v/>
      </c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2" t="str">
        <f t="shared" si="26"/>
        <v/>
      </c>
      <c r="R77" s="14"/>
      <c r="S77" s="14"/>
      <c r="T77" s="14"/>
      <c r="U77" s="14"/>
      <c r="V77" s="14" t="str">
        <f>IF(A77="","",IF(OR(NOT(ISNUMBER(B77)),NOT(ISNUMBER(O77)),NOT(ISNUMBER(C77)),Q77&lt;&gt;"OK"),"",ROUND(MAX(B77-O77,0)*C77,2)))</f>
        <v/>
      </c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2" t="str">
        <f t="shared" si="26"/>
        <v/>
      </c>
      <c r="R78" s="14"/>
      <c r="S78" s="14"/>
      <c r="T78" s="14"/>
      <c r="U78" s="14"/>
      <c r="V78" s="14" t="str">
        <f>IF(A78="","",IF(OR(NOT(ISNUMBER(B78)),NOT(ISNUMBER(O78)),NOT(ISNUMBER(C78)),Q78&lt;&gt;"OK"),"",ROUND(MAX(B78-O78,0)*C78,2)))</f>
        <v/>
      </c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2" t="str">
        <f t="shared" si="26"/>
        <v/>
      </c>
      <c r="R79" s="14"/>
      <c r="S79" s="14"/>
      <c r="T79" s="14"/>
      <c r="U79" s="14"/>
      <c r="V79" s="14" t="str">
        <f>IF(A79="","",IF(OR(NOT(ISNUMBER(B79)),NOT(ISNUMBER(O79)),NOT(ISNUMBER(C79)),Q79&lt;&gt;"OK"),"",ROUND(MAX(B79-O79,0)*C79,2)))</f>
        <v/>
      </c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2" t="str">
        <f t="shared" si="26"/>
        <v/>
      </c>
      <c r="R80" s="14"/>
      <c r="S80" s="14"/>
      <c r="T80" s="14"/>
      <c r="U80" s="14"/>
      <c r="V80" s="14" t="str">
        <f>IF(A80="","",IF(OR(NOT(ISNUMBER(B80)),NOT(ISNUMBER(O80)),NOT(ISNUMBER(C80)),Q80&lt;&gt;"OK"),"",ROUND(MAX(B80-O80,0)*C80,2)))</f>
        <v/>
      </c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2" t="str">
        <f t="shared" si="26"/>
        <v/>
      </c>
      <c r="R81" s="14"/>
      <c r="S81" s="14"/>
      <c r="T81" s="14"/>
      <c r="U81" s="14"/>
      <c r="V81" s="14" t="str">
        <f>IF(A81="","",IF(OR(NOT(ISNUMBER(B81)),NOT(ISNUMBER(O81)),NOT(ISNUMBER(C81)),Q81&lt;&gt;"OK"),"",ROUND(MAX(B81-O81,0)*C81,2)))</f>
        <v/>
      </c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2" t="str">
        <f t="shared" si="26"/>
        <v/>
      </c>
      <c r="R82" s="14"/>
      <c r="S82" s="14"/>
      <c r="T82" s="14"/>
      <c r="U82" s="14"/>
      <c r="V82" s="14" t="str">
        <f>IF(A82="","",IF(OR(NOT(ISNUMBER(B82)),NOT(ISNUMBER(O82)),NOT(ISNUMBER(C82)),Q82&lt;&gt;"OK"),"",ROUND(MAX(B82-O82,0)*C82,2)))</f>
        <v/>
      </c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2" t="str">
        <f t="shared" si="26"/>
        <v/>
      </c>
      <c r="R83" s="14"/>
      <c r="S83" s="14"/>
      <c r="T83" s="14"/>
      <c r="U83" s="14"/>
      <c r="V83" s="14" t="str">
        <f>IF(A83="","",IF(OR(NOT(ISNUMBER(B83)),NOT(ISNUMBER(O83)),NOT(ISNUMBER(C83)),Q83&lt;&gt;"OK"),"",ROUND(MAX(B83-O83,0)*C83,2)))</f>
        <v/>
      </c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2" t="str">
        <f t="shared" si="26"/>
        <v/>
      </c>
      <c r="R84" s="14"/>
      <c r="S84" s="14"/>
      <c r="T84" s="14"/>
      <c r="U84" s="14"/>
      <c r="V84" s="14" t="str">
        <f>IF(A84="","",IF(OR(NOT(ISNUMBER(B84)),NOT(ISNUMBER(O84)),NOT(ISNUMBER(C84)),Q84&lt;&gt;"OK"),"",ROUND(MAX(B84-O84,0)*C84,2)))</f>
        <v/>
      </c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2" t="str">
        <f t="shared" si="26"/>
        <v/>
      </c>
      <c r="R85" s="14"/>
      <c r="S85" s="14"/>
      <c r="T85" s="14"/>
      <c r="U85" s="14"/>
      <c r="V85" s="14" t="str">
        <f>IF(A85="","",IF(OR(NOT(ISNUMBER(B85)),NOT(ISNUMBER(O85)),NOT(ISNUMBER(C85)),Q85&lt;&gt;"OK"),"",ROUND(MAX(B85-O85,0)*C85,2)))</f>
        <v/>
      </c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2" t="str">
        <f t="shared" si="26"/>
        <v/>
      </c>
      <c r="R86" s="14"/>
      <c r="S86" s="14"/>
      <c r="T86" s="14"/>
      <c r="U86" s="14"/>
      <c r="V86" s="14" t="str">
        <f>IF(A86="","",IF(OR(NOT(ISNUMBER(B86)),NOT(ISNUMBER(O86)),NOT(ISNUMBER(C86)),Q86&lt;&gt;"OK"),"",ROUND(MAX(B86-O86,0)*C86,2)))</f>
        <v/>
      </c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2" t="str">
        <f t="shared" si="26"/>
        <v/>
      </c>
      <c r="R87" s="14"/>
      <c r="S87" s="14"/>
      <c r="T87" s="14"/>
      <c r="U87" s="14"/>
      <c r="V87" s="14" t="str">
        <f>IF(A87="","",IF(OR(NOT(ISNUMBER(B87)),NOT(ISNUMBER(O87)),NOT(ISNUMBER(C87)),Q87&lt;&gt;"OK"),"",ROUND(MAX(B87-O87,0)*C87,2)))</f>
        <v/>
      </c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2" t="str">
        <f t="shared" si="26"/>
        <v/>
      </c>
      <c r="R88" s="14"/>
      <c r="S88" s="14"/>
      <c r="T88" s="14"/>
      <c r="U88" s="14"/>
      <c r="V88" s="14" t="str">
        <f>IF(A88="","",IF(OR(NOT(ISNUMBER(B88)),NOT(ISNUMBER(O88)),NOT(ISNUMBER(C88)),Q88&lt;&gt;"OK"),"",ROUND(MAX(B88-O88,0)*C88,2)))</f>
        <v/>
      </c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2" t="str">
        <f t="shared" si="26"/>
        <v/>
      </c>
      <c r="R89" s="14"/>
      <c r="S89" s="14"/>
      <c r="T89" s="14"/>
      <c r="U89" s="14"/>
      <c r="V89" s="14" t="str">
        <f>IF(A89="","",IF(OR(NOT(ISNUMBER(B89)),NOT(ISNUMBER(O89)),NOT(ISNUMBER(C89)),Q89&lt;&gt;"OK"),"",ROUND(MAX(B89-O89,0)*C89,2)))</f>
        <v/>
      </c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2" t="str">
        <f t="shared" si="26"/>
        <v/>
      </c>
      <c r="R90" s="14"/>
      <c r="S90" s="14"/>
      <c r="T90" s="14"/>
      <c r="U90" s="14"/>
      <c r="V90" s="14" t="str">
        <f>IF(A90="","",IF(OR(NOT(ISNUMBER(B90)),NOT(ISNUMBER(O90)),NOT(ISNUMBER(C90)),Q90&lt;&gt;"OK"),"",ROUND(MAX(B90-O90,0)*C90,2)))</f>
        <v/>
      </c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2" t="str">
        <f t="shared" si="26"/>
        <v/>
      </c>
      <c r="R91" s="14"/>
      <c r="S91" s="14"/>
      <c r="T91" s="14"/>
      <c r="U91" s="14"/>
      <c r="V91" s="14" t="str">
        <f>IF(A91="","",IF(OR(NOT(ISNUMBER(B91)),NOT(ISNUMBER(O91)),NOT(ISNUMBER(C91)),Q91&lt;&gt;"OK"),"",ROUND(MAX(B91-O91,0)*C91,2)))</f>
        <v/>
      </c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2" t="str">
        <f t="shared" si="26"/>
        <v/>
      </c>
      <c r="R92" s="14"/>
      <c r="S92" s="14"/>
      <c r="T92" s="14"/>
      <c r="U92" s="14"/>
      <c r="V92" s="14" t="str">
        <f>IF(A92="","",IF(OR(NOT(ISNUMBER(B92)),NOT(ISNUMBER(O92)),NOT(ISNUMBER(C92)),Q92&lt;&gt;"OK"),"",ROUND(MAX(B92-O92,0)*C92,2)))</f>
        <v/>
      </c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2" t="str">
        <f t="shared" si="26"/>
        <v/>
      </c>
      <c r="R93" s="14"/>
      <c r="S93" s="14"/>
      <c r="T93" s="14"/>
      <c r="U93" s="14"/>
      <c r="V93" s="14" t="str">
        <f>IF(A93="","",IF(OR(NOT(ISNUMBER(B93)),NOT(ISNUMBER(O93)),NOT(ISNUMBER(C93)),Q93&lt;&gt;"OK"),"",ROUND(MAX(B93-O93,0)*C93,2)))</f>
        <v/>
      </c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2" t="str">
        <f t="shared" si="26"/>
        <v/>
      </c>
      <c r="R94" s="14"/>
      <c r="S94" s="14"/>
      <c r="T94" s="14"/>
      <c r="U94" s="14"/>
      <c r="V94" s="14" t="str">
        <f>IF(A94="","",IF(OR(NOT(ISNUMBER(B94)),NOT(ISNUMBER(O94)),NOT(ISNUMBER(C94)),Q94&lt;&gt;"OK"),"",ROUND(MAX(B94-O94,0)*C94,2)))</f>
        <v/>
      </c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2" t="str">
        <f t="shared" si="26"/>
        <v/>
      </c>
      <c r="R95" s="14"/>
      <c r="S95" s="14"/>
      <c r="T95" s="14"/>
      <c r="U95" s="14"/>
      <c r="V95" s="14" t="str">
        <f>IF(A95="","",IF(OR(NOT(ISNUMBER(B95)),NOT(ISNUMBER(O95)),NOT(ISNUMBER(C95)),Q95&lt;&gt;"OK"),"",ROUND(MAX(B95-O95,0)*C95,2)))</f>
        <v/>
      </c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2" t="str">
        <f t="shared" si="26"/>
        <v/>
      </c>
      <c r="R96" s="14"/>
      <c r="S96" s="14"/>
      <c r="T96" s="14"/>
      <c r="U96" s="14"/>
      <c r="V96" s="14" t="str">
        <f>IF(A96="","",IF(OR(NOT(ISNUMBER(B96)),NOT(ISNUMBER(O96)),NOT(ISNUMBER(C96)),Q96&lt;&gt;"OK"),"",ROUND(MAX(B96-O96,0)*C96,2)))</f>
        <v/>
      </c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2" t="str">
        <f t="shared" si="26"/>
        <v/>
      </c>
      <c r="R97" s="14"/>
      <c r="S97" s="14"/>
      <c r="T97" s="14"/>
      <c r="U97" s="14"/>
      <c r="V97" s="14" t="str">
        <f>IF(A97="","",IF(OR(NOT(ISNUMBER(B97)),NOT(ISNUMBER(O97)),NOT(ISNUMBER(C97)),Q97&lt;&gt;"OK"),"",ROUND(MAX(B97-O97,0)*C97,2)))</f>
        <v/>
      </c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2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 t="str">
        <f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2" t="str">
        <f t="shared" si="35"/>
        <v/>
      </c>
      <c r="R99" s="14"/>
      <c r="S99" s="14"/>
      <c r="T99" s="14"/>
      <c r="U99" s="14"/>
      <c r="V99" s="14" t="str">
        <f>IF(A99="","",IF(OR(NOT(ISNUMBER(B99)),NOT(ISNUMBER(O99)),NOT(ISNUMBER(C99)),Q99&lt;&gt;"OK"),"",ROUND(MAX(B99-O99,0)*C99,2)))</f>
        <v/>
      </c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2" t="str">
        <f t="shared" si="35"/>
        <v/>
      </c>
      <c r="R100" s="14"/>
      <c r="S100" s="14"/>
      <c r="T100" s="14"/>
      <c r="U100" s="14"/>
      <c r="V100" s="14" t="str">
        <f>IF(A100="","",IF(OR(NOT(ISNUMBER(B100)),NOT(ISNUMBER(O100)),NOT(ISNUMBER(C100)),Q100&lt;&gt;"OK"),"",ROUND(MAX(B100-O100,0)*C100,2)))</f>
        <v/>
      </c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2" t="str">
        <f t="shared" si="35"/>
        <v/>
      </c>
      <c r="R101" s="26"/>
      <c r="S101" s="26"/>
      <c r="T101" s="26"/>
      <c r="U101" s="26"/>
      <c r="V101" s="26" t="str">
        <f>IF(A101="","",IF(OR(NOT(ISNUMBER(B101)),NOT(ISNUMBER(O101)),NOT(ISNUMBER(C101)),Q101&lt;&gt;"OK"),"",ROUND(MAX(B101-O101,0)*C101,2)))</f>
        <v/>
      </c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2" t="str">
        <f t="shared" si="35"/>
        <v/>
      </c>
      <c r="R102" s="26"/>
      <c r="S102" s="26"/>
      <c r="T102" s="26"/>
      <c r="U102" s="26"/>
      <c r="V102" s="26" t="str">
        <f>IF(A102="","",IF(OR(NOT(ISNUMBER(B102)),NOT(ISNUMBER(O102)),NOT(ISNUMBER(C102)),Q102&lt;&gt;"OK"),"",ROUND(MAX(B102-O102,0)*C102,2)))</f>
        <v/>
      </c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2" t="str">
        <f t="shared" si="35"/>
        <v/>
      </c>
      <c r="R103" s="26"/>
      <c r="S103" s="26"/>
      <c r="T103" s="26"/>
      <c r="U103" s="26"/>
      <c r="V103" s="26" t="str">
        <f>IF(A103="","",IF(OR(NOT(ISNUMBER(B103)),NOT(ISNUMBER(O103)),NOT(ISNUMBER(C103)),Q103&lt;&gt;"OK"),"",ROUND(MAX(B103-O103,0)*C103,2)))</f>
        <v/>
      </c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2" t="str">
        <f t="shared" si="35"/>
        <v/>
      </c>
      <c r="R104" s="26"/>
      <c r="S104" s="26"/>
      <c r="T104" s="26"/>
      <c r="U104" s="26"/>
      <c r="V104" s="26" t="str">
        <f>IF(A104="","",IF(OR(NOT(ISNUMBER(B104)),NOT(ISNUMBER(O104)),NOT(ISNUMBER(C104)),Q104&lt;&gt;"OK"),"",ROUND(MAX(B104-O104,0)*C104,2)))</f>
        <v/>
      </c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2" t="str">
        <f t="shared" si="35"/>
        <v/>
      </c>
      <c r="R105" s="26"/>
      <c r="S105" s="26"/>
      <c r="T105" s="26"/>
      <c r="U105" s="26"/>
      <c r="V105" s="26" t="str">
        <f>IF(A105="","",IF(OR(NOT(ISNUMBER(B105)),NOT(ISNUMBER(O105)),NOT(ISNUMBER(C105)),Q105&lt;&gt;"OK"),"",ROUND(MAX(B105-O105,0)*C105,2)))</f>
        <v/>
      </c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2" t="str">
        <f t="shared" si="35"/>
        <v/>
      </c>
      <c r="R106" s="26"/>
      <c r="S106" s="26"/>
      <c r="T106" s="26"/>
      <c r="U106" s="26"/>
      <c r="V106" s="26" t="str">
        <f>IF(A106="","",IF(OR(NOT(ISNUMBER(B106)),NOT(ISNUMBER(O106)),NOT(ISNUMBER(C106)),Q106&lt;&gt;"OK"),"",ROUND(MAX(B106-O106,0)*C106,2)))</f>
        <v/>
      </c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2" t="str">
        <f t="shared" si="35"/>
        <v/>
      </c>
      <c r="R107" s="26"/>
      <c r="S107" s="26"/>
      <c r="T107" s="26"/>
      <c r="U107" s="26"/>
      <c r="V107" s="26" t="str">
        <f>IF(A107="","",IF(OR(NOT(ISNUMBER(B107)),NOT(ISNUMBER(O107)),NOT(ISNUMBER(C107)),Q107&lt;&gt;"OK"),"",ROUND(MAX(B107-O107,0)*C107,2)))</f>
        <v/>
      </c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2" t="str">
        <f t="shared" si="35"/>
        <v/>
      </c>
      <c r="R108" s="26"/>
      <c r="S108" s="26"/>
      <c r="T108" s="26"/>
      <c r="U108" s="26"/>
      <c r="V108" s="26" t="str">
        <f>IF(A108="","",IF(OR(NOT(ISNUMBER(B108)),NOT(ISNUMBER(O108)),NOT(ISNUMBER(C108)),Q108&lt;&gt;"OK"),"",ROUND(MAX(B108-O108,0)*C108,2)))</f>
        <v/>
      </c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2" t="str">
        <f t="shared" si="35"/>
        <v/>
      </c>
      <c r="R109" s="26"/>
      <c r="S109" s="26"/>
      <c r="T109" s="26"/>
      <c r="U109" s="26"/>
      <c r="V109" s="26" t="str">
        <f>IF(A109="","",IF(OR(NOT(ISNUMBER(B109)),NOT(ISNUMBER(O109)),NOT(ISNUMBER(C109)),Q109&lt;&gt;"OK"),"",ROUND(MAX(B109-O109,0)*C109,2)))</f>
        <v/>
      </c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2" t="str">
        <f t="shared" si="35"/>
        <v/>
      </c>
      <c r="R110" s="26"/>
      <c r="S110" s="26"/>
      <c r="T110" s="26"/>
      <c r="U110" s="26"/>
      <c r="V110" s="26" t="str">
        <f>IF(A110="","",IF(OR(NOT(ISNUMBER(B110)),NOT(ISNUMBER(O110)),NOT(ISNUMBER(C110)),Q110&lt;&gt;"OK"),"",ROUND(MAX(B110-O110,0)*C110,2)))</f>
        <v/>
      </c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2" t="str">
        <f t="shared" si="35"/>
        <v/>
      </c>
      <c r="R111" s="26"/>
      <c r="S111" s="26"/>
      <c r="T111" s="26"/>
      <c r="U111" s="26"/>
      <c r="V111" s="26" t="str">
        <f>IF(A111="","",IF(OR(NOT(ISNUMBER(B111)),NOT(ISNUMBER(O111)),NOT(ISNUMBER(C111)),Q111&lt;&gt;"OK"),"",ROUND(MAX(B111-O111,0)*C111,2)))</f>
        <v/>
      </c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2" t="str">
        <f t="shared" si="35"/>
        <v/>
      </c>
      <c r="R112" s="26"/>
      <c r="S112" s="26"/>
      <c r="T112" s="26"/>
      <c r="U112" s="26"/>
      <c r="V112" s="26" t="str">
        <f>IF(A112="","",IF(OR(NOT(ISNUMBER(B112)),NOT(ISNUMBER(O112)),NOT(ISNUMBER(C112)),Q112&lt;&gt;"OK"),"",ROUND(MAX(B112-O112,0)*C112,2)))</f>
        <v/>
      </c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2" t="str">
        <f t="shared" si="35"/>
        <v/>
      </c>
      <c r="R113" s="26"/>
      <c r="S113" s="26"/>
      <c r="T113" s="26"/>
      <c r="U113" s="26"/>
      <c r="V113" s="26" t="str">
        <f>IF(A113="","",IF(OR(NOT(ISNUMBER(B113)),NOT(ISNUMBER(O113)),NOT(ISNUMBER(C113)),Q113&lt;&gt;"OK"),"",ROUND(MAX(B113-O113,0)*C113,2)))</f>
        <v/>
      </c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2" t="str">
        <f t="shared" si="35"/>
        <v/>
      </c>
      <c r="R114" s="26"/>
      <c r="S114" s="26"/>
      <c r="T114" s="26"/>
      <c r="U114" s="26"/>
      <c r="V114" s="26" t="str">
        <f>IF(A114="","",IF(OR(NOT(ISNUMBER(B114)),NOT(ISNUMBER(O114)),NOT(ISNUMBER(C114)),Q114&lt;&gt;"OK"),"",ROUND(MAX(B114-O114,0)*C114,2)))</f>
        <v/>
      </c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2" t="str">
        <f t="shared" si="35"/>
        <v/>
      </c>
      <c r="R115" s="26"/>
      <c r="S115" s="26"/>
      <c r="T115" s="26"/>
      <c r="U115" s="26"/>
      <c r="V115" s="26" t="str">
        <f>IF(A115="","",IF(OR(NOT(ISNUMBER(B115)),NOT(ISNUMBER(O115)),NOT(ISNUMBER(C115)),Q115&lt;&gt;"OK"),"",ROUND(MAX(B115-O115,0)*C115,2)))</f>
        <v/>
      </c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2" t="str">
        <f t="shared" si="35"/>
        <v/>
      </c>
      <c r="R116" s="26"/>
      <c r="S116" s="26"/>
      <c r="T116" s="26"/>
      <c r="U116" s="26"/>
      <c r="V116" s="26" t="str">
        <f>IF(A116="","",IF(OR(NOT(ISNUMBER(B116)),NOT(ISNUMBER(O116)),NOT(ISNUMBER(C116)),Q116&lt;&gt;"OK"),"",ROUND(MAX(B116-O116,0)*C116,2)))</f>
        <v/>
      </c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2" t="str">
        <f t="shared" si="35"/>
        <v/>
      </c>
      <c r="R117" s="26"/>
      <c r="S117" s="26"/>
      <c r="T117" s="26"/>
      <c r="U117" s="26"/>
      <c r="V117" s="26" t="str">
        <f>IF(A117="","",IF(OR(NOT(ISNUMBER(B117)),NOT(ISNUMBER(O117)),NOT(ISNUMBER(C117)),Q117&lt;&gt;"OK"),"",ROUND(MAX(B117-O117,0)*C117,2)))</f>
        <v/>
      </c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2" t="str">
        <f t="shared" si="35"/>
        <v/>
      </c>
      <c r="R118" s="26"/>
      <c r="S118" s="26"/>
      <c r="T118" s="26"/>
      <c r="U118" s="26"/>
      <c r="V118" s="26" t="str">
        <f>IF(A118="","",IF(OR(NOT(ISNUMBER(B118)),NOT(ISNUMBER(O118)),NOT(ISNUMBER(C118)),Q118&lt;&gt;"OK"),"",ROUND(MAX(B118-O118,0)*C118,2)))</f>
        <v/>
      </c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2" t="str">
        <f t="shared" si="35"/>
        <v/>
      </c>
      <c r="R119" s="26"/>
      <c r="S119" s="26"/>
      <c r="T119" s="26"/>
      <c r="U119" s="26"/>
      <c r="V119" s="26" t="str">
        <f>IF(A119="","",IF(OR(NOT(ISNUMBER(B119)),NOT(ISNUMBER(O119)),NOT(ISNUMBER(C119)),Q119&lt;&gt;"OK"),"",ROUND(MAX(B119-O119,0)*C119,2)))</f>
        <v/>
      </c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2" t="str">
        <f t="shared" si="35"/>
        <v/>
      </c>
      <c r="R120" s="26"/>
      <c r="S120" s="26"/>
      <c r="T120" s="26"/>
      <c r="U120" s="26"/>
      <c r="V120" s="26" t="str">
        <f>IF(A120="","",IF(OR(NOT(ISNUMBER(B120)),NOT(ISNUMBER(O120)),NOT(ISNUMBER(C120)),Q120&lt;&gt;"OK"),"",ROUND(MAX(B120-O120,0)*C120,2)))</f>
        <v/>
      </c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2" t="str">
        <f t="shared" si="35"/>
        <v/>
      </c>
      <c r="R121" s="26"/>
      <c r="S121" s="26"/>
      <c r="T121" s="26"/>
      <c r="U121" s="26"/>
      <c r="V121" s="26" t="str">
        <f>IF(A121="","",IF(OR(NOT(ISNUMBER(B121)),NOT(ISNUMBER(O121)),NOT(ISNUMBER(C121)),Q121&lt;&gt;"OK"),"",ROUND(MAX(B121-O121,0)*C121,2)))</f>
        <v/>
      </c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2" t="str">
        <f t="shared" si="35"/>
        <v/>
      </c>
      <c r="R122" s="26"/>
      <c r="S122" s="26"/>
      <c r="T122" s="26"/>
      <c r="U122" s="26"/>
      <c r="V122" s="26" t="str">
        <f>IF(A122="","",IF(OR(NOT(ISNUMBER(B122)),NOT(ISNUMBER(O122)),NOT(ISNUMBER(C122)),Q122&lt;&gt;"OK"),"",ROUND(MAX(B122-O122,0)*C122,2)))</f>
        <v/>
      </c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2" t="str">
        <f t="shared" si="35"/>
        <v/>
      </c>
      <c r="R123" s="26"/>
      <c r="S123" s="26"/>
      <c r="T123" s="26"/>
      <c r="U123" s="26"/>
      <c r="V123" s="26" t="str">
        <f>IF(A123="","",IF(OR(NOT(ISNUMBER(B123)),NOT(ISNUMBER(O123)),NOT(ISNUMBER(C123)),Q123&lt;&gt;"OK"),"",ROUND(MAX(B123-O123,0)*C123,2)))</f>
        <v/>
      </c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2" t="str">
        <f t="shared" si="35"/>
        <v/>
      </c>
      <c r="R124" s="26"/>
      <c r="S124" s="26"/>
      <c r="T124" s="26"/>
      <c r="U124" s="26"/>
      <c r="V124" s="26" t="str">
        <f>IF(A124="","",IF(OR(NOT(ISNUMBER(B124)),NOT(ISNUMBER(O124)),NOT(ISNUMBER(C124)),Q124&lt;&gt;"OK"),"",ROUND(MAX(B124-O124,0)*C124,2)))</f>
        <v/>
      </c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2" t="str">
        <f t="shared" si="35"/>
        <v/>
      </c>
      <c r="R125" s="26"/>
      <c r="S125" s="26"/>
      <c r="T125" s="26"/>
      <c r="U125" s="26"/>
      <c r="V125" s="26" t="str">
        <f>IF(A125="","",IF(OR(NOT(ISNUMBER(B125)),NOT(ISNUMBER(O125)),NOT(ISNUMBER(C125)),Q125&lt;&gt;"OK"),"",ROUND(MAX(B125-O125,0)*C125,2)))</f>
        <v/>
      </c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2" t="str">
        <f t="shared" si="35"/>
        <v/>
      </c>
      <c r="R126" s="26"/>
      <c r="S126" s="26"/>
      <c r="T126" s="26"/>
      <c r="U126" s="26"/>
      <c r="V126" s="26" t="str">
        <f>IF(A126="","",IF(OR(NOT(ISNUMBER(B126)),NOT(ISNUMBER(O126)),NOT(ISNUMBER(C126)),Q126&lt;&gt;"OK"),"",ROUND(MAX(B126-O126,0)*C126,2)))</f>
        <v/>
      </c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2" t="str">
        <f t="shared" si="35"/>
        <v/>
      </c>
      <c r="R127" s="26"/>
      <c r="S127" s="26"/>
      <c r="T127" s="26"/>
      <c r="U127" s="26"/>
      <c r="V127" s="26" t="str">
        <f>IF(A127="","",IF(OR(NOT(ISNUMBER(B127)),NOT(ISNUMBER(O127)),NOT(ISNUMBER(C127)),Q127&lt;&gt;"OK"),"",ROUND(MAX(B127-O127,0)*C127,2)))</f>
        <v/>
      </c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2" t="str">
        <f t="shared" si="35"/>
        <v/>
      </c>
      <c r="R128" s="26"/>
      <c r="S128" s="26"/>
      <c r="T128" s="26"/>
      <c r="U128" s="26"/>
      <c r="V128" s="26" t="str">
        <f>IF(A128="","",IF(OR(NOT(ISNUMBER(B128)),NOT(ISNUMBER(O128)),NOT(ISNUMBER(C128)),Q128&lt;&gt;"OK"),"",ROUND(MAX(B128-O128,0)*C128,2)))</f>
        <v/>
      </c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2" t="str">
        <f t="shared" si="35"/>
        <v/>
      </c>
      <c r="R129" s="26"/>
      <c r="S129" s="26"/>
      <c r="T129" s="26"/>
      <c r="U129" s="26"/>
      <c r="V129" s="26" t="str">
        <f>IF(A129="","",IF(OR(NOT(ISNUMBER(B129)),NOT(ISNUMBER(O129)),NOT(ISNUMBER(C129)),Q129&lt;&gt;"OK"),"",ROUND(MAX(B129-O129,0)*C129,2)))</f>
        <v/>
      </c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2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 t="str">
        <f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2" t="str">
        <f t="shared" si="44"/>
        <v/>
      </c>
      <c r="R131" s="26"/>
      <c r="S131" s="26"/>
      <c r="T131" s="26"/>
      <c r="U131" s="26"/>
      <c r="V131" s="26" t="str">
        <f>IF(A131="","",IF(OR(NOT(ISNUMBER(B131)),NOT(ISNUMBER(O131)),NOT(ISNUMBER(C131)),Q131&lt;&gt;"OK"),"",ROUND(MAX(B131-O131,0)*C131,2)))</f>
        <v/>
      </c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2" t="str">
        <f t="shared" si="44"/>
        <v/>
      </c>
      <c r="R132" s="26"/>
      <c r="S132" s="26"/>
      <c r="T132" s="26"/>
      <c r="U132" s="26"/>
      <c r="V132" s="26" t="str">
        <f>IF(A132="","",IF(OR(NOT(ISNUMBER(B132)),NOT(ISNUMBER(O132)),NOT(ISNUMBER(C132)),Q132&lt;&gt;"OK"),"",ROUND(MAX(B132-O132,0)*C132,2)))</f>
        <v/>
      </c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2" t="str">
        <f t="shared" si="44"/>
        <v/>
      </c>
      <c r="R133" s="26"/>
      <c r="S133" s="26"/>
      <c r="T133" s="26"/>
      <c r="U133" s="26"/>
      <c r="V133" s="26" t="str">
        <f>IF(A133="","",IF(OR(NOT(ISNUMBER(B133)),NOT(ISNUMBER(O133)),NOT(ISNUMBER(C133)),Q133&lt;&gt;"OK"),"",ROUND(MAX(B133-O133,0)*C133,2)))</f>
        <v/>
      </c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2" t="str">
        <f t="shared" si="44"/>
        <v/>
      </c>
      <c r="R134" s="26"/>
      <c r="S134" s="26"/>
      <c r="T134" s="26"/>
      <c r="U134" s="26"/>
      <c r="V134" s="26" t="str">
        <f>IF(A134="","",IF(OR(NOT(ISNUMBER(B134)),NOT(ISNUMBER(O134)),NOT(ISNUMBER(C134)),Q134&lt;&gt;"OK"),"",ROUND(MAX(B134-O134,0)*C134,2)))</f>
        <v/>
      </c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2" t="str">
        <f t="shared" si="44"/>
        <v/>
      </c>
      <c r="R135" s="26"/>
      <c r="S135" s="26"/>
      <c r="T135" s="26"/>
      <c r="U135" s="26"/>
      <c r="V135" s="26" t="str">
        <f>IF(A135="","",IF(OR(NOT(ISNUMBER(B135)),NOT(ISNUMBER(O135)),NOT(ISNUMBER(C135)),Q135&lt;&gt;"OK"),"",ROUND(MAX(B135-O135,0)*C135,2)))</f>
        <v/>
      </c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2" t="str">
        <f t="shared" si="44"/>
        <v/>
      </c>
      <c r="R136" s="26"/>
      <c r="S136" s="26"/>
      <c r="T136" s="26"/>
      <c r="U136" s="26"/>
      <c r="V136" s="26" t="str">
        <f>IF(A136="","",IF(OR(NOT(ISNUMBER(B136)),NOT(ISNUMBER(O136)),NOT(ISNUMBER(C136)),Q136&lt;&gt;"OK"),"",ROUND(MAX(B136-O136,0)*C136,2)))</f>
        <v/>
      </c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2" t="str">
        <f t="shared" si="44"/>
        <v/>
      </c>
      <c r="R137" s="26"/>
      <c r="S137" s="26"/>
      <c r="T137" s="26"/>
      <c r="U137" s="26"/>
      <c r="V137" s="26" t="str">
        <f>IF(A137="","",IF(OR(NOT(ISNUMBER(B137)),NOT(ISNUMBER(O137)),NOT(ISNUMBER(C137)),Q137&lt;&gt;"OK"),"",ROUND(MAX(B137-O137,0)*C137,2)))</f>
        <v/>
      </c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2" t="str">
        <f t="shared" si="44"/>
        <v/>
      </c>
      <c r="R138" s="26"/>
      <c r="S138" s="26"/>
      <c r="T138" s="26"/>
      <c r="U138" s="26"/>
      <c r="V138" s="26" t="str">
        <f>IF(A138="","",IF(OR(NOT(ISNUMBER(B138)),NOT(ISNUMBER(O138)),NOT(ISNUMBER(C138)),Q138&lt;&gt;"OK"),"",ROUND(MAX(B138-O138,0)*C138,2)))</f>
        <v/>
      </c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2" t="str">
        <f t="shared" si="44"/>
        <v/>
      </c>
      <c r="R139" s="26"/>
      <c r="S139" s="26"/>
      <c r="T139" s="26"/>
      <c r="U139" s="26"/>
      <c r="V139" s="26" t="str">
        <f>IF(A139="","",IF(OR(NOT(ISNUMBER(B139)),NOT(ISNUMBER(O139)),NOT(ISNUMBER(C139)),Q139&lt;&gt;"OK"),"",ROUND(MAX(B139-O139,0)*C139,2)))</f>
        <v/>
      </c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2" t="str">
        <f t="shared" si="44"/>
        <v/>
      </c>
      <c r="R140" s="26"/>
      <c r="S140" s="26"/>
      <c r="T140" s="26"/>
      <c r="U140" s="26"/>
      <c r="V140" s="26" t="str">
        <f>IF(A140="","",IF(OR(NOT(ISNUMBER(B140)),NOT(ISNUMBER(O140)),NOT(ISNUMBER(C140)),Q140&lt;&gt;"OK"),"",ROUND(MAX(B140-O140,0)*C140,2)))</f>
        <v/>
      </c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2" t="str">
        <f t="shared" si="44"/>
        <v/>
      </c>
      <c r="R141" s="26"/>
      <c r="S141" s="26"/>
      <c r="T141" s="26"/>
      <c r="U141" s="26"/>
      <c r="V141" s="26" t="str">
        <f>IF(A141="","",IF(OR(NOT(ISNUMBER(B141)),NOT(ISNUMBER(O141)),NOT(ISNUMBER(C141)),Q141&lt;&gt;"OK"),"",ROUND(MAX(B141-O141,0)*C141,2)))</f>
        <v/>
      </c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2" t="str">
        <f t="shared" si="44"/>
        <v/>
      </c>
      <c r="R142" s="26"/>
      <c r="S142" s="26"/>
      <c r="T142" s="26"/>
      <c r="U142" s="26"/>
      <c r="V142" s="26" t="str">
        <f>IF(A142="","",IF(OR(NOT(ISNUMBER(B142)),NOT(ISNUMBER(O142)),NOT(ISNUMBER(C142)),Q142&lt;&gt;"OK"),"",ROUND(MAX(B142-O142,0)*C142,2)))</f>
        <v/>
      </c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2" t="str">
        <f t="shared" si="44"/>
        <v/>
      </c>
      <c r="R143" s="26"/>
      <c r="S143" s="26"/>
      <c r="T143" s="26"/>
      <c r="U143" s="26"/>
      <c r="V143" s="26" t="str">
        <f>IF(A143="","",IF(OR(NOT(ISNUMBER(B143)),NOT(ISNUMBER(O143)),NOT(ISNUMBER(C143)),Q143&lt;&gt;"OK"),"",ROUND(MAX(B143-O143,0)*C143,2)))</f>
        <v/>
      </c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2" t="str">
        <f t="shared" si="44"/>
        <v/>
      </c>
      <c r="R144" s="26"/>
      <c r="S144" s="26"/>
      <c r="T144" s="26"/>
      <c r="U144" s="26"/>
      <c r="V144" s="26" t="str">
        <f>IF(A144="","",IF(OR(NOT(ISNUMBER(B144)),NOT(ISNUMBER(O144)),NOT(ISNUMBER(C144)),Q144&lt;&gt;"OK"),"",ROUND(MAX(B144-O144,0)*C144,2)))</f>
        <v/>
      </c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2" t="str">
        <f t="shared" si="44"/>
        <v/>
      </c>
      <c r="R145" s="26"/>
      <c r="S145" s="26"/>
      <c r="T145" s="26"/>
      <c r="U145" s="26"/>
      <c r="V145" s="26" t="str">
        <f>IF(A145="","",IF(OR(NOT(ISNUMBER(B145)),NOT(ISNUMBER(O145)),NOT(ISNUMBER(C145)),Q145&lt;&gt;"OK"),"",ROUND(MAX(B145-O145,0)*C145,2)))</f>
        <v/>
      </c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2" t="str">
        <f t="shared" si="44"/>
        <v/>
      </c>
      <c r="R146" s="26"/>
      <c r="S146" s="26"/>
      <c r="T146" s="26"/>
      <c r="U146" s="26"/>
      <c r="V146" s="26" t="str">
        <f>IF(A146="","",IF(OR(NOT(ISNUMBER(B146)),NOT(ISNUMBER(O146)),NOT(ISNUMBER(C146)),Q146&lt;&gt;"OK"),"",ROUND(MAX(B146-O146,0)*C146,2)))</f>
        <v/>
      </c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2" t="str">
        <f t="shared" si="44"/>
        <v/>
      </c>
      <c r="R147" s="26"/>
      <c r="S147" s="26"/>
      <c r="T147" s="26"/>
      <c r="U147" s="26"/>
      <c r="V147" s="26" t="str">
        <f>IF(A147="","",IF(OR(NOT(ISNUMBER(B147)),NOT(ISNUMBER(O147)),NOT(ISNUMBER(C147)),Q147&lt;&gt;"OK"),"",ROUND(MAX(B147-O147,0)*C147,2)))</f>
        <v/>
      </c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2" t="str">
        <f t="shared" si="44"/>
        <v/>
      </c>
      <c r="R148" s="26"/>
      <c r="S148" s="26"/>
      <c r="T148" s="26"/>
      <c r="U148" s="26"/>
      <c r="V148" s="26" t="str">
        <f>IF(A148="","",IF(OR(NOT(ISNUMBER(B148)),NOT(ISNUMBER(O148)),NOT(ISNUMBER(C148)),Q148&lt;&gt;"OK"),"",ROUND(MAX(B148-O148,0)*C148,2)))</f>
        <v/>
      </c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2" t="str">
        <f t="shared" si="44"/>
        <v/>
      </c>
      <c r="R149" s="26"/>
      <c r="S149" s="26"/>
      <c r="T149" s="26"/>
      <c r="U149" s="26"/>
      <c r="V149" s="26" t="str">
        <f>IF(A149="","",IF(OR(NOT(ISNUMBER(B149)),NOT(ISNUMBER(O149)),NOT(ISNUMBER(C149)),Q149&lt;&gt;"OK"),"",ROUND(MAX(B149-O149,0)*C149,2)))</f>
        <v/>
      </c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2" t="str">
        <f t="shared" si="44"/>
        <v/>
      </c>
      <c r="R150" s="26"/>
      <c r="S150" s="26"/>
      <c r="T150" s="26"/>
      <c r="U150" s="26"/>
      <c r="V150" s="26" t="str">
        <f>IF(A150="","",IF(OR(NOT(ISNUMBER(B150)),NOT(ISNUMBER(O150)),NOT(ISNUMBER(C150)),Q150&lt;&gt;"OK"),"",ROUND(MAX(B150-O150,0)*C150,2)))</f>
        <v/>
      </c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2" t="str">
        <f t="shared" si="44"/>
        <v/>
      </c>
      <c r="R151" s="26"/>
      <c r="S151" s="26"/>
      <c r="T151" s="26"/>
      <c r="U151" s="26"/>
      <c r="V151" s="26" t="str">
        <f>IF(A151="","",IF(OR(NOT(ISNUMBER(B151)),NOT(ISNUMBER(O151)),NOT(ISNUMBER(C151)),Q151&lt;&gt;"OK"),"",ROUND(MAX(B151-O151,0)*C151,2)))</f>
        <v/>
      </c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2" t="str">
        <f t="shared" si="44"/>
        <v/>
      </c>
      <c r="R152" s="26"/>
      <c r="S152" s="26"/>
      <c r="T152" s="26"/>
      <c r="U152" s="26"/>
      <c r="V152" s="26" t="str">
        <f>IF(A152="","",IF(OR(NOT(ISNUMBER(B152)),NOT(ISNUMBER(O152)),NOT(ISNUMBER(C152)),Q152&lt;&gt;"OK"),"",ROUND(MAX(B152-O152,0)*C152,2)))</f>
        <v/>
      </c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2" t="str">
        <f t="shared" si="44"/>
        <v/>
      </c>
      <c r="R153" s="26"/>
      <c r="S153" s="26"/>
      <c r="T153" s="26"/>
      <c r="U153" s="26"/>
      <c r="V153" s="26" t="str">
        <f>IF(A153="","",IF(OR(NOT(ISNUMBER(B153)),NOT(ISNUMBER(O153)),NOT(ISNUMBER(C153)),Q153&lt;&gt;"OK"),"",ROUND(MAX(B153-O153,0)*C153,2)))</f>
        <v/>
      </c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2" t="str">
        <f t="shared" si="44"/>
        <v/>
      </c>
      <c r="R154" s="26"/>
      <c r="S154" s="26"/>
      <c r="T154" s="26"/>
      <c r="U154" s="26"/>
      <c r="V154" s="26" t="str">
        <f>IF(A154="","",IF(OR(NOT(ISNUMBER(B154)),NOT(ISNUMBER(O154)),NOT(ISNUMBER(C154)),Q154&lt;&gt;"OK"),"",ROUND(MAX(B154-O154,0)*C154,2)))</f>
        <v/>
      </c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2" t="str">
        <f t="shared" si="44"/>
        <v/>
      </c>
      <c r="R155" s="26"/>
      <c r="S155" s="26"/>
      <c r="T155" s="26"/>
      <c r="U155" s="26"/>
      <c r="V155" s="26" t="str">
        <f>IF(A155="","",IF(OR(NOT(ISNUMBER(B155)),NOT(ISNUMBER(O155)),NOT(ISNUMBER(C155)),Q155&lt;&gt;"OK"),"",ROUND(MAX(B155-O155,0)*C155,2)))</f>
        <v/>
      </c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2" t="str">
        <f t="shared" si="44"/>
        <v/>
      </c>
      <c r="R156" s="26"/>
      <c r="S156" s="26"/>
      <c r="T156" s="26"/>
      <c r="U156" s="26"/>
      <c r="V156" s="26" t="str">
        <f>IF(A156="","",IF(OR(NOT(ISNUMBER(B156)),NOT(ISNUMBER(O156)),NOT(ISNUMBER(C156)),Q156&lt;&gt;"OK"),"",ROUND(MAX(B156-O156,0)*C156,2)))</f>
        <v/>
      </c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2" t="str">
        <f t="shared" si="44"/>
        <v/>
      </c>
      <c r="R157" s="26"/>
      <c r="S157" s="26"/>
      <c r="T157" s="26"/>
      <c r="U157" s="26"/>
      <c r="V157" s="26" t="str">
        <f>IF(A157="","",IF(OR(NOT(ISNUMBER(B157)),NOT(ISNUMBER(O157)),NOT(ISNUMBER(C157)),Q157&lt;&gt;"OK"),"",ROUND(MAX(B157-O157,0)*C157,2)))</f>
        <v/>
      </c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2" t="str">
        <f t="shared" si="44"/>
        <v/>
      </c>
      <c r="R158" s="26"/>
      <c r="S158" s="26"/>
      <c r="T158" s="26"/>
      <c r="U158" s="26"/>
      <c r="V158" s="26" t="str">
        <f>IF(A158="","",IF(OR(NOT(ISNUMBER(B158)),NOT(ISNUMBER(O158)),NOT(ISNUMBER(C158)),Q158&lt;&gt;"OK"),"",ROUND(MAX(B158-O158,0)*C158,2)))</f>
        <v/>
      </c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2" t="str">
        <f t="shared" si="44"/>
        <v/>
      </c>
      <c r="R159" s="26"/>
      <c r="S159" s="26"/>
      <c r="T159" s="26"/>
      <c r="U159" s="26"/>
      <c r="V159" s="26" t="str">
        <f>IF(A159="","",IF(OR(NOT(ISNUMBER(B159)),NOT(ISNUMBER(O159)),NOT(ISNUMBER(C159)),Q159&lt;&gt;"OK"),"",ROUND(MAX(B159-O159,0)*C159,2)))</f>
        <v/>
      </c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2" t="str">
        <f t="shared" si="44"/>
        <v/>
      </c>
      <c r="R160" s="26"/>
      <c r="S160" s="26"/>
      <c r="T160" s="26"/>
      <c r="U160" s="26"/>
      <c r="V160" s="26" t="str">
        <f>IF(A160="","",IF(OR(NOT(ISNUMBER(B160)),NOT(ISNUMBER(O160)),NOT(ISNUMBER(C160)),Q160&lt;&gt;"OK"),"",ROUND(MAX(B160-O160,0)*C160,2)))</f>
        <v/>
      </c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2" t="str">
        <f t="shared" si="44"/>
        <v/>
      </c>
      <c r="R161" s="26"/>
      <c r="S161" s="26"/>
      <c r="T161" s="26"/>
      <c r="U161" s="26"/>
      <c r="V161" s="26" t="str">
        <f>IF(A161="","",IF(OR(NOT(ISNUMBER(B161)),NOT(ISNUMBER(O161)),NOT(ISNUMBER(C161)),Q161&lt;&gt;"OK"),"",ROUND(MAX(B161-O161,0)*C161,2)))</f>
        <v/>
      </c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2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 t="str">
        <f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2" t="str">
        <f t="shared" si="53"/>
        <v/>
      </c>
      <c r="R163" s="26"/>
      <c r="S163" s="26"/>
      <c r="T163" s="26"/>
      <c r="U163" s="26"/>
      <c r="V163" s="26" t="str">
        <f>IF(A163="","",IF(OR(NOT(ISNUMBER(B163)),NOT(ISNUMBER(O163)),NOT(ISNUMBER(C163)),Q163&lt;&gt;"OK"),"",ROUND(MAX(B163-O163,0)*C163,2)))</f>
        <v/>
      </c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2" t="str">
        <f t="shared" si="53"/>
        <v/>
      </c>
      <c r="R164" s="26"/>
      <c r="S164" s="26"/>
      <c r="T164" s="26"/>
      <c r="U164" s="26"/>
      <c r="V164" s="26" t="str">
        <f>IF(A164="","",IF(OR(NOT(ISNUMBER(B164)),NOT(ISNUMBER(O164)),NOT(ISNUMBER(C164)),Q164&lt;&gt;"OK"),"",ROUND(MAX(B164-O164,0)*C164,2)))</f>
        <v/>
      </c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2" t="str">
        <f t="shared" si="53"/>
        <v/>
      </c>
      <c r="R165" s="26"/>
      <c r="S165" s="26"/>
      <c r="T165" s="26"/>
      <c r="U165" s="26"/>
      <c r="V165" s="26" t="str">
        <f>IF(A165="","",IF(OR(NOT(ISNUMBER(B165)),NOT(ISNUMBER(O165)),NOT(ISNUMBER(C165)),Q165&lt;&gt;"OK"),"",ROUND(MAX(B165-O165,0)*C165,2)))</f>
        <v/>
      </c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2" t="str">
        <f t="shared" si="53"/>
        <v/>
      </c>
      <c r="R166" s="26"/>
      <c r="S166" s="26"/>
      <c r="T166" s="26"/>
      <c r="U166" s="26"/>
      <c r="V166" s="26" t="str">
        <f>IF(A166="","",IF(OR(NOT(ISNUMBER(B166)),NOT(ISNUMBER(O166)),NOT(ISNUMBER(C166)),Q166&lt;&gt;"OK"),"",ROUND(MAX(B166-O166,0)*C166,2)))</f>
        <v/>
      </c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2" t="str">
        <f t="shared" si="53"/>
        <v/>
      </c>
      <c r="R167" s="26"/>
      <c r="S167" s="26"/>
      <c r="T167" s="26"/>
      <c r="U167" s="26"/>
      <c r="V167" s="26" t="str">
        <f>IF(A167="","",IF(OR(NOT(ISNUMBER(B167)),NOT(ISNUMBER(O167)),NOT(ISNUMBER(C167)),Q167&lt;&gt;"OK"),"",ROUND(MAX(B167-O167,0)*C167,2)))</f>
        <v/>
      </c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2" t="str">
        <f t="shared" si="53"/>
        <v/>
      </c>
      <c r="R168" s="26"/>
      <c r="S168" s="26"/>
      <c r="T168" s="26"/>
      <c r="U168" s="26"/>
      <c r="V168" s="26" t="str">
        <f>IF(A168="","",IF(OR(NOT(ISNUMBER(B168)),NOT(ISNUMBER(O168)),NOT(ISNUMBER(C168)),Q168&lt;&gt;"OK"),"",ROUND(MAX(B168-O168,0)*C168,2)))</f>
        <v/>
      </c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2" t="str">
        <f t="shared" si="53"/>
        <v/>
      </c>
      <c r="R169" s="26"/>
      <c r="S169" s="26"/>
      <c r="T169" s="26"/>
      <c r="U169" s="26"/>
      <c r="V169" s="26" t="str">
        <f>IF(A169="","",IF(OR(NOT(ISNUMBER(B169)),NOT(ISNUMBER(O169)),NOT(ISNUMBER(C169)),Q169&lt;&gt;"OK"),"",ROUND(MAX(B169-O169,0)*C169,2)))</f>
        <v/>
      </c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2" t="str">
        <f t="shared" si="53"/>
        <v/>
      </c>
      <c r="R170" s="26"/>
      <c r="S170" s="26"/>
      <c r="T170" s="26"/>
      <c r="U170" s="26"/>
      <c r="V170" s="26" t="str">
        <f>IF(A170="","",IF(OR(NOT(ISNUMBER(B170)),NOT(ISNUMBER(O170)),NOT(ISNUMBER(C170)),Q170&lt;&gt;"OK"),"",ROUND(MAX(B170-O170,0)*C170,2)))</f>
        <v/>
      </c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2" t="str">
        <f t="shared" si="53"/>
        <v/>
      </c>
      <c r="R171" s="26"/>
      <c r="S171" s="26"/>
      <c r="T171" s="26"/>
      <c r="U171" s="26"/>
      <c r="V171" s="26" t="str">
        <f>IF(A171="","",IF(OR(NOT(ISNUMBER(B171)),NOT(ISNUMBER(O171)),NOT(ISNUMBER(C171)),Q171&lt;&gt;"OK"),"",ROUND(MAX(B171-O171,0)*C171,2)))</f>
        <v/>
      </c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2" t="str">
        <f t="shared" si="53"/>
        <v/>
      </c>
      <c r="R172" s="26"/>
      <c r="S172" s="26"/>
      <c r="T172" s="26"/>
      <c r="U172" s="26"/>
      <c r="V172" s="26" t="str">
        <f>IF(A172="","",IF(OR(NOT(ISNUMBER(B172)),NOT(ISNUMBER(O172)),NOT(ISNUMBER(C172)),Q172&lt;&gt;"OK"),"",ROUND(MAX(B172-O172,0)*C172,2)))</f>
        <v/>
      </c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2" t="str">
        <f t="shared" si="53"/>
        <v/>
      </c>
      <c r="R173" s="26"/>
      <c r="S173" s="26"/>
      <c r="T173" s="26"/>
      <c r="U173" s="26"/>
      <c r="V173" s="26" t="str">
        <f>IF(A173="","",IF(OR(NOT(ISNUMBER(B173)),NOT(ISNUMBER(O173)),NOT(ISNUMBER(C173)),Q173&lt;&gt;"OK"),"",ROUND(MAX(B173-O173,0)*C173,2)))</f>
        <v/>
      </c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2" t="str">
        <f t="shared" si="53"/>
        <v/>
      </c>
      <c r="R174" s="26"/>
      <c r="S174" s="26"/>
      <c r="T174" s="26"/>
      <c r="U174" s="26"/>
      <c r="V174" s="26" t="str">
        <f>IF(A174="","",IF(OR(NOT(ISNUMBER(B174)),NOT(ISNUMBER(O174)),NOT(ISNUMBER(C174)),Q174&lt;&gt;"OK"),"",ROUND(MAX(B174-O174,0)*C174,2)))</f>
        <v/>
      </c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2" t="str">
        <f t="shared" si="53"/>
        <v/>
      </c>
      <c r="R175" s="26"/>
      <c r="S175" s="26"/>
      <c r="T175" s="26"/>
      <c r="U175" s="26"/>
      <c r="V175" s="26" t="str">
        <f>IF(A175="","",IF(OR(NOT(ISNUMBER(B175)),NOT(ISNUMBER(O175)),NOT(ISNUMBER(C175)),Q175&lt;&gt;"OK"),"",ROUND(MAX(B175-O175,0)*C175,2)))</f>
        <v/>
      </c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2" t="str">
        <f t="shared" si="53"/>
        <v/>
      </c>
      <c r="R176" s="26"/>
      <c r="S176" s="26"/>
      <c r="T176" s="26"/>
      <c r="U176" s="26"/>
      <c r="V176" s="26" t="str">
        <f>IF(A176="","",IF(OR(NOT(ISNUMBER(B176)),NOT(ISNUMBER(O176)),NOT(ISNUMBER(C176)),Q176&lt;&gt;"OK"),"",ROUND(MAX(B176-O176,0)*C176,2)))</f>
        <v/>
      </c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2" t="str">
        <f t="shared" si="53"/>
        <v/>
      </c>
      <c r="R177" s="26"/>
      <c r="S177" s="26"/>
      <c r="T177" s="26"/>
      <c r="U177" s="26"/>
      <c r="V177" s="26" t="str">
        <f>IF(A177="","",IF(OR(NOT(ISNUMBER(B177)),NOT(ISNUMBER(O177)),NOT(ISNUMBER(C177)),Q177&lt;&gt;"OK"),"",ROUND(MAX(B177-O177,0)*C177,2)))</f>
        <v/>
      </c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2" t="str">
        <f t="shared" si="53"/>
        <v/>
      </c>
      <c r="R178" s="26"/>
      <c r="S178" s="26"/>
      <c r="T178" s="26"/>
      <c r="U178" s="26"/>
      <c r="V178" s="26" t="str">
        <f>IF(A178="","",IF(OR(NOT(ISNUMBER(B178)),NOT(ISNUMBER(O178)),NOT(ISNUMBER(C178)),Q178&lt;&gt;"OK"),"",ROUND(MAX(B178-O178,0)*C178,2)))</f>
        <v/>
      </c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2" t="str">
        <f t="shared" si="53"/>
        <v/>
      </c>
      <c r="R179" s="26"/>
      <c r="S179" s="26"/>
      <c r="T179" s="26"/>
      <c r="U179" s="26"/>
      <c r="V179" s="26" t="str">
        <f>IF(A179="","",IF(OR(NOT(ISNUMBER(B179)),NOT(ISNUMBER(O179)),NOT(ISNUMBER(C179)),Q179&lt;&gt;"OK"),"",ROUND(MAX(B179-O179,0)*C179,2)))</f>
        <v/>
      </c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2" t="str">
        <f t="shared" si="53"/>
        <v/>
      </c>
      <c r="R180" s="26"/>
      <c r="S180" s="26"/>
      <c r="T180" s="26"/>
      <c r="U180" s="26"/>
      <c r="V180" s="26" t="str">
        <f>IF(A180="","",IF(OR(NOT(ISNUMBER(B180)),NOT(ISNUMBER(O180)),NOT(ISNUMBER(C180)),Q180&lt;&gt;"OK"),"",ROUND(MAX(B180-O180,0)*C180,2)))</f>
        <v/>
      </c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2" t="str">
        <f t="shared" si="53"/>
        <v/>
      </c>
      <c r="R181" s="26"/>
      <c r="S181" s="26"/>
      <c r="T181" s="26"/>
      <c r="U181" s="26"/>
      <c r="V181" s="26" t="str">
        <f>IF(A181="","",IF(OR(NOT(ISNUMBER(B181)),NOT(ISNUMBER(O181)),NOT(ISNUMBER(C181)),Q181&lt;&gt;"OK"),"",ROUND(MAX(B181-O181,0)*C181,2)))</f>
        <v/>
      </c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2" t="str">
        <f t="shared" si="53"/>
        <v/>
      </c>
      <c r="R182" s="26"/>
      <c r="S182" s="26"/>
      <c r="T182" s="26"/>
      <c r="U182" s="26"/>
      <c r="V182" s="26" t="str">
        <f>IF(A182="","",IF(OR(NOT(ISNUMBER(B182)),NOT(ISNUMBER(O182)),NOT(ISNUMBER(C182)),Q182&lt;&gt;"OK"),"",ROUND(MAX(B182-O182,0)*C182,2)))</f>
        <v/>
      </c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2" t="str">
        <f t="shared" si="53"/>
        <v/>
      </c>
      <c r="R183" s="26"/>
      <c r="S183" s="26"/>
      <c r="T183" s="26"/>
      <c r="U183" s="26"/>
      <c r="V183" s="26" t="str">
        <f>IF(A183="","",IF(OR(NOT(ISNUMBER(B183)),NOT(ISNUMBER(O183)),NOT(ISNUMBER(C183)),Q183&lt;&gt;"OK"),"",ROUND(MAX(B183-O183,0)*C183,2)))</f>
        <v/>
      </c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2" t="str">
        <f t="shared" si="53"/>
        <v/>
      </c>
      <c r="R184" s="26"/>
      <c r="S184" s="26"/>
      <c r="T184" s="26"/>
      <c r="U184" s="26"/>
      <c r="V184" s="26" t="str">
        <f>IF(A184="","",IF(OR(NOT(ISNUMBER(B184)),NOT(ISNUMBER(O184)),NOT(ISNUMBER(C184)),Q184&lt;&gt;"OK"),"",ROUND(MAX(B184-O184,0)*C184,2)))</f>
        <v/>
      </c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2" t="str">
        <f t="shared" si="53"/>
        <v/>
      </c>
      <c r="R185" s="26"/>
      <c r="S185" s="26"/>
      <c r="T185" s="26"/>
      <c r="U185" s="26"/>
      <c r="V185" s="26" t="str">
        <f>IF(A185="","",IF(OR(NOT(ISNUMBER(B185)),NOT(ISNUMBER(O185)),NOT(ISNUMBER(C185)),Q185&lt;&gt;"OK"),"",ROUND(MAX(B185-O185,0)*C185,2)))</f>
        <v/>
      </c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2" t="str">
        <f t="shared" si="53"/>
        <v/>
      </c>
      <c r="R186" s="26"/>
      <c r="S186" s="26"/>
      <c r="T186" s="26"/>
      <c r="U186" s="26"/>
      <c r="V186" s="26" t="str">
        <f>IF(A186="","",IF(OR(NOT(ISNUMBER(B186)),NOT(ISNUMBER(O186)),NOT(ISNUMBER(C186)),Q186&lt;&gt;"OK"),"",ROUND(MAX(B186-O186,0)*C186,2)))</f>
        <v/>
      </c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2" t="str">
        <f t="shared" si="53"/>
        <v/>
      </c>
      <c r="R187" s="26"/>
      <c r="S187" s="26"/>
      <c r="T187" s="26"/>
      <c r="U187" s="26"/>
      <c r="V187" s="26" t="str">
        <f>IF(A187="","",IF(OR(NOT(ISNUMBER(B187)),NOT(ISNUMBER(O187)),NOT(ISNUMBER(C187)),Q187&lt;&gt;"OK"),"",ROUND(MAX(B187-O187,0)*C187,2)))</f>
        <v/>
      </c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2" t="str">
        <f t="shared" si="53"/>
        <v/>
      </c>
      <c r="R188" s="26"/>
      <c r="S188" s="26"/>
      <c r="T188" s="26"/>
      <c r="U188" s="26"/>
      <c r="V188" s="26" t="str">
        <f>IF(A188="","",IF(OR(NOT(ISNUMBER(B188)),NOT(ISNUMBER(O188)),NOT(ISNUMBER(C188)),Q188&lt;&gt;"OK"),"",ROUND(MAX(B188-O188,0)*C188,2)))</f>
        <v/>
      </c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2" t="str">
        <f t="shared" si="53"/>
        <v/>
      </c>
      <c r="R189" s="26"/>
      <c r="S189" s="26"/>
      <c r="T189" s="26"/>
      <c r="U189" s="26"/>
      <c r="V189" s="26" t="str">
        <f>IF(A189="","",IF(OR(NOT(ISNUMBER(B189)),NOT(ISNUMBER(O189)),NOT(ISNUMBER(C189)),Q189&lt;&gt;"OK"),"",ROUND(MAX(B189-O189,0)*C189,2)))</f>
        <v/>
      </c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2" t="str">
        <f t="shared" si="53"/>
        <v/>
      </c>
      <c r="R190" s="26"/>
      <c r="S190" s="26"/>
      <c r="T190" s="26"/>
      <c r="U190" s="26"/>
      <c r="V190" s="26" t="str">
        <f>IF(A190="","",IF(OR(NOT(ISNUMBER(B190)),NOT(ISNUMBER(O190)),NOT(ISNUMBER(C190)),Q190&lt;&gt;"OK"),"",ROUND(MAX(B190-O190,0)*C190,2)))</f>
        <v/>
      </c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2" t="str">
        <f t="shared" si="53"/>
        <v/>
      </c>
      <c r="R191" s="26"/>
      <c r="S191" s="26"/>
      <c r="T191" s="26"/>
      <c r="U191" s="26"/>
      <c r="V191" s="26" t="str">
        <f>IF(A191="","",IF(OR(NOT(ISNUMBER(B191)),NOT(ISNUMBER(O191)),NOT(ISNUMBER(C191)),Q191&lt;&gt;"OK"),"",ROUND(MAX(B191-O191,0)*C191,2)))</f>
        <v/>
      </c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2" t="str">
        <f t="shared" si="53"/>
        <v/>
      </c>
      <c r="R192" s="26"/>
      <c r="S192" s="26"/>
      <c r="T192" s="26"/>
      <c r="U192" s="26"/>
      <c r="V192" s="26" t="str">
        <f>IF(A192="","",IF(OR(NOT(ISNUMBER(B192)),NOT(ISNUMBER(O192)),NOT(ISNUMBER(C192)),Q192&lt;&gt;"OK"),"",ROUND(MAX(B192-O192,0)*C192,2)))</f>
        <v/>
      </c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2" t="str">
        <f t="shared" si="53"/>
        <v/>
      </c>
      <c r="R193" s="26"/>
      <c r="S193" s="26"/>
      <c r="T193" s="26"/>
      <c r="U193" s="26"/>
      <c r="V193" s="26" t="str">
        <f>IF(A193="","",IF(OR(NOT(ISNUMBER(B193)),NOT(ISNUMBER(O193)),NOT(ISNUMBER(C193)),Q193&lt;&gt;"OK"),"",ROUND(MAX(B193-O193,0)*C193,2)))</f>
        <v/>
      </c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2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 t="str">
        <f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2" t="str">
        <f t="shared" si="62"/>
        <v/>
      </c>
      <c r="R195" s="26"/>
      <c r="S195" s="26"/>
      <c r="T195" s="26"/>
      <c r="U195" s="26"/>
      <c r="V195" s="26" t="str">
        <f>IF(A195="","",IF(OR(NOT(ISNUMBER(B195)),NOT(ISNUMBER(O195)),NOT(ISNUMBER(C195)),Q195&lt;&gt;"OK"),"",ROUND(MAX(B195-O195,0)*C195,2)))</f>
        <v/>
      </c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2" t="str">
        <f t="shared" si="62"/>
        <v/>
      </c>
      <c r="R196" s="26"/>
      <c r="S196" s="26"/>
      <c r="T196" s="26"/>
      <c r="U196" s="26"/>
      <c r="V196" s="26" t="str">
        <f>IF(A196="","",IF(OR(NOT(ISNUMBER(B196)),NOT(ISNUMBER(O196)),NOT(ISNUMBER(C196)),Q196&lt;&gt;"OK"),"",ROUND(MAX(B196-O196,0)*C196,2)))</f>
        <v/>
      </c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2" t="str">
        <f t="shared" si="62"/>
        <v/>
      </c>
      <c r="R197" s="26"/>
      <c r="S197" s="26"/>
      <c r="T197" s="26"/>
      <c r="U197" s="26"/>
      <c r="V197" s="26" t="str">
        <f>IF(A197="","",IF(OR(NOT(ISNUMBER(B197)),NOT(ISNUMBER(O197)),NOT(ISNUMBER(C197)),Q197&lt;&gt;"OK"),"",ROUND(MAX(B197-O197,0)*C197,2)))</f>
        <v/>
      </c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2" t="str">
        <f t="shared" si="62"/>
        <v/>
      </c>
      <c r="R198" s="26"/>
      <c r="S198" s="26"/>
      <c r="T198" s="26"/>
      <c r="U198" s="26"/>
      <c r="V198" s="26" t="str">
        <f>IF(A198="","",IF(OR(NOT(ISNUMBER(B198)),NOT(ISNUMBER(O198)),NOT(ISNUMBER(C198)),Q198&lt;&gt;"OK"),"",ROUND(MAX(B198-O198,0)*C198,2)))</f>
        <v/>
      </c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2" t="str">
        <f t="shared" si="62"/>
        <v/>
      </c>
      <c r="R199" s="26"/>
      <c r="S199" s="26"/>
      <c r="T199" s="26"/>
      <c r="U199" s="26"/>
      <c r="V199" s="26" t="str">
        <f>IF(A199="","",IF(OR(NOT(ISNUMBER(B199)),NOT(ISNUMBER(O199)),NOT(ISNUMBER(C199)),Q199&lt;&gt;"OK"),"",ROUND(MAX(B199-O199,0)*C199,2)))</f>
        <v/>
      </c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2" t="str">
        <f t="shared" si="62"/>
        <v/>
      </c>
      <c r="R200" s="26"/>
      <c r="S200" s="26"/>
      <c r="T200" s="26"/>
      <c r="U200" s="26"/>
      <c r="V200" s="26" t="str">
        <f>IF(A200="","",IF(OR(NOT(ISNUMBER(B200)),NOT(ISNUMBER(O200)),NOT(ISNUMBER(C200)),Q200&lt;&gt;"OK"),"",ROUND(MAX(B200-O200,0)*C200,2)))</f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63" t="s">
        <v>203</v>
      </c>
      <c r="B1" s="363" t="s">
        <v>204</v>
      </c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5"/>
      <c r="Q1" s="361" t="s">
        <v>205</v>
      </c>
      <c r="R1" s="362"/>
      <c r="S1" s="362"/>
      <c r="T1" s="362"/>
      <c r="U1" s="362"/>
      <c r="V1" s="362"/>
      <c r="W1" s="362"/>
      <c r="X1" s="362"/>
      <c r="Y1" s="362"/>
      <c r="Z1" s="366" t="s">
        <v>206</v>
      </c>
      <c r="AA1" s="362"/>
      <c r="AB1" s="362"/>
      <c r="AC1" s="362"/>
      <c r="AE1" s="367" t="s">
        <v>207</v>
      </c>
    </row>
    <row r="2" spans="1:31" ht="43.5" customHeight="1" x14ac:dyDescent="0.35">
      <c r="A2" s="368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62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46257.852620138889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9" t="s">
        <v>273</v>
      </c>
      <c r="B25" s="370"/>
      <c r="C25" s="371"/>
    </row>
    <row r="26" spans="1:3" x14ac:dyDescent="0.35">
      <c r="A26" s="330" t="s">
        <v>274</v>
      </c>
      <c r="B26" s="376" t="s">
        <v>275</v>
      </c>
      <c r="C26" s="377"/>
    </row>
    <row r="27" spans="1:3" x14ac:dyDescent="0.35">
      <c r="A27" s="331" t="s">
        <v>276</v>
      </c>
      <c r="B27" s="378" t="s">
        <v>277</v>
      </c>
      <c r="C27" s="375"/>
    </row>
    <row r="28" spans="1:3" x14ac:dyDescent="0.35">
      <c r="A28" s="332" t="s">
        <v>278</v>
      </c>
      <c r="B28" s="374" t="s">
        <v>279</v>
      </c>
      <c r="C28" s="375"/>
    </row>
    <row r="29" spans="1:3" x14ac:dyDescent="0.35">
      <c r="A29" s="333" t="s">
        <v>280</v>
      </c>
      <c r="B29" s="372" t="s">
        <v>281</v>
      </c>
      <c r="C29" s="373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79" t="s">
        <v>282</v>
      </c>
      <c r="B1" s="362"/>
      <c r="C1" s="362"/>
      <c r="D1" s="362"/>
      <c r="E1" s="362"/>
      <c r="F1" s="362"/>
      <c r="G1" s="362"/>
      <c r="H1" s="362"/>
      <c r="I1" s="362"/>
      <c r="J1" s="362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86" t="s">
        <v>286</v>
      </c>
      <c r="B2" s="362"/>
      <c r="C2" s="362"/>
      <c r="D2" s="362"/>
      <c r="E2" s="362"/>
      <c r="F2" s="362"/>
      <c r="G2" s="362"/>
      <c r="H2" s="362"/>
      <c r="I2" s="362"/>
      <c r="J2" s="362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87" t="str">
        <f>IF(AND(RESULTADOS!$G$43="Sim",RESULTADOS!$D$43&lt;&gt;""),RESULTADOS!$D$43,"")</f>
        <v/>
      </c>
      <c r="E5" s="388"/>
      <c r="F5" s="388"/>
      <c r="G5" s="388"/>
      <c r="H5" s="388"/>
      <c r="I5" s="388"/>
      <c r="J5" s="389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84" t="s">
        <v>294</v>
      </c>
      <c r="B6" s="362"/>
      <c r="C6" s="362"/>
      <c r="D6" s="362"/>
      <c r="E6" s="362"/>
      <c r="F6" s="362"/>
      <c r="G6" s="362"/>
      <c r="H6" s="362"/>
      <c r="I6" s="362"/>
      <c r="J6" s="362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83" t="s">
        <v>295</v>
      </c>
      <c r="B8" s="362"/>
      <c r="C8" s="362"/>
      <c r="D8" s="362"/>
      <c r="E8" s="362"/>
      <c r="F8" s="362"/>
      <c r="G8" s="362"/>
      <c r="H8" s="362"/>
      <c r="I8" s="362"/>
      <c r="J8" s="362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85" t="s">
        <v>305</v>
      </c>
      <c r="B17" s="362"/>
      <c r="C17" s="362"/>
      <c r="D17" s="362"/>
      <c r="E17" s="362"/>
      <c r="F17" s="362"/>
      <c r="G17" s="362"/>
      <c r="H17" s="362"/>
      <c r="I17" s="362"/>
      <c r="J17" s="362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83" t="s">
        <v>306</v>
      </c>
      <c r="B19" s="362"/>
      <c r="C19" s="362"/>
      <c r="D19" s="362"/>
      <c r="E19" s="362"/>
      <c r="F19" s="362"/>
      <c r="G19" s="362"/>
      <c r="H19" s="362"/>
      <c r="I19" s="362"/>
      <c r="J19" s="362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515</v>
      </c>
      <c r="D20" s="62" t="str">
        <f>IF(COUNTIF(financeiro!$C$2:$C$73,"&lt;&gt;")=0,"",ROUND(SUM(financeiro!$C$2:$C$73),2))</f>
        <v/>
      </c>
      <c r="E20" s="62" t="s">
        <v>522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87" t="str">
        <f>IF(AND(RESULTADOS!$G$44="Sim",RESULTADOS!$D$44&lt;&gt;""),RESULTADOS!$D$44,"")</f>
        <v/>
      </c>
      <c r="E24" s="388"/>
      <c r="F24" s="388"/>
      <c r="G24" s="388"/>
      <c r="H24" s="388"/>
      <c r="I24" s="388"/>
      <c r="J24" s="389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87" t="str">
        <f>IF(AND(RESULTADOS!$G$45="Sim",RESULTADOS!$D$45&lt;&gt;""),RESULTADOS!$D$45,"")</f>
        <v/>
      </c>
      <c r="E25" s="388"/>
      <c r="F25" s="388"/>
      <c r="G25" s="388"/>
      <c r="H25" s="388"/>
      <c r="I25" s="388"/>
      <c r="J25" s="389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392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88"/>
      <c r="G26" s="388"/>
      <c r="H26" s="388"/>
      <c r="I26" s="388"/>
      <c r="J26" s="389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86" t="s">
        <v>324</v>
      </c>
      <c r="B27" s="362"/>
      <c r="C27" s="362"/>
      <c r="D27" s="362"/>
      <c r="E27" s="362"/>
      <c r="F27" s="362"/>
      <c r="G27" s="362"/>
      <c r="H27" s="362"/>
      <c r="I27" s="362"/>
      <c r="J27" s="362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IF(OR($B$4="Financeiro",$B$4="Itens"),$B$23,$B$26)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83" t="s">
        <v>331</v>
      </c>
      <c r="B30" s="362"/>
      <c r="C30" s="362"/>
      <c r="D30" s="362"/>
      <c r="E30" s="362"/>
      <c r="F30" s="362"/>
      <c r="G30" s="362"/>
      <c r="H30" s="362"/>
      <c r="I30" s="362"/>
      <c r="J30" s="362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0"/>
      <c r="C36" s="381"/>
      <c r="D36" s="381"/>
      <c r="E36" s="382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83" t="s">
        <v>351</v>
      </c>
      <c r="B40" s="362"/>
      <c r="C40" s="362"/>
      <c r="D40" s="362"/>
      <c r="E40" s="362"/>
      <c r="F40" s="362"/>
      <c r="G40" s="362"/>
      <c r="H40" s="362"/>
      <c r="I40" s="362"/>
      <c r="J40" s="362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84"/>
      <c r="B48" s="362"/>
      <c r="C48" s="362"/>
      <c r="D48" s="362"/>
      <c r="E48" s="362"/>
      <c r="F48" s="362"/>
      <c r="G48" s="362"/>
      <c r="H48" s="362"/>
      <c r="I48" s="362"/>
      <c r="J48" s="362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84"/>
      <c r="B49" s="362"/>
      <c r="C49" s="362"/>
      <c r="D49" s="362"/>
      <c r="E49" s="362"/>
      <c r="F49" s="362"/>
      <c r="G49" s="362"/>
      <c r="H49" s="362"/>
      <c r="I49" s="362"/>
      <c r="J49" s="362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0" t="s">
        <v>379</v>
      </c>
      <c r="B52" s="391"/>
      <c r="C52" s="391"/>
      <c r="D52" s="391"/>
      <c r="E52" s="391"/>
      <c r="F52" s="391"/>
      <c r="G52" s="391"/>
      <c r="H52" s="391"/>
      <c r="I52" s="61"/>
      <c r="J52" s="390" t="s">
        <v>380</v>
      </c>
      <c r="K52" s="391"/>
      <c r="L52" s="391"/>
      <c r="M52" s="391"/>
      <c r="N52" s="391"/>
      <c r="O52" s="391"/>
      <c r="P52" s="391"/>
      <c r="Q52" s="391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7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418" t="s">
        <v>282</v>
      </c>
      <c r="B1" s="418"/>
      <c r="C1" s="418"/>
      <c r="D1" s="418"/>
      <c r="E1" s="418"/>
      <c r="F1" s="418"/>
      <c r="G1" s="419" t="str">
        <f ca="1">$B$3</f>
        <v>REVISE</v>
      </c>
      <c r="H1" s="420"/>
    </row>
    <row r="2" spans="1:10" ht="90.5" customHeight="1" x14ac:dyDescent="0.3">
      <c r="A2" s="421" t="s">
        <v>488</v>
      </c>
      <c r="B2" s="421"/>
      <c r="C2" s="421"/>
      <c r="D2" s="421"/>
      <c r="E2" s="421"/>
      <c r="F2" s="421"/>
      <c r="G2" s="422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22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425" t="str">
        <f>$D$6</f>
        <v/>
      </c>
      <c r="H3" s="426"/>
      <c r="J3" s="256" t="s">
        <v>47</v>
      </c>
    </row>
    <row r="4" spans="1:10" ht="18" customHeight="1" x14ac:dyDescent="0.3">
      <c r="A4" s="305" t="s">
        <v>502</v>
      </c>
      <c r="B4" s="306"/>
      <c r="C4" s="336" t="str">
        <f>$H$8</f>
        <v>REVISE</v>
      </c>
      <c r="D4" s="337" t="s">
        <v>503</v>
      </c>
      <c r="E4" s="338" t="str">
        <f>$H$14</f>
        <v>REVISE</v>
      </c>
      <c r="F4" s="337" t="s">
        <v>504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 ca="1">IF($B$10="","",$B$10)</f>
        <v/>
      </c>
      <c r="D5" s="427" t="str">
        <f>$D$22</f>
        <v/>
      </c>
      <c r="E5" s="428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 t="s">
        <v>505</v>
      </c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506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423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24"/>
      <c r="D7" s="424"/>
      <c r="E7" s="424"/>
      <c r="F7" s="424"/>
      <c r="G7" s="424"/>
      <c r="H7" s="424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489</v>
      </c>
      <c r="B9" s="314" t="s">
        <v>432</v>
      </c>
      <c r="C9" s="417" t="s">
        <v>490</v>
      </c>
      <c r="D9" s="417"/>
      <c r="E9" s="417"/>
      <c r="F9" s="417" t="s">
        <v>433</v>
      </c>
      <c r="G9" s="417"/>
      <c r="H9" s="315" t="s">
        <v>458</v>
      </c>
    </row>
    <row r="10" spans="1:10" ht="46" customHeight="1" x14ac:dyDescent="0.3">
      <c r="A10" s="269" t="s">
        <v>491</v>
      </c>
      <c r="B10" s="270" t="str">
        <f ca="1">IF(MEMORIA_RESULTADOS!$W$50="","",MEMORIA_RESULTADOS!$W$50)</f>
        <v/>
      </c>
      <c r="C10" s="415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16"/>
      <c r="E10" s="416"/>
      <c r="F10" s="415" t="s">
        <v>434</v>
      </c>
      <c r="G10" s="416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6" t="s">
        <v>492</v>
      </c>
      <c r="B11" s="317" t="str">
        <f>IF(MEMORIA_RESULTADOS!$W$48="","",MEMORIA_RESULTADOS!$W$48)</f>
        <v/>
      </c>
      <c r="C11" s="395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96"/>
      <c r="E11" s="396"/>
      <c r="F11" s="395" t="s">
        <v>435</v>
      </c>
      <c r="G11" s="396"/>
      <c r="H11" s="321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6" t="s">
        <v>493</v>
      </c>
      <c r="B12" s="317" t="str">
        <f>IFERROR(comparativo_VTA!$B$208,"")</f>
        <v/>
      </c>
      <c r="C12" s="395" t="s">
        <v>436</v>
      </c>
      <c r="D12" s="396"/>
      <c r="E12" s="396"/>
      <c r="F12" s="395" t="s">
        <v>437</v>
      </c>
      <c r="G12" s="396"/>
      <c r="H12" s="321" t="s">
        <v>438</v>
      </c>
    </row>
    <row r="13" spans="1:10" ht="46" customHeight="1" x14ac:dyDescent="0.3">
      <c r="A13" s="318" t="s">
        <v>494</v>
      </c>
      <c r="B13" s="319" t="str">
        <f ca="1">IF(MEMORIA_RESULTADOS!$W$51="","",MEMORIA_RESULTADOS!$W$51)</f>
        <v/>
      </c>
      <c r="C13" s="399" t="s">
        <v>439</v>
      </c>
      <c r="D13" s="400"/>
      <c r="E13" s="400"/>
      <c r="F13" s="399" t="s">
        <v>440</v>
      </c>
      <c r="G13" s="400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495</v>
      </c>
      <c r="B15" s="268" t="s">
        <v>441</v>
      </c>
      <c r="C15" s="268" t="s">
        <v>442</v>
      </c>
      <c r="D15" s="268" t="s">
        <v>443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11" t="str">
        <f>IF($A$23="","",$A$23&amp;CHAR(10)&amp;"Pago: R$ "&amp;ROUND($B$23,2)&amp;"  ·  Reajustado: R$ "&amp;ROUND($C$23,2)&amp;"  ·  Delta: R$ "&amp;ROUND($D$23,2)&amp;CHAR(10)&amp;$E$23)</f>
        <v/>
      </c>
      <c r="F16" s="412"/>
      <c r="G16" s="412"/>
      <c r="H16" s="412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13"/>
      <c r="F17" s="412"/>
      <c r="G17" s="412"/>
      <c r="H17" s="412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13"/>
      <c r="F18" s="412"/>
      <c r="G18" s="412"/>
      <c r="H18" s="412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13"/>
      <c r="F19" s="412"/>
      <c r="G19" s="412"/>
      <c r="H19" s="412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13"/>
      <c r="F20" s="412"/>
      <c r="G20" s="412"/>
      <c r="H20" s="412"/>
    </row>
    <row r="21" spans="1:8" ht="19" customHeight="1" x14ac:dyDescent="0.3">
      <c r="A21" s="343" t="s">
        <v>444</v>
      </c>
      <c r="B21" s="344"/>
      <c r="C21" s="344"/>
      <c r="D21" s="344" t="str">
        <f>IF(ISNUMBER(MEMORIA_RESULTADOS!$B$5),ROUND(RETRO_OFICIAL-SUM($D$16:$D$20),2),"")</f>
        <v/>
      </c>
      <c r="E21" s="413"/>
      <c r="F21" s="412"/>
      <c r="G21" s="412"/>
      <c r="H21" s="412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397" t="str">
        <f>IF(OR(MEMORIA_RESULTADOS!$B$4&lt;&gt;"PCs",MEMORIA_RESULTADOS!$T$28=0),"","Sem retroativo pela regra de DATA_PC. Detalhes: itens_PC -&gt; EFEITO_FINANCEIRO_PC = Nao")</f>
        <v/>
      </c>
      <c r="F23" s="398"/>
      <c r="G23" s="398"/>
      <c r="H23" s="398"/>
    </row>
    <row r="24" spans="1:8" ht="22" customHeight="1" x14ac:dyDescent="0.3">
      <c r="A24" s="279" t="s">
        <v>496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445</v>
      </c>
      <c r="C25" s="283" t="s">
        <v>446</v>
      </c>
      <c r="D25" s="284" t="s">
        <v>443</v>
      </c>
      <c r="E25" s="401" t="s">
        <v>497</v>
      </c>
      <c r="F25" s="402"/>
      <c r="G25" s="402"/>
      <c r="H25" s="402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447</v>
      </c>
      <c r="B34" s="288" t="str">
        <f>UPPER(CONTROLE!$B$2)</f>
        <v/>
      </c>
      <c r="C34" s="407"/>
      <c r="D34" s="408"/>
      <c r="E34" s="409" t="s">
        <v>498</v>
      </c>
      <c r="F34" s="410"/>
      <c r="G34" s="410"/>
      <c r="H34" s="410"/>
    </row>
    <row r="35" spans="1:8" ht="22" customHeight="1" x14ac:dyDescent="0.3">
      <c r="A35" s="274" t="s">
        <v>448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03" t="str">
        <f ca="1">IF($B$35="","Aguardando dado","")</f>
        <v>Aguardando dado</v>
      </c>
      <c r="D35" s="404"/>
      <c r="E35" s="411" t="str">
        <f ca="1">IF($A$39="","",$A$39)</f>
        <v/>
      </c>
      <c r="F35" s="412"/>
      <c r="G35" s="412"/>
      <c r="H35" s="414"/>
    </row>
    <row r="36" spans="1:8" ht="22" customHeight="1" x14ac:dyDescent="0.3">
      <c r="A36" s="274" t="s">
        <v>449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03" t="str">
        <f ca="1">IF($B$36="","Aguardando dado","")</f>
        <v>Aguardando dado</v>
      </c>
      <c r="D36" s="404"/>
      <c r="E36" s="413"/>
      <c r="F36" s="412"/>
      <c r="G36" s="412"/>
      <c r="H36" s="414"/>
    </row>
    <row r="37" spans="1:8" ht="22" customHeight="1" x14ac:dyDescent="0.3">
      <c r="A37" s="274" t="s">
        <v>450</v>
      </c>
      <c r="B37" s="275" t="str">
        <f>IFERROR(INDEX($C$26:$C$30,MATCH(UPPER(CONTROLE!$B$2),$A$26:$A$30,0)),"")</f>
        <v/>
      </c>
      <c r="C37" s="403" t="str">
        <f>IF($B$37="","Aguardando dado","")</f>
        <v>Aguardando dado</v>
      </c>
      <c r="D37" s="404"/>
      <c r="E37" s="413"/>
      <c r="F37" s="412"/>
      <c r="G37" s="412"/>
      <c r="H37" s="414"/>
    </row>
    <row r="38" spans="1:8" ht="22" customHeight="1" x14ac:dyDescent="0.3">
      <c r="A38" s="276" t="s">
        <v>451</v>
      </c>
      <c r="B38" s="277" t="str">
        <f ca="1">IF(OR(B36="",B37=""),"",ROUND(B37-B36,2))</f>
        <v/>
      </c>
      <c r="C38" s="405" t="str">
        <f ca="1">IF($B$38="","Aguardando dado","")</f>
        <v>Aguardando dado</v>
      </c>
      <c r="D38" s="406"/>
      <c r="E38" s="413"/>
      <c r="F38" s="412"/>
      <c r="G38" s="412"/>
      <c r="H38" s="414"/>
    </row>
    <row r="39" spans="1:8" ht="15" customHeight="1" x14ac:dyDescent="0.3">
      <c r="A39" s="393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94"/>
      <c r="C39" s="394"/>
      <c r="D39" s="394"/>
      <c r="E39" s="394"/>
      <c r="F39" s="394"/>
      <c r="G39" s="394"/>
      <c r="H39" s="394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499</v>
      </c>
      <c r="B41" s="291"/>
      <c r="C41" s="291"/>
      <c r="D41" s="346" t="s">
        <v>500</v>
      </c>
      <c r="E41" s="291"/>
      <c r="F41" s="291"/>
      <c r="G41" s="291"/>
      <c r="H41" s="291"/>
    </row>
    <row r="42" spans="1:8" ht="24" customHeight="1" x14ac:dyDescent="0.3">
      <c r="A42" s="292" t="s">
        <v>452</v>
      </c>
      <c r="B42" s="292" t="s">
        <v>296</v>
      </c>
      <c r="C42" s="292" t="s">
        <v>453</v>
      </c>
      <c r="D42" s="292" t="s">
        <v>454</v>
      </c>
      <c r="E42" s="292" t="s">
        <v>455</v>
      </c>
      <c r="F42" s="292" t="s">
        <v>456</v>
      </c>
      <c r="G42" s="292" t="s">
        <v>457</v>
      </c>
      <c r="H42" s="292" t="s">
        <v>458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459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460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461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461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461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461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461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501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462</v>
      </c>
      <c r="B54" s="302" t="s">
        <v>432</v>
      </c>
      <c r="C54" s="302" t="s">
        <v>463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464</v>
      </c>
      <c r="B55" s="348" t="str">
        <f>IF($B$5&lt;&gt;"PCs","",MEMORIA_RESULTADOS!$T$33)</f>
        <v/>
      </c>
      <c r="C55" s="348" t="s">
        <v>465</v>
      </c>
    </row>
    <row r="56" spans="1:8" ht="16" customHeight="1" x14ac:dyDescent="0.3">
      <c r="A56" s="347" t="s">
        <v>466</v>
      </c>
      <c r="B56" s="348" t="str">
        <f>IF($B$5&lt;&gt;"PCs","",MEMORIA_RESULTADOS!$T$34)</f>
        <v/>
      </c>
      <c r="C56" s="348" t="s">
        <v>467</v>
      </c>
    </row>
    <row r="57" spans="1:8" ht="16" customHeight="1" x14ac:dyDescent="0.3">
      <c r="A57" s="347" t="s">
        <v>468</v>
      </c>
      <c r="B57" s="348" t="str">
        <f>IF($B$5&lt;&gt;"PCs","",MEMORIA_RESULTADOS!$T$35)</f>
        <v/>
      </c>
      <c r="C57" s="348" t="s">
        <v>469</v>
      </c>
    </row>
    <row r="58" spans="1:8" ht="16" customHeight="1" x14ac:dyDescent="0.3">
      <c r="A58" s="347" t="s">
        <v>470</v>
      </c>
      <c r="B58" s="348" t="str">
        <f>IF($B$5&lt;&gt;"PCs","",MEMORIA_RESULTADOS!$T$36)</f>
        <v/>
      </c>
      <c r="C58" s="348" t="s">
        <v>471</v>
      </c>
    </row>
    <row r="59" spans="1:8" ht="16" customHeight="1" x14ac:dyDescent="0.3">
      <c r="A59" s="347" t="s">
        <v>472</v>
      </c>
      <c r="B59" s="348" t="str">
        <f>IF($B$5&lt;&gt;"PCs","",MEMORIA_RESULTADOS!$T$37)</f>
        <v/>
      </c>
      <c r="C59" s="348" t="s">
        <v>473</v>
      </c>
    </row>
    <row r="60" spans="1:8" ht="16" customHeight="1" x14ac:dyDescent="0.3">
      <c r="A60" s="347" t="s">
        <v>474</v>
      </c>
      <c r="B60" s="349" t="str">
        <f>$D$22</f>
        <v/>
      </c>
      <c r="C60" s="348" t="s">
        <v>475</v>
      </c>
    </row>
    <row r="61" spans="1:8" ht="16" customHeight="1" x14ac:dyDescent="0.3">
      <c r="A61" s="347" t="s">
        <v>476</v>
      </c>
      <c r="B61" s="349" t="str">
        <f ca="1">$B$36</f>
        <v/>
      </c>
      <c r="C61" s="348" t="s">
        <v>477</v>
      </c>
    </row>
    <row r="62" spans="1:8" ht="16" customHeight="1" x14ac:dyDescent="0.3">
      <c r="A62" s="347" t="s">
        <v>478</v>
      </c>
      <c r="B62" s="349" t="str">
        <f ca="1">$B$38</f>
        <v/>
      </c>
      <c r="C62" s="348" t="s">
        <v>479</v>
      </c>
    </row>
    <row r="63" spans="1:8" ht="16" customHeight="1" x14ac:dyDescent="0.3">
      <c r="A63" s="347" t="s">
        <v>480</v>
      </c>
      <c r="B63" s="349" t="str">
        <f ca="1">$B$10</f>
        <v/>
      </c>
      <c r="C63" s="348" t="s">
        <v>481</v>
      </c>
    </row>
    <row r="64" spans="1:8" ht="16" customHeight="1" x14ac:dyDescent="0.3">
      <c r="A64" s="347" t="s">
        <v>482</v>
      </c>
      <c r="B64" s="348" t="str">
        <f>"Linhas 10 a 12 desta aba"</f>
        <v>Linhas 10 a 12 desta aba</v>
      </c>
      <c r="C64" s="348" t="s">
        <v>483</v>
      </c>
    </row>
    <row r="65" spans="1:5" ht="16" customHeight="1" x14ac:dyDescent="0.3">
      <c r="A65" s="347" t="s">
        <v>484</v>
      </c>
      <c r="B65" s="349" t="str">
        <f ca="1">$B$13</f>
        <v/>
      </c>
      <c r="C65" s="348" t="s">
        <v>485</v>
      </c>
    </row>
    <row r="66" spans="1:5" ht="16" customHeight="1" x14ac:dyDescent="0.3">
      <c r="A66" s="347" t="s">
        <v>486</v>
      </c>
      <c r="B66" s="348" t="str">
        <f ca="1">$B$3</f>
        <v>REVISE</v>
      </c>
      <c r="C66" s="348" t="s">
        <v>487</v>
      </c>
    </row>
    <row r="68" spans="1:5" x14ac:dyDescent="0.3">
      <c r="A68" s="352" t="s">
        <v>516</v>
      </c>
    </row>
    <row r="69" spans="1:5" x14ac:dyDescent="0.3">
      <c r="A69" s="256" t="s">
        <v>517</v>
      </c>
    </row>
    <row r="70" spans="1:5" x14ac:dyDescent="0.3">
      <c r="A70" s="256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353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4"/>
      <c r="C71" s="354"/>
      <c r="D71" s="354"/>
      <c r="E71" s="354"/>
    </row>
    <row r="72" spans="1:5" x14ac:dyDescent="0.3">
      <c r="A72" s="355" t="s">
        <v>296</v>
      </c>
      <c r="B72" s="355" t="s">
        <v>518</v>
      </c>
      <c r="C72" s="355" t="s">
        <v>519</v>
      </c>
      <c r="D72" s="355" t="s">
        <v>520</v>
      </c>
      <c r="E72" s="355" t="s">
        <v>304</v>
      </c>
    </row>
    <row r="73" spans="1:5" x14ac:dyDescent="0.3">
      <c r="A73" s="356" t="s">
        <v>21</v>
      </c>
      <c r="B73" s="357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7" t="str">
        <f>IF(MEMORIA_RESULTADOS!$B$4&lt;&gt;"Financeiro","Nao aplicavel ao metodo selecionado",IF(SUMPRODUCT((itens_Remanesc!$A$2:$A$201&lt;&gt;"")*(1-ISNUMBER(itens_Remanesc!$AC$2:$AC$201)))&gt;0,"NAO COMPARAVEL",ROUND(SUM(N(itens_Remanesc!$AC$2:$AC$201)),2)))</f>
        <v>Nao aplicavel ao metodo selecionado</v>
      </c>
      <c r="D73" s="357" t="str">
        <f>IF(MEMORIA_RESULTADOS!$B$4&lt;&gt;"Financeiro","Nao aplicavel ao metodo selecionado",IF(OR(B73="",C73="",C73="NAO COMPARAVEL"),"",ROUND(B73-C73,2)))</f>
        <v>Nao aplicavel ao metodo selecionado</v>
      </c>
      <c r="E73" s="356" t="str">
        <f>IF(MEMORIA_RESULTADOS!$B$4&lt;&gt;"Financeiro","NAO APLICAVEL",IF(OR(B73="",C73="",C73="NAO COMPARAVEL"),"NAO COMPARAVEL",IF(ROUND(D73,2)=0,"OK","REVISAR")))</f>
        <v>NAO APLICAVEL</v>
      </c>
    </row>
    <row r="74" spans="1:5" x14ac:dyDescent="0.3">
      <c r="A74" s="356" t="s">
        <v>22</v>
      </c>
      <c r="B74" s="357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7" t="str">
        <f>IF(MEMORIA_RESULTADOS!$B$4&lt;&gt;"Financeiro","Nao aplicavel ao metodo selecionado",IF(SUMPRODUCT((itens_Remanesc!$A$2:$A$201&lt;&gt;"")*(1-ISNUMBER(itens_Remanesc!$N$2:$N$201)))&gt;0,"NAO COMPARAVEL",ROUND(SUM(N(itens_Remanesc!$N$2:$N$201)),2)))</f>
        <v>Nao aplicavel ao metodo selecionado</v>
      </c>
      <c r="D74" s="357" t="str">
        <f>IF(MEMORIA_RESULTADOS!$B$4&lt;&gt;"Financeiro","Nao aplicavel ao metodo selecionado",IF(OR(B74="",C74="",C74="NAO COMPARAVEL"),"",ROUND(B74-C74,2)))</f>
        <v>Nao aplicavel ao metodo selecionado</v>
      </c>
      <c r="E74" s="356" t="str">
        <f>IF(MEMORIA_RESULTADOS!$B$4&lt;&gt;"Financeiro","NAO APLICAVEL",IF(OR(B74="",C74="",C74="NAO COMPARAVEL"),"NAO COMPARAVEL",IF(ROUND(D74,2)=0,"OK","REVISAR")))</f>
        <v>NAO APLICAVEL</v>
      </c>
    </row>
    <row r="75" spans="1:5" x14ac:dyDescent="0.3">
      <c r="A75" s="356" t="s">
        <v>23</v>
      </c>
      <c r="B75" s="357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7" t="str">
        <f>IF(MEMORIA_RESULTADOS!$B$4&lt;&gt;"Financeiro","Nao aplicavel ao metodo selecionado",IF(SUMPRODUCT((itens_Remanesc!$A$2:$A$201&lt;&gt;"")*(1-ISNUMBER(itens_Remanesc!$P$2:$P$201)))&gt;0,"NAO COMPARAVEL",ROUND(SUM(N(itens_Remanesc!$P$2:$P$201)),2)))</f>
        <v>Nao aplicavel ao metodo selecionado</v>
      </c>
      <c r="D75" s="357" t="str">
        <f>IF(MEMORIA_RESULTADOS!$B$4&lt;&gt;"Financeiro","Nao aplicavel ao metodo selecionado",IF(OR(B75="",C75="",C75="NAO COMPARAVEL"),"",ROUND(B75-C75,2)))</f>
        <v>Nao aplicavel ao metodo selecionado</v>
      </c>
      <c r="E75" s="356" t="str">
        <f>IF(MEMORIA_RESULTADOS!$B$4&lt;&gt;"Financeiro","NAO APLICAVEL",IF(OR(B75="",C75="",C75="NAO COMPARAVEL"),"NAO COMPARAVEL",IF(ROUND(D75,2)=0,"OK","REVISAR")))</f>
        <v>NAO APLICAVEL</v>
      </c>
    </row>
    <row r="76" spans="1:5" x14ac:dyDescent="0.3">
      <c r="A76" s="356" t="s">
        <v>24</v>
      </c>
      <c r="B76" s="357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7" t="str">
        <f>IF(MEMORIA_RESULTADOS!$B$4&lt;&gt;"Financeiro","Nao aplicavel ao metodo selecionado",IF(SUMPRODUCT((itens_Remanesc!$A$2:$A$201&lt;&gt;"")*(1-ISNUMBER(itens_Remanesc!$R$2:$R$201)))&gt;0,"NAO COMPARAVEL",ROUND(SUM(N(itens_Remanesc!$R$2:$R$201)),2)))</f>
        <v>Nao aplicavel ao metodo selecionado</v>
      </c>
      <c r="D76" s="357" t="str">
        <f>IF(MEMORIA_RESULTADOS!$B$4&lt;&gt;"Financeiro","Nao aplicavel ao metodo selecionado",IF(OR(B76="",C76="",C76="NAO COMPARAVEL"),"",ROUND(B76-C76,2)))</f>
        <v>Nao aplicavel ao metodo selecionado</v>
      </c>
      <c r="E76" s="356" t="str">
        <f>IF(MEMORIA_RESULTADOS!$B$4&lt;&gt;"Financeiro","NAO APLICAVEL",IF(OR(B76="",C76="",C76="NAO COMPARAVEL"),"NAO COMPARAVEL",IF(ROUND(D76,2)=0,"OK","REVISAR")))</f>
        <v>NAO APLICAVEL</v>
      </c>
    </row>
    <row r="77" spans="1:5" x14ac:dyDescent="0.3">
      <c r="A77" s="356" t="s">
        <v>25</v>
      </c>
      <c r="B77" s="35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7" t="str">
        <f>IF(MEMORIA_RESULTADOS!$B$4&lt;&gt;"Financeiro","Nao aplicavel ao metodo selecionado","NAO COMPARAVEL")</f>
        <v>Nao aplicavel ao metodo selecionado</v>
      </c>
      <c r="D77" s="357" t="str">
        <f>IF(MEMORIA_RESULTADOS!$B$4&lt;&gt;"Financeiro","Nao aplicavel ao metodo selecionado",IF(OR(B77="",C77="",C77="NAO COMPARAVEL"),"",ROUND(B77-C77,2)))</f>
        <v>Nao aplicavel ao metodo selecionado</v>
      </c>
      <c r="E77" s="356" t="str">
        <f>IF(MEMORIA_RESULTADOS!$B$4&lt;&gt;"Financeiro","NAO APLICAVEL",IF(OR(B77="",C77="",C77="NAO COMPARAVEL"),"NAO COMPARAVEL",IF(ROUND(D77,2)=0,"OK","REVISAR")))</f>
        <v>NAO APLICAVEL</v>
      </c>
    </row>
  </sheetData>
  <mergeCells count="28"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2026-08-23T23:27:47Z</dcterms:modified>
</cp:coreProperties>
</file>