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995" windowHeight="10545"/>
  </bookViews>
  <sheets>
    <sheet name="Opiski" sheetId="1" r:id="rId1"/>
  </sheets>
  <definedNames>
    <definedName name="_xlnm._FilterDatabase" localSheetId="0" hidden="1">Opiski!$B$1:$AA$46</definedName>
  </definedNames>
  <calcPr calcId="125725"/>
</workbook>
</file>

<file path=xl/calcChain.xml><?xml version="1.0" encoding="utf-8"?>
<calcChain xmlns="http://schemas.openxmlformats.org/spreadsheetml/2006/main">
  <c r="X7" i="1"/>
  <c r="AA7"/>
  <c r="X8"/>
  <c r="AA8"/>
  <c r="X9"/>
  <c r="AA9"/>
  <c r="X10"/>
  <c r="AA10"/>
  <c r="M13"/>
  <c r="M14"/>
  <c r="J15"/>
  <c r="M15"/>
  <c r="J16"/>
  <c r="M16"/>
  <c r="D17"/>
  <c r="G17"/>
  <c r="J17"/>
  <c r="D18"/>
  <c r="G18"/>
  <c r="J18"/>
  <c r="M37"/>
  <c r="M38"/>
  <c r="J39"/>
  <c r="M39"/>
  <c r="J40"/>
  <c r="M40"/>
  <c r="D41"/>
  <c r="G41"/>
  <c r="J41"/>
  <c r="M41"/>
  <c r="D42"/>
  <c r="G42"/>
  <c r="J42"/>
  <c r="M42"/>
  <c r="D43"/>
  <c r="G43"/>
  <c r="J43"/>
  <c r="D44"/>
  <c r="G44"/>
  <c r="J44"/>
</calcChain>
</file>

<file path=xl/sharedStrings.xml><?xml version="1.0" encoding="utf-8"?>
<sst xmlns="http://schemas.openxmlformats.org/spreadsheetml/2006/main" count="230" uniqueCount="130">
  <si>
    <t>KF141</t>
  </si>
  <si>
    <t>KF138</t>
  </si>
  <si>
    <t>KF121</t>
  </si>
  <si>
    <t>KF118</t>
  </si>
  <si>
    <t>ELC</t>
  </si>
  <si>
    <t>KF142</t>
  </si>
  <si>
    <t>KF137</t>
  </si>
  <si>
    <t>KF122</t>
  </si>
  <si>
    <t>KF117</t>
  </si>
  <si>
    <t>rez</t>
  </si>
  <si>
    <t>KF143</t>
  </si>
  <si>
    <t>KF123</t>
  </si>
  <si>
    <t>KF116</t>
  </si>
  <si>
    <t>PROFIBUS</t>
  </si>
  <si>
    <t>KF144</t>
  </si>
  <si>
    <t>KF135</t>
  </si>
  <si>
    <t>Zasuwy i zawory
przy pompach
P3,P7,P4,P8  12 kan</t>
  </si>
  <si>
    <t>KF124</t>
  </si>
  <si>
    <t>Falownik pomp
F3,F7</t>
  </si>
  <si>
    <t>KF115</t>
  </si>
  <si>
    <t>DO</t>
  </si>
  <si>
    <t>DI</t>
  </si>
  <si>
    <t>AO</t>
  </si>
  <si>
    <t>KF145</t>
  </si>
  <si>
    <t>Pompy P3,P4,P7,P8
W-35,W-36
13 kan</t>
  </si>
  <si>
    <t>KF134</t>
  </si>
  <si>
    <t>Pompy P3,P4,P7,P8, W-36
22 kan</t>
  </si>
  <si>
    <t>KF125</t>
  </si>
  <si>
    <t>Falownik pomp
P3-7</t>
  </si>
  <si>
    <t>KF114</t>
  </si>
  <si>
    <t>AI</t>
  </si>
  <si>
    <t xml:space="preserve">pompa P8
6xT
</t>
  </si>
  <si>
    <t>KF146</t>
  </si>
  <si>
    <t xml:space="preserve">pompa P7
6xT
</t>
  </si>
  <si>
    <t>KF133</t>
  </si>
  <si>
    <t xml:space="preserve">pompa P4
6xT
</t>
  </si>
  <si>
    <t>KF126</t>
  </si>
  <si>
    <t xml:space="preserve">pompa P3
6xT
</t>
  </si>
  <si>
    <t>KF113</t>
  </si>
  <si>
    <t>MODBUS</t>
  </si>
  <si>
    <t xml:space="preserve">pompa P8
4xT
</t>
  </si>
  <si>
    <t>KF147</t>
  </si>
  <si>
    <t xml:space="preserve">pompa P7
4xT
</t>
  </si>
  <si>
    <t>KF132</t>
  </si>
  <si>
    <t xml:space="preserve">pompa P4
4xT
</t>
  </si>
  <si>
    <t>KF127</t>
  </si>
  <si>
    <t xml:space="preserve">pompa P3
4xT
</t>
  </si>
  <si>
    <t>KF112</t>
  </si>
  <si>
    <t>5X00300G02/5X00321G01</t>
  </si>
  <si>
    <t>5X00500G01/1X00691H01</t>
  </si>
  <si>
    <t>1C31122G01/1C31125G01</t>
  </si>
  <si>
    <t xml:space="preserve">pompa P8
2xP,2xT,4xY
</t>
  </si>
  <si>
    <t>KF148</t>
  </si>
  <si>
    <t xml:space="preserve">pompa P7
2xP,2xT,4xY
</t>
  </si>
  <si>
    <t>KF131</t>
  </si>
  <si>
    <t xml:space="preserve">pompa P4
2xP,2xT,4xY
</t>
  </si>
  <si>
    <t>KF128</t>
  </si>
  <si>
    <t xml:space="preserve">pompa P3
2xP,2xT,4xY
</t>
  </si>
  <si>
    <t>KF111</t>
  </si>
  <si>
    <t>5X00499G01/1X00690H01</t>
  </si>
  <si>
    <t>5X00167G01/1X00188H01</t>
  </si>
  <si>
    <t>TYŁ SZAFY</t>
  </si>
  <si>
    <t>FRONT SZAFY</t>
  </si>
  <si>
    <t>5X00106G02/5X00109G02A</t>
  </si>
  <si>
    <t>1C31224G01/1C31227G01A</t>
  </si>
  <si>
    <t xml:space="preserve">AI </t>
  </si>
  <si>
    <t>5X00419G02/</t>
  </si>
  <si>
    <t>5X00419G01/1X00569H01</t>
  </si>
  <si>
    <t>Szafa CNT2A     RDS-PP: PL1Z00000864 =S20 CCB01U H020</t>
  </si>
  <si>
    <t>EMOD/PMOD NEW</t>
  </si>
  <si>
    <t>EMOD/PMOD OLD</t>
  </si>
  <si>
    <t>KF181</t>
  </si>
  <si>
    <t>KF178</t>
  </si>
  <si>
    <t>KF161</t>
  </si>
  <si>
    <t>KF158</t>
  </si>
  <si>
    <t>KF182</t>
  </si>
  <si>
    <t>KF177</t>
  </si>
  <si>
    <t>KF162</t>
  </si>
  <si>
    <t>KF157</t>
  </si>
  <si>
    <t>KF183</t>
  </si>
  <si>
    <t>KF176</t>
  </si>
  <si>
    <t>KF163</t>
  </si>
  <si>
    <t>KF156</t>
  </si>
  <si>
    <t>KF136</t>
  </si>
  <si>
    <t>KF184</t>
  </si>
  <si>
    <t>KF175</t>
  </si>
  <si>
    <t>KF164</t>
  </si>
  <si>
    <t>KF155</t>
  </si>
  <si>
    <t>Zasuwy i zawory
przy pompach
P1,P5,P2,P6</t>
  </si>
  <si>
    <t>Falowniki pomp
P1-5,P2-6</t>
  </si>
  <si>
    <t>KF185</t>
  </si>
  <si>
    <t>KF174</t>
  </si>
  <si>
    <t>KF165</t>
  </si>
  <si>
    <t>W-36
12 kan.</t>
  </si>
  <si>
    <t>KF154</t>
  </si>
  <si>
    <t>Pompy P1,P2,P5,P6
16 kan</t>
  </si>
  <si>
    <t>Pompy P1,P2,P5,P6
20 kan</t>
  </si>
  <si>
    <t>KF186</t>
  </si>
  <si>
    <t>Rozdz SN, NN</t>
  </si>
  <si>
    <t>KF173</t>
  </si>
  <si>
    <t>W-35,W-36
12 kan</t>
  </si>
  <si>
    <t>KF166</t>
  </si>
  <si>
    <t>RozdzSN
W-35,W-36
19 kan</t>
  </si>
  <si>
    <t>KF153</t>
  </si>
  <si>
    <t xml:space="preserve">pompa P6
6xT
</t>
  </si>
  <si>
    <t xml:space="preserve">pompa P5
6xT
</t>
  </si>
  <si>
    <t xml:space="preserve">pompa P2
6xT
</t>
  </si>
  <si>
    <t xml:space="preserve">pompa P1
6xT
</t>
  </si>
  <si>
    <t>KF187</t>
  </si>
  <si>
    <t>KF172</t>
  </si>
  <si>
    <t>W-36
8 kan</t>
  </si>
  <si>
    <t>KF167</t>
  </si>
  <si>
    <t>Szafa GF009,GE,W-35
22 kan</t>
  </si>
  <si>
    <t>KF152</t>
  </si>
  <si>
    <t xml:space="preserve">pompa P6
4xT
</t>
  </si>
  <si>
    <t xml:space="preserve">pompa P5
4xT
</t>
  </si>
  <si>
    <t xml:space="preserve">pompa P2
4xT
</t>
  </si>
  <si>
    <t xml:space="preserve">pompa P1
4xT
</t>
  </si>
  <si>
    <t>KF188</t>
  </si>
  <si>
    <t>KF171</t>
  </si>
  <si>
    <t>W-35
8 kan</t>
  </si>
  <si>
    <t>KF168</t>
  </si>
  <si>
    <t>Rozd SN
28 kan</t>
  </si>
  <si>
    <t>KF151</t>
  </si>
  <si>
    <t xml:space="preserve">pompa P6
2xP,2xT,4xY
</t>
  </si>
  <si>
    <t xml:space="preserve">pompa P5
2xP,2xT,4xY
</t>
  </si>
  <si>
    <t xml:space="preserve">pompa P2
2xP,2xT,4xY
</t>
  </si>
  <si>
    <t xml:space="preserve">pompa P1
2xP,2xT,4xY
</t>
  </si>
  <si>
    <t>Szafa EXT1.1A     RDS-PP: PL1Z00000864 =S20 CCB01U H011</t>
  </si>
  <si>
    <t>Szafa CNT1A     RDS-PP: PL1Z00000864 =S20 CCB01U H010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</si>
</sst>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/>
    <xf numFmtId="0" fontId="0" fillId="2" borderId="9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1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/>
    </xf>
    <xf numFmtId="1" fontId="0" fillId="0" borderId="0" xfId="0" applyNumberFormat="1"/>
    <xf numFmtId="2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top"/>
    </xf>
    <xf numFmtId="0" fontId="2" fillId="8" borderId="0" xfId="0" applyFont="1" applyFill="1" applyAlignment="1">
      <alignment horizontal="right"/>
    </xf>
    <xf numFmtId="1" fontId="3" fillId="0" borderId="0" xfId="0" applyNumberFormat="1" applyFont="1" applyAlignment="1">
      <alignment horizontal="center"/>
    </xf>
    <xf numFmtId="2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right"/>
    </xf>
    <xf numFmtId="2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right"/>
    </xf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/>
    </xf>
    <xf numFmtId="2" fontId="2" fillId="6" borderId="0" xfId="0" applyNumberFormat="1" applyFont="1" applyFill="1" applyAlignment="1">
      <alignment horizontal="left"/>
    </xf>
    <xf numFmtId="0" fontId="2" fillId="6" borderId="0" xfId="0" applyFont="1" applyFill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2" fillId="7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14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1" fillId="10" borderId="5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1" fillId="11" borderId="8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7" xfId="0" applyFont="1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ny_Arkusz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F47"/>
  <sheetViews>
    <sheetView tabSelected="1" topLeftCell="A14" zoomScale="85" zoomScaleNormal="85" workbookViewId="0">
      <selection activeCell="M39" sqref="M39"/>
    </sheetView>
  </sheetViews>
  <sheetFormatPr defaultRowHeight="18.75" customHeight="1"/>
  <cols>
    <col min="1" max="2" width="1.85546875" customWidth="1"/>
    <col min="3" max="3" width="10.42578125" style="2" customWidth="1"/>
    <col min="4" max="4" width="19.28515625" customWidth="1"/>
    <col min="5" max="5" width="2.140625" customWidth="1"/>
    <col min="6" max="6" width="10.28515625" customWidth="1"/>
    <col min="7" max="7" width="21.140625" style="1" customWidth="1"/>
    <col min="8" max="8" width="6.28515625" customWidth="1"/>
    <col min="10" max="10" width="20.140625" customWidth="1"/>
    <col min="11" max="11" width="2.28515625" customWidth="1"/>
    <col min="12" max="12" width="12.5703125" customWidth="1"/>
    <col min="13" max="13" width="17.28515625" customWidth="1"/>
    <col min="14" max="14" width="1.7109375" customWidth="1"/>
    <col min="15" max="15" width="2.28515625" customWidth="1"/>
    <col min="16" max="16" width="1.5703125" customWidth="1"/>
    <col min="18" max="18" width="18.85546875" customWidth="1"/>
    <col min="19" max="19" width="9.28515625" customWidth="1"/>
    <col min="20" max="20" width="11" customWidth="1"/>
    <col min="21" max="21" width="15.28515625" customWidth="1"/>
    <col min="22" max="22" width="5.5703125" customWidth="1"/>
    <col min="23" max="23" width="10.85546875" customWidth="1"/>
    <col min="24" max="24" width="18.85546875" customWidth="1"/>
    <col min="25" max="25" width="1.42578125" customWidth="1"/>
    <col min="27" max="27" width="18.85546875" customWidth="1"/>
    <col min="28" max="28" width="2" customWidth="1"/>
    <col min="29" max="29" width="3.28515625" customWidth="1"/>
    <col min="30" max="30" width="9.28515625" bestFit="1" customWidth="1"/>
    <col min="32" max="32" width="36.140625" customWidth="1"/>
  </cols>
  <sheetData>
    <row r="1" spans="2:28" ht="10.5" customHeight="1" thickBot="1"/>
    <row r="2" spans="2:28" ht="7.5" customHeight="1">
      <c r="B2" s="73"/>
      <c r="C2" s="72"/>
      <c r="D2" s="70"/>
      <c r="E2" s="70"/>
      <c r="F2" s="70"/>
      <c r="G2" s="71"/>
      <c r="H2" s="70"/>
      <c r="I2" s="70"/>
      <c r="J2" s="70"/>
      <c r="K2" s="70"/>
      <c r="L2" s="70"/>
      <c r="M2" s="70"/>
      <c r="N2" s="69"/>
      <c r="O2" s="11"/>
      <c r="P2" s="73"/>
      <c r="Q2" s="72"/>
      <c r="R2" s="70"/>
      <c r="S2" s="70"/>
      <c r="T2" s="70"/>
      <c r="U2" s="70"/>
      <c r="V2" s="70"/>
      <c r="W2" s="70"/>
      <c r="X2" s="70"/>
      <c r="Y2" s="70"/>
      <c r="Z2" s="70"/>
      <c r="AA2" s="70"/>
      <c r="AB2" s="69"/>
    </row>
    <row r="3" spans="2:28" s="84" customFormat="1" ht="24.75" customHeight="1">
      <c r="B3" s="86"/>
      <c r="C3" s="65" t="s">
        <v>129</v>
      </c>
      <c r="D3" s="64"/>
      <c r="E3" s="64"/>
      <c r="F3" s="64"/>
      <c r="G3" s="64"/>
      <c r="H3" s="64"/>
      <c r="I3" s="64"/>
      <c r="J3" s="64"/>
      <c r="K3" s="64"/>
      <c r="L3" s="64"/>
      <c r="M3" s="63"/>
      <c r="N3" s="88"/>
      <c r="O3" s="87"/>
      <c r="P3" s="86"/>
      <c r="Q3" s="65" t="s">
        <v>128</v>
      </c>
      <c r="R3" s="64"/>
      <c r="S3" s="64"/>
      <c r="T3" s="64"/>
      <c r="U3" s="64"/>
      <c r="V3" s="64"/>
      <c r="W3" s="64"/>
      <c r="X3" s="64"/>
      <c r="Y3" s="64"/>
      <c r="Z3" s="64"/>
      <c r="AA3" s="63"/>
      <c r="AB3" s="85"/>
    </row>
    <row r="4" spans="2:28" ht="18.75" customHeight="1">
      <c r="B4" s="12"/>
      <c r="C4" s="52"/>
      <c r="D4" s="11"/>
      <c r="E4" s="11"/>
      <c r="F4" s="11"/>
      <c r="G4" s="53"/>
      <c r="H4" s="11"/>
      <c r="I4" s="11"/>
      <c r="J4" s="11"/>
      <c r="K4" s="11"/>
      <c r="L4" s="11"/>
      <c r="M4" s="11"/>
      <c r="N4" s="51"/>
      <c r="O4" s="11"/>
      <c r="P4" s="12"/>
      <c r="Q4" s="52"/>
      <c r="R4" s="11"/>
      <c r="S4" s="11"/>
      <c r="T4" s="11"/>
      <c r="U4" s="11"/>
      <c r="V4" s="11"/>
      <c r="W4" s="11"/>
      <c r="X4" s="11"/>
      <c r="Y4" s="11"/>
      <c r="Z4" s="11"/>
      <c r="AA4" s="11"/>
      <c r="AB4" s="51"/>
    </row>
    <row r="5" spans="2:28" ht="18.75" customHeight="1">
      <c r="B5" s="12"/>
      <c r="C5" s="58" t="s">
        <v>62</v>
      </c>
      <c r="D5" s="57"/>
      <c r="E5" s="57"/>
      <c r="F5" s="57"/>
      <c r="G5" s="56"/>
      <c r="H5" s="11"/>
      <c r="I5" s="58" t="s">
        <v>61</v>
      </c>
      <c r="J5" s="57"/>
      <c r="K5" s="57"/>
      <c r="L5" s="57"/>
      <c r="M5" s="56"/>
      <c r="N5" s="8"/>
      <c r="O5" s="52"/>
      <c r="P5" s="12"/>
      <c r="Q5" s="58" t="s">
        <v>62</v>
      </c>
      <c r="R5" s="57"/>
      <c r="S5" s="57"/>
      <c r="T5" s="57"/>
      <c r="U5" s="56"/>
      <c r="V5" s="11"/>
      <c r="W5" s="58" t="s">
        <v>61</v>
      </c>
      <c r="X5" s="57"/>
      <c r="Y5" s="57"/>
      <c r="Z5" s="57"/>
      <c r="AA5" s="56"/>
      <c r="AB5" s="51"/>
    </row>
    <row r="6" spans="2:28" ht="18.75" customHeight="1">
      <c r="B6" s="12"/>
      <c r="C6" s="52"/>
      <c r="D6" s="11"/>
      <c r="E6" s="11"/>
      <c r="F6" s="11"/>
      <c r="G6" s="53"/>
      <c r="H6" s="11"/>
      <c r="I6" s="52"/>
      <c r="J6" s="11"/>
      <c r="K6" s="11"/>
      <c r="L6" s="11"/>
      <c r="M6" s="11"/>
      <c r="N6" s="51"/>
      <c r="O6" s="11"/>
      <c r="P6" s="12"/>
      <c r="Q6" s="52"/>
      <c r="R6" s="11"/>
      <c r="S6" s="11"/>
      <c r="T6" s="11"/>
      <c r="U6" s="11"/>
      <c r="V6" s="11"/>
      <c r="W6" s="52"/>
      <c r="X6" s="11"/>
      <c r="Y6" s="11"/>
      <c r="Z6" s="11"/>
      <c r="AA6" s="11"/>
      <c r="AB6" s="51"/>
    </row>
    <row r="7" spans="2:28" ht="18.75" customHeight="1">
      <c r="B7" s="12"/>
      <c r="C7" s="38" t="s">
        <v>58</v>
      </c>
      <c r="D7" s="37" t="s">
        <v>127</v>
      </c>
      <c r="E7" s="11"/>
      <c r="F7" s="38" t="s">
        <v>56</v>
      </c>
      <c r="G7" s="37" t="s">
        <v>126</v>
      </c>
      <c r="H7" s="11"/>
      <c r="I7" s="38" t="s">
        <v>54</v>
      </c>
      <c r="J7" s="37" t="s">
        <v>125</v>
      </c>
      <c r="K7" s="11"/>
      <c r="L7" s="38" t="s">
        <v>52</v>
      </c>
      <c r="M7" s="37" t="s">
        <v>124</v>
      </c>
      <c r="N7" s="8"/>
      <c r="O7" s="52"/>
      <c r="P7" s="12"/>
      <c r="Q7" s="32" t="s">
        <v>123</v>
      </c>
      <c r="R7" s="31" t="s">
        <v>122</v>
      </c>
      <c r="S7" s="11"/>
      <c r="T7" s="38" t="s">
        <v>121</v>
      </c>
      <c r="U7" s="37" t="s">
        <v>120</v>
      </c>
      <c r="V7" s="11"/>
      <c r="W7" s="18" t="s">
        <v>119</v>
      </c>
      <c r="X7" s="17" t="str">
        <f>"AG01-"&amp;W7</f>
        <v>AG01-KF171</v>
      </c>
      <c r="Y7" s="11"/>
      <c r="Z7" s="18" t="s">
        <v>118</v>
      </c>
      <c r="AA7" s="17" t="str">
        <f>"AG01-"&amp;Z7</f>
        <v>AG01-KF188</v>
      </c>
      <c r="AB7" s="51"/>
    </row>
    <row r="8" spans="2:28" ht="18.75" customHeight="1">
      <c r="B8" s="12"/>
      <c r="C8" s="36" t="s">
        <v>30</v>
      </c>
      <c r="D8" s="35"/>
      <c r="E8" s="11"/>
      <c r="F8" s="36" t="s">
        <v>30</v>
      </c>
      <c r="G8" s="35"/>
      <c r="H8" s="11"/>
      <c r="I8" s="36" t="s">
        <v>30</v>
      </c>
      <c r="J8" s="35"/>
      <c r="K8" s="11"/>
      <c r="L8" s="36" t="s">
        <v>30</v>
      </c>
      <c r="M8" s="35"/>
      <c r="N8" s="8"/>
      <c r="O8" s="52"/>
      <c r="P8" s="12"/>
      <c r="Q8" s="26" t="s">
        <v>21</v>
      </c>
      <c r="R8" s="25"/>
      <c r="S8" s="11"/>
      <c r="T8" s="36" t="s">
        <v>30</v>
      </c>
      <c r="U8" s="35"/>
      <c r="V8" s="11"/>
      <c r="W8" s="16" t="s">
        <v>4</v>
      </c>
      <c r="X8" s="15" t="str">
        <f>"PSCGOL-IPSW01/"&amp;9</f>
        <v>PSCGOL-IPSW01/9</v>
      </c>
      <c r="Y8" s="11"/>
      <c r="Z8" s="16" t="s">
        <v>4</v>
      </c>
      <c r="AA8" s="15" t="str">
        <f>"PSCGOL-IPSW01/"&amp;12</f>
        <v>PSCGOL-IPSW01/12</v>
      </c>
      <c r="AB8" s="51"/>
    </row>
    <row r="9" spans="2:28" ht="18.75" customHeight="1">
      <c r="B9" s="12"/>
      <c r="C9" s="38" t="s">
        <v>47</v>
      </c>
      <c r="D9" s="37" t="s">
        <v>117</v>
      </c>
      <c r="E9" s="11"/>
      <c r="F9" s="38" t="s">
        <v>45</v>
      </c>
      <c r="G9" s="37" t="s">
        <v>116</v>
      </c>
      <c r="H9" s="11"/>
      <c r="I9" s="38" t="s">
        <v>43</v>
      </c>
      <c r="J9" s="37" t="s">
        <v>115</v>
      </c>
      <c r="K9" s="11"/>
      <c r="L9" s="38" t="s">
        <v>41</v>
      </c>
      <c r="M9" s="37" t="s">
        <v>114</v>
      </c>
      <c r="N9" s="8"/>
      <c r="O9" s="52"/>
      <c r="P9" s="12"/>
      <c r="Q9" s="32" t="s">
        <v>113</v>
      </c>
      <c r="R9" s="79" t="s">
        <v>112</v>
      </c>
      <c r="S9" s="11"/>
      <c r="T9" s="38" t="s">
        <v>111</v>
      </c>
      <c r="U9" s="37" t="s">
        <v>110</v>
      </c>
      <c r="V9" s="11"/>
      <c r="W9" s="18" t="s">
        <v>109</v>
      </c>
      <c r="X9" s="17" t="str">
        <f>"AG01-"&amp;W9</f>
        <v>AG01-KF172</v>
      </c>
      <c r="Y9" s="11"/>
      <c r="Z9" s="18" t="s">
        <v>108</v>
      </c>
      <c r="AA9" s="17" t="str">
        <f>"AG01-"&amp;Z9</f>
        <v>AG01-KF187</v>
      </c>
      <c r="AB9" s="51"/>
    </row>
    <row r="10" spans="2:28" ht="18.75" customHeight="1">
      <c r="B10" s="12"/>
      <c r="C10" s="36" t="s">
        <v>30</v>
      </c>
      <c r="D10" s="35"/>
      <c r="E10" s="11"/>
      <c r="F10" s="36" t="s">
        <v>30</v>
      </c>
      <c r="G10" s="35"/>
      <c r="H10" s="11"/>
      <c r="I10" s="36" t="s">
        <v>30</v>
      </c>
      <c r="J10" s="35"/>
      <c r="K10" s="11"/>
      <c r="L10" s="36" t="s">
        <v>30</v>
      </c>
      <c r="M10" s="35"/>
      <c r="N10" s="8"/>
      <c r="O10" s="52"/>
      <c r="P10" s="12"/>
      <c r="Q10" s="26" t="s">
        <v>21</v>
      </c>
      <c r="R10" s="78"/>
      <c r="S10" s="11"/>
      <c r="T10" s="36" t="s">
        <v>30</v>
      </c>
      <c r="U10" s="35"/>
      <c r="V10" s="11"/>
      <c r="W10" s="16" t="s">
        <v>4</v>
      </c>
      <c r="X10" s="15" t="str">
        <f>"PSCGOL-IPSW01/"&amp;10</f>
        <v>PSCGOL-IPSW01/10</v>
      </c>
      <c r="Y10" s="11"/>
      <c r="Z10" s="16" t="s">
        <v>4</v>
      </c>
      <c r="AA10" s="15" t="str">
        <f>"PSCGOL-IPSW01/"&amp;11</f>
        <v>PSCGOL-IPSW01/11</v>
      </c>
      <c r="AB10" s="51"/>
    </row>
    <row r="11" spans="2:28" ht="18.75" customHeight="1">
      <c r="B11" s="12"/>
      <c r="C11" s="38" t="s">
        <v>38</v>
      </c>
      <c r="D11" s="37" t="s">
        <v>107</v>
      </c>
      <c r="E11" s="11"/>
      <c r="F11" s="38" t="s">
        <v>36</v>
      </c>
      <c r="G11" s="37" t="s">
        <v>106</v>
      </c>
      <c r="H11" s="11"/>
      <c r="I11" s="38" t="s">
        <v>34</v>
      </c>
      <c r="J11" s="37" t="s">
        <v>105</v>
      </c>
      <c r="K11" s="11"/>
      <c r="L11" s="38" t="s">
        <v>32</v>
      </c>
      <c r="M11" s="37" t="s">
        <v>104</v>
      </c>
      <c r="N11" s="8"/>
      <c r="O11" s="52"/>
      <c r="P11" s="12"/>
      <c r="Q11" s="30" t="s">
        <v>103</v>
      </c>
      <c r="R11" s="79" t="s">
        <v>102</v>
      </c>
      <c r="S11" s="11"/>
      <c r="T11" s="22" t="s">
        <v>101</v>
      </c>
      <c r="U11" s="21" t="s">
        <v>100</v>
      </c>
      <c r="V11" s="11"/>
      <c r="W11" s="83" t="s">
        <v>99</v>
      </c>
      <c r="X11" s="82" t="s">
        <v>98</v>
      </c>
      <c r="Y11" s="11"/>
      <c r="Z11" s="14" t="s">
        <v>97</v>
      </c>
      <c r="AA11" s="13"/>
      <c r="AB11" s="51"/>
    </row>
    <row r="12" spans="2:28" ht="18.75" customHeight="1">
      <c r="B12" s="12"/>
      <c r="C12" s="36" t="s">
        <v>30</v>
      </c>
      <c r="D12" s="35"/>
      <c r="E12" s="11"/>
      <c r="F12" s="36" t="s">
        <v>30</v>
      </c>
      <c r="G12" s="35"/>
      <c r="H12" s="11"/>
      <c r="I12" s="36" t="s">
        <v>30</v>
      </c>
      <c r="J12" s="35"/>
      <c r="K12" s="11"/>
      <c r="L12" s="36" t="s">
        <v>30</v>
      </c>
      <c r="M12" s="35"/>
      <c r="N12" s="8"/>
      <c r="O12" s="52"/>
      <c r="P12" s="12"/>
      <c r="Q12" s="24" t="s">
        <v>20</v>
      </c>
      <c r="R12" s="78"/>
      <c r="S12" s="11"/>
      <c r="T12" s="20" t="s">
        <v>13</v>
      </c>
      <c r="U12" s="19"/>
      <c r="V12" s="11"/>
      <c r="W12" s="81" t="s">
        <v>39</v>
      </c>
      <c r="X12" s="80"/>
      <c r="Y12" s="11"/>
      <c r="Z12" s="10"/>
      <c r="AA12" s="9"/>
      <c r="AB12" s="51"/>
    </row>
    <row r="13" spans="2:28" ht="18.75" customHeight="1">
      <c r="B13" s="12"/>
      <c r="C13" s="34" t="s">
        <v>29</v>
      </c>
      <c r="D13" s="33" t="s">
        <v>89</v>
      </c>
      <c r="E13" s="11"/>
      <c r="F13" s="32" t="s">
        <v>27</v>
      </c>
      <c r="G13" s="31" t="s">
        <v>96</v>
      </c>
      <c r="H13" s="11"/>
      <c r="I13" s="30" t="s">
        <v>25</v>
      </c>
      <c r="J13" s="29" t="s">
        <v>95</v>
      </c>
      <c r="K13" s="11"/>
      <c r="L13" s="18" t="s">
        <v>23</v>
      </c>
      <c r="M13" s="17" t="str">
        <f>"AG01-"&amp;L13</f>
        <v>AG01-KF145</v>
      </c>
      <c r="N13" s="8"/>
      <c r="O13" s="52"/>
      <c r="P13" s="12"/>
      <c r="Q13" s="32" t="s">
        <v>94</v>
      </c>
      <c r="R13" s="79" t="s">
        <v>93</v>
      </c>
      <c r="S13" s="11"/>
      <c r="T13" s="14" t="s">
        <v>92</v>
      </c>
      <c r="U13" s="13"/>
      <c r="V13" s="11"/>
      <c r="W13" s="14" t="s">
        <v>91</v>
      </c>
      <c r="X13" s="13"/>
      <c r="Y13" s="11"/>
      <c r="Z13" s="14" t="s">
        <v>90</v>
      </c>
      <c r="AA13" s="13"/>
      <c r="AB13" s="51"/>
    </row>
    <row r="14" spans="2:28" ht="18.75" customHeight="1">
      <c r="B14" s="12"/>
      <c r="C14" s="28" t="s">
        <v>22</v>
      </c>
      <c r="D14" s="27"/>
      <c r="E14" s="11"/>
      <c r="F14" s="26" t="s">
        <v>21</v>
      </c>
      <c r="G14" s="25"/>
      <c r="H14" s="11"/>
      <c r="I14" s="24" t="s">
        <v>20</v>
      </c>
      <c r="J14" s="23"/>
      <c r="K14" s="11"/>
      <c r="L14" s="16" t="s">
        <v>4</v>
      </c>
      <c r="M14" s="15" t="str">
        <f>"PSCGOL-IPSW01/"&amp;8</f>
        <v>PSCGOL-IPSW01/8</v>
      </c>
      <c r="N14" s="8"/>
      <c r="O14" s="52"/>
      <c r="P14" s="12"/>
      <c r="Q14" s="26" t="s">
        <v>21</v>
      </c>
      <c r="R14" s="78"/>
      <c r="S14" s="11"/>
      <c r="T14" s="10"/>
      <c r="U14" s="9"/>
      <c r="V14" s="11"/>
      <c r="W14" s="10"/>
      <c r="X14" s="9"/>
      <c r="Y14" s="11"/>
      <c r="Z14" s="10"/>
      <c r="AA14" s="9"/>
      <c r="AB14" s="51"/>
    </row>
    <row r="15" spans="2:28" ht="18.75" customHeight="1">
      <c r="B15" s="12"/>
      <c r="C15" s="22" t="s">
        <v>19</v>
      </c>
      <c r="D15" s="21" t="s">
        <v>89</v>
      </c>
      <c r="E15" s="11"/>
      <c r="F15" s="22" t="s">
        <v>17</v>
      </c>
      <c r="G15" s="21" t="s">
        <v>88</v>
      </c>
      <c r="H15" s="11"/>
      <c r="I15" s="18" t="s">
        <v>15</v>
      </c>
      <c r="J15" s="17" t="str">
        <f>"AG01-"&amp;I15</f>
        <v>AG01-KF135</v>
      </c>
      <c r="K15" s="11"/>
      <c r="L15" s="18" t="s">
        <v>14</v>
      </c>
      <c r="M15" s="17" t="str">
        <f>"AG01-"&amp;L15</f>
        <v>AG01-KF144</v>
      </c>
      <c r="N15" s="8"/>
      <c r="O15" s="52"/>
      <c r="P15" s="12"/>
      <c r="Q15" s="14" t="s">
        <v>87</v>
      </c>
      <c r="R15" s="13"/>
      <c r="S15" s="11"/>
      <c r="T15" s="14" t="s">
        <v>86</v>
      </c>
      <c r="U15" s="13"/>
      <c r="V15" s="11"/>
      <c r="W15" s="14" t="s">
        <v>85</v>
      </c>
      <c r="X15" s="13"/>
      <c r="Y15" s="11"/>
      <c r="Z15" s="14" t="s">
        <v>84</v>
      </c>
      <c r="AA15" s="13"/>
      <c r="AB15" s="51"/>
    </row>
    <row r="16" spans="2:28" ht="18.75" customHeight="1">
      <c r="B16" s="12"/>
      <c r="C16" s="20" t="s">
        <v>13</v>
      </c>
      <c r="D16" s="19"/>
      <c r="E16" s="11"/>
      <c r="F16" s="20" t="s">
        <v>13</v>
      </c>
      <c r="G16" s="19"/>
      <c r="H16" s="11"/>
      <c r="I16" s="16" t="s">
        <v>4</v>
      </c>
      <c r="J16" s="15" t="str">
        <f>"PSCGOL-IPSW01/"&amp;5</f>
        <v>PSCGOL-IPSW01/5</v>
      </c>
      <c r="K16" s="11"/>
      <c r="L16" s="16" t="s">
        <v>4</v>
      </c>
      <c r="M16" s="15" t="str">
        <f>"PSCGOL-IPSW01/"&amp;7</f>
        <v>PSCGOL-IPSW01/7</v>
      </c>
      <c r="N16" s="8"/>
      <c r="O16" s="52"/>
      <c r="P16" s="12"/>
      <c r="Q16" s="10"/>
      <c r="R16" s="9"/>
      <c r="S16" s="11"/>
      <c r="T16" s="10"/>
      <c r="U16" s="9"/>
      <c r="V16" s="11"/>
      <c r="W16" s="10"/>
      <c r="X16" s="9"/>
      <c r="Y16" s="11"/>
      <c r="Z16" s="10"/>
      <c r="AA16" s="9"/>
      <c r="AB16" s="51"/>
    </row>
    <row r="17" spans="2:32" ht="18.75" customHeight="1">
      <c r="B17" s="12"/>
      <c r="C17" s="18" t="s">
        <v>12</v>
      </c>
      <c r="D17" s="17" t="str">
        <f>"AG01-"&amp;C17</f>
        <v>AG01-KF116</v>
      </c>
      <c r="E17" s="11"/>
      <c r="F17" s="18" t="s">
        <v>11</v>
      </c>
      <c r="G17" s="17" t="str">
        <f>"AG01-"&amp;F17</f>
        <v>AG01-KF123</v>
      </c>
      <c r="H17" s="11"/>
      <c r="I17" s="18" t="s">
        <v>83</v>
      </c>
      <c r="J17" s="17" t="str">
        <f>"AG01-"&amp;I17</f>
        <v>AG01-KF136</v>
      </c>
      <c r="K17" s="11"/>
      <c r="L17" s="14" t="s">
        <v>10</v>
      </c>
      <c r="M17" s="13"/>
      <c r="N17" s="8"/>
      <c r="O17" s="52"/>
      <c r="P17" s="12"/>
      <c r="Q17" s="14" t="s">
        <v>82</v>
      </c>
      <c r="R17" s="13"/>
      <c r="S17" s="11"/>
      <c r="T17" s="14" t="s">
        <v>81</v>
      </c>
      <c r="U17" s="13"/>
      <c r="V17" s="11"/>
      <c r="W17" s="14" t="s">
        <v>80</v>
      </c>
      <c r="X17" s="13"/>
      <c r="Y17" s="11"/>
      <c r="Z17" s="14" t="s">
        <v>79</v>
      </c>
      <c r="AA17" s="13"/>
      <c r="AB17" s="51"/>
    </row>
    <row r="18" spans="2:32" ht="18.75" customHeight="1">
      <c r="B18" s="12"/>
      <c r="C18" s="16" t="s">
        <v>4</v>
      </c>
      <c r="D18" s="15" t="str">
        <f>"PSCGOL-IPSW01/"&amp;3</f>
        <v>PSCGOL-IPSW01/3</v>
      </c>
      <c r="E18" s="11"/>
      <c r="F18" s="16" t="s">
        <v>4</v>
      </c>
      <c r="G18" s="15" t="str">
        <f>"PSCGOL-IPSW01/"&amp;4</f>
        <v>PSCGOL-IPSW01/4</v>
      </c>
      <c r="H18" s="11"/>
      <c r="I18" s="16" t="s">
        <v>4</v>
      </c>
      <c r="J18" s="15" t="str">
        <f>"PSCGOL-IPSW01/"&amp;6</f>
        <v>PSCGOL-IPSW01/6</v>
      </c>
      <c r="K18" s="11"/>
      <c r="L18" s="10"/>
      <c r="M18" s="9"/>
      <c r="N18" s="8"/>
      <c r="O18" s="52"/>
      <c r="P18" s="12"/>
      <c r="Q18" s="10"/>
      <c r="R18" s="9"/>
      <c r="S18" s="11"/>
      <c r="T18" s="10"/>
      <c r="U18" s="9"/>
      <c r="V18" s="11"/>
      <c r="W18" s="10"/>
      <c r="X18" s="9"/>
      <c r="Y18" s="11"/>
      <c r="Z18" s="10"/>
      <c r="AA18" s="9"/>
      <c r="AB18" s="51"/>
    </row>
    <row r="19" spans="2:32" ht="18.75" customHeight="1">
      <c r="B19" s="12"/>
      <c r="C19" s="77" t="s">
        <v>8</v>
      </c>
      <c r="D19" s="76"/>
      <c r="E19" s="11"/>
      <c r="F19" s="77" t="s">
        <v>7</v>
      </c>
      <c r="G19" s="76"/>
      <c r="H19" s="11"/>
      <c r="I19" s="77" t="s">
        <v>6</v>
      </c>
      <c r="J19" s="76"/>
      <c r="K19" s="11"/>
      <c r="L19" s="14" t="s">
        <v>5</v>
      </c>
      <c r="M19" s="13"/>
      <c r="N19" s="8"/>
      <c r="O19" s="52"/>
      <c r="P19" s="12"/>
      <c r="Q19" s="14" t="s">
        <v>78</v>
      </c>
      <c r="R19" s="13"/>
      <c r="S19" s="11"/>
      <c r="T19" s="14" t="s">
        <v>77</v>
      </c>
      <c r="U19" s="13"/>
      <c r="V19" s="11"/>
      <c r="W19" s="14" t="s">
        <v>76</v>
      </c>
      <c r="X19" s="13"/>
      <c r="Y19" s="11"/>
      <c r="Z19" s="14" t="s">
        <v>75</v>
      </c>
      <c r="AA19" s="13"/>
      <c r="AB19" s="51"/>
    </row>
    <row r="20" spans="2:32" ht="18.75" customHeight="1">
      <c r="B20" s="12"/>
      <c r="C20" s="75"/>
      <c r="D20" s="74"/>
      <c r="E20" s="11"/>
      <c r="F20" s="75"/>
      <c r="G20" s="74"/>
      <c r="H20" s="11"/>
      <c r="I20" s="75"/>
      <c r="J20" s="74"/>
      <c r="K20" s="11"/>
      <c r="L20" s="10"/>
      <c r="M20" s="9"/>
      <c r="N20" s="8"/>
      <c r="O20" s="52"/>
      <c r="P20" s="12"/>
      <c r="Q20" s="10"/>
      <c r="R20" s="9"/>
      <c r="S20" s="11"/>
      <c r="T20" s="10"/>
      <c r="U20" s="9"/>
      <c r="V20" s="11"/>
      <c r="W20" s="10"/>
      <c r="X20" s="9"/>
      <c r="Y20" s="11"/>
      <c r="Z20" s="10"/>
      <c r="AA20" s="9"/>
      <c r="AB20" s="51"/>
    </row>
    <row r="21" spans="2:32" ht="18.75" customHeight="1">
      <c r="B21" s="12"/>
      <c r="C21" s="77" t="s">
        <v>3</v>
      </c>
      <c r="D21" s="76"/>
      <c r="E21" s="11"/>
      <c r="F21" s="77" t="s">
        <v>2</v>
      </c>
      <c r="G21" s="76"/>
      <c r="H21" s="11"/>
      <c r="I21" s="14" t="s">
        <v>1</v>
      </c>
      <c r="J21" s="76"/>
      <c r="K21" s="11"/>
      <c r="L21" s="14" t="s">
        <v>0</v>
      </c>
      <c r="M21" s="13"/>
      <c r="N21" s="8"/>
      <c r="O21" s="52"/>
      <c r="P21" s="12"/>
      <c r="Q21" s="14" t="s">
        <v>74</v>
      </c>
      <c r="R21" s="13"/>
      <c r="S21" s="11"/>
      <c r="T21" s="14" t="s">
        <v>73</v>
      </c>
      <c r="U21" s="13"/>
      <c r="V21" s="11"/>
      <c r="W21" s="14" t="s">
        <v>72</v>
      </c>
      <c r="X21" s="13"/>
      <c r="Y21" s="11"/>
      <c r="Z21" s="14" t="s">
        <v>71</v>
      </c>
      <c r="AA21" s="13"/>
      <c r="AB21" s="51"/>
    </row>
    <row r="22" spans="2:32" ht="18.75" customHeight="1">
      <c r="B22" s="12"/>
      <c r="C22" s="75"/>
      <c r="D22" s="74"/>
      <c r="E22" s="11"/>
      <c r="F22" s="75"/>
      <c r="G22" s="74"/>
      <c r="H22" s="11"/>
      <c r="I22" s="10"/>
      <c r="J22" s="74"/>
      <c r="K22" s="11"/>
      <c r="L22" s="10"/>
      <c r="M22" s="9"/>
      <c r="N22" s="8"/>
      <c r="O22" s="52"/>
      <c r="P22" s="12"/>
      <c r="Q22" s="10"/>
      <c r="R22" s="9"/>
      <c r="S22" s="11"/>
      <c r="T22" s="10"/>
      <c r="U22" s="9"/>
      <c r="V22" s="11"/>
      <c r="W22" s="10"/>
      <c r="X22" s="9"/>
      <c r="Y22" s="11"/>
      <c r="Z22" s="10"/>
      <c r="AA22" s="9"/>
      <c r="AB22" s="51"/>
    </row>
    <row r="23" spans="2:32" ht="9" customHeight="1" thickBot="1">
      <c r="B23" s="7"/>
      <c r="C23" s="6"/>
      <c r="D23" s="4"/>
      <c r="E23" s="4"/>
      <c r="F23" s="4"/>
      <c r="G23" s="5"/>
      <c r="H23" s="4"/>
      <c r="I23" s="4"/>
      <c r="J23" s="4"/>
      <c r="K23" s="4"/>
      <c r="L23" s="4"/>
      <c r="M23" s="4"/>
      <c r="N23" s="3"/>
      <c r="O23" s="11"/>
      <c r="P23" s="7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</row>
    <row r="24" spans="2:32" ht="9.75" customHeight="1"/>
    <row r="25" spans="2:32" ht="16.149999999999999" customHeight="1" thickBot="1">
      <c r="S25" s="68" t="s">
        <v>70</v>
      </c>
      <c r="T25" s="68"/>
      <c r="U25" s="68"/>
      <c r="W25" s="67" t="s">
        <v>69</v>
      </c>
      <c r="X25" s="67"/>
      <c r="Y25" s="67"/>
      <c r="Z25" s="67"/>
      <c r="AF25" s="66"/>
    </row>
    <row r="26" spans="2:32" ht="8.25" customHeight="1">
      <c r="B26" s="73"/>
      <c r="C26" s="72"/>
      <c r="D26" s="70"/>
      <c r="E26" s="70"/>
      <c r="F26" s="70"/>
      <c r="G26" s="71"/>
      <c r="H26" s="70"/>
      <c r="I26" s="70"/>
      <c r="J26" s="70"/>
      <c r="K26" s="70"/>
      <c r="L26" s="70"/>
      <c r="M26" s="70"/>
      <c r="N26" s="69"/>
      <c r="S26" s="68"/>
      <c r="T26" s="68"/>
      <c r="U26" s="68"/>
      <c r="W26" s="67"/>
      <c r="X26" s="67"/>
      <c r="Y26" s="67"/>
      <c r="Z26" s="67"/>
      <c r="AF26" s="66"/>
    </row>
    <row r="27" spans="2:32" ht="18.75" customHeight="1">
      <c r="B27" s="12"/>
      <c r="C27" s="65" t="s">
        <v>68</v>
      </c>
      <c r="D27" s="64"/>
      <c r="E27" s="64"/>
      <c r="F27" s="64"/>
      <c r="G27" s="64"/>
      <c r="H27" s="64"/>
      <c r="I27" s="64"/>
      <c r="J27" s="64"/>
      <c r="K27" s="64"/>
      <c r="L27" s="64"/>
      <c r="M27" s="63"/>
      <c r="N27" s="8"/>
      <c r="R27" s="62" t="s">
        <v>4</v>
      </c>
      <c r="S27" s="61" t="s">
        <v>67</v>
      </c>
      <c r="T27" s="61"/>
      <c r="U27" s="61"/>
      <c r="V27" s="46"/>
      <c r="W27" s="43" t="s">
        <v>66</v>
      </c>
      <c r="X27" s="43"/>
      <c r="Y27" s="43"/>
      <c r="Z27" s="43"/>
    </row>
    <row r="28" spans="2:32" ht="18.600000000000001" customHeight="1">
      <c r="B28" s="12"/>
      <c r="C28" s="52"/>
      <c r="D28" s="11"/>
      <c r="E28" s="11"/>
      <c r="F28" s="11"/>
      <c r="G28" s="53"/>
      <c r="H28" s="11"/>
      <c r="I28" s="11"/>
      <c r="J28" s="11"/>
      <c r="K28" s="11"/>
      <c r="L28" s="11"/>
      <c r="M28" s="11"/>
      <c r="N28" s="51"/>
      <c r="R28" s="60" t="s">
        <v>65</v>
      </c>
      <c r="S28" s="59" t="s">
        <v>64</v>
      </c>
      <c r="T28" s="59"/>
      <c r="U28" s="59"/>
      <c r="V28" s="46"/>
      <c r="W28" s="43" t="s">
        <v>63</v>
      </c>
      <c r="X28" s="43"/>
      <c r="Y28" s="43"/>
      <c r="Z28" s="43"/>
    </row>
    <row r="29" spans="2:32" ht="18.75" customHeight="1">
      <c r="B29" s="12"/>
      <c r="C29" s="58" t="s">
        <v>62</v>
      </c>
      <c r="D29" s="57"/>
      <c r="E29" s="57"/>
      <c r="F29" s="57"/>
      <c r="G29" s="56"/>
      <c r="H29" s="11"/>
      <c r="I29" s="58" t="s">
        <v>61</v>
      </c>
      <c r="J29" s="57"/>
      <c r="K29" s="57"/>
      <c r="L29" s="57"/>
      <c r="M29" s="56"/>
      <c r="N29" s="8"/>
      <c r="R29" s="55" t="s">
        <v>22</v>
      </c>
      <c r="S29" s="54" t="s">
        <v>60</v>
      </c>
      <c r="T29" s="54"/>
      <c r="U29" s="54"/>
      <c r="V29" s="46"/>
      <c r="W29" s="43" t="s">
        <v>60</v>
      </c>
      <c r="X29" s="43"/>
      <c r="Y29" s="43"/>
      <c r="Z29" s="43"/>
    </row>
    <row r="30" spans="2:32" ht="18.75" customHeight="1">
      <c r="B30" s="12"/>
      <c r="C30" s="52"/>
      <c r="D30" s="11"/>
      <c r="E30" s="11"/>
      <c r="F30" s="11"/>
      <c r="G30" s="53"/>
      <c r="H30" s="11"/>
      <c r="I30" s="52"/>
      <c r="J30" s="11"/>
      <c r="K30" s="11"/>
      <c r="L30" s="11"/>
      <c r="M30" s="11"/>
      <c r="N30" s="51"/>
      <c r="R30" s="50" t="s">
        <v>21</v>
      </c>
      <c r="S30" s="49" t="s">
        <v>59</v>
      </c>
      <c r="T30" s="49"/>
      <c r="U30" s="49"/>
      <c r="V30" s="46"/>
      <c r="W30" s="43" t="s">
        <v>59</v>
      </c>
      <c r="X30" s="43"/>
      <c r="Y30" s="43"/>
      <c r="Z30" s="43"/>
    </row>
    <row r="31" spans="2:32" ht="18.75" customHeight="1">
      <c r="B31" s="12"/>
      <c r="C31" s="38" t="s">
        <v>58</v>
      </c>
      <c r="D31" s="37" t="s">
        <v>57</v>
      </c>
      <c r="E31" s="11"/>
      <c r="F31" s="38" t="s">
        <v>56</v>
      </c>
      <c r="G31" s="37" t="s">
        <v>55</v>
      </c>
      <c r="H31" s="11"/>
      <c r="I31" s="38" t="s">
        <v>54</v>
      </c>
      <c r="J31" s="37" t="s">
        <v>53</v>
      </c>
      <c r="K31" s="11"/>
      <c r="L31" s="38" t="s">
        <v>52</v>
      </c>
      <c r="M31" s="37" t="s">
        <v>51</v>
      </c>
      <c r="N31" s="8"/>
      <c r="R31" s="48" t="s">
        <v>20</v>
      </c>
      <c r="S31" s="47" t="s">
        <v>50</v>
      </c>
      <c r="T31" s="47"/>
      <c r="U31" s="47"/>
      <c r="V31" s="46"/>
      <c r="W31" s="43" t="s">
        <v>49</v>
      </c>
      <c r="X31" s="43"/>
      <c r="Y31" s="43"/>
      <c r="Z31" s="43"/>
    </row>
    <row r="32" spans="2:32" ht="18.75" customHeight="1">
      <c r="B32" s="12"/>
      <c r="C32" s="36" t="s">
        <v>30</v>
      </c>
      <c r="D32" s="35"/>
      <c r="E32" s="11"/>
      <c r="F32" s="36" t="s">
        <v>30</v>
      </c>
      <c r="G32" s="35"/>
      <c r="H32" s="11"/>
      <c r="I32" s="36" t="s">
        <v>30</v>
      </c>
      <c r="J32" s="35"/>
      <c r="K32" s="11"/>
      <c r="L32" s="36" t="s">
        <v>30</v>
      </c>
      <c r="M32" s="35"/>
      <c r="N32" s="8"/>
      <c r="R32" s="45" t="s">
        <v>13</v>
      </c>
      <c r="S32" s="44" t="s">
        <v>48</v>
      </c>
      <c r="T32" s="44"/>
      <c r="U32" s="44"/>
      <c r="V32" s="40"/>
      <c r="W32" s="43" t="s">
        <v>48</v>
      </c>
      <c r="X32" s="43"/>
      <c r="Y32" s="43"/>
      <c r="Z32" s="43"/>
    </row>
    <row r="33" spans="2:26" ht="18.75" customHeight="1">
      <c r="B33" s="12"/>
      <c r="C33" s="38" t="s">
        <v>47</v>
      </c>
      <c r="D33" s="37" t="s">
        <v>46</v>
      </c>
      <c r="E33" s="11"/>
      <c r="F33" s="38" t="s">
        <v>45</v>
      </c>
      <c r="G33" s="37" t="s">
        <v>44</v>
      </c>
      <c r="H33" s="11"/>
      <c r="I33" s="38" t="s">
        <v>43</v>
      </c>
      <c r="J33" s="37" t="s">
        <v>42</v>
      </c>
      <c r="K33" s="11"/>
      <c r="L33" s="38" t="s">
        <v>41</v>
      </c>
      <c r="M33" s="37" t="s">
        <v>40</v>
      </c>
      <c r="N33" s="8"/>
      <c r="R33" s="42" t="s">
        <v>39</v>
      </c>
      <c r="S33" s="41"/>
      <c r="T33" s="41"/>
      <c r="U33" s="41"/>
      <c r="V33" s="40"/>
      <c r="W33" s="39"/>
      <c r="X33" s="39"/>
      <c r="Y33" s="39"/>
      <c r="Z33" s="39"/>
    </row>
    <row r="34" spans="2:26" ht="18.75" customHeight="1">
      <c r="B34" s="12"/>
      <c r="C34" s="36" t="s">
        <v>30</v>
      </c>
      <c r="D34" s="35"/>
      <c r="E34" s="11"/>
      <c r="F34" s="36" t="s">
        <v>30</v>
      </c>
      <c r="G34" s="35"/>
      <c r="H34" s="11"/>
      <c r="I34" s="36" t="s">
        <v>30</v>
      </c>
      <c r="J34" s="35"/>
      <c r="K34" s="11"/>
      <c r="L34" s="36" t="s">
        <v>30</v>
      </c>
      <c r="M34" s="35"/>
      <c r="N34" s="8"/>
    </row>
    <row r="35" spans="2:26" ht="18.75" customHeight="1">
      <c r="B35" s="12"/>
      <c r="C35" s="38" t="s">
        <v>38</v>
      </c>
      <c r="D35" s="37" t="s">
        <v>37</v>
      </c>
      <c r="E35" s="11"/>
      <c r="F35" s="38" t="s">
        <v>36</v>
      </c>
      <c r="G35" s="37" t="s">
        <v>35</v>
      </c>
      <c r="H35" s="11"/>
      <c r="I35" s="38" t="s">
        <v>34</v>
      </c>
      <c r="J35" s="37" t="s">
        <v>33</v>
      </c>
      <c r="K35" s="11"/>
      <c r="L35" s="38" t="s">
        <v>32</v>
      </c>
      <c r="M35" s="37" t="s">
        <v>31</v>
      </c>
      <c r="N35" s="8"/>
    </row>
    <row r="36" spans="2:26" ht="18.75" customHeight="1">
      <c r="B36" s="12"/>
      <c r="C36" s="36" t="s">
        <v>30</v>
      </c>
      <c r="D36" s="35"/>
      <c r="E36" s="11"/>
      <c r="F36" s="36" t="s">
        <v>30</v>
      </c>
      <c r="G36" s="35"/>
      <c r="H36" s="11"/>
      <c r="I36" s="36" t="s">
        <v>30</v>
      </c>
      <c r="J36" s="35"/>
      <c r="K36" s="11"/>
      <c r="L36" s="36" t="s">
        <v>30</v>
      </c>
      <c r="M36" s="35"/>
      <c r="N36" s="8"/>
    </row>
    <row r="37" spans="2:26" ht="18.75" customHeight="1">
      <c r="B37" s="12"/>
      <c r="C37" s="34" t="s">
        <v>29</v>
      </c>
      <c r="D37" s="33" t="s">
        <v>28</v>
      </c>
      <c r="E37" s="11"/>
      <c r="F37" s="32" t="s">
        <v>27</v>
      </c>
      <c r="G37" s="31" t="s">
        <v>26</v>
      </c>
      <c r="H37" s="11"/>
      <c r="I37" s="30" t="s">
        <v>25</v>
      </c>
      <c r="J37" s="29" t="s">
        <v>24</v>
      </c>
      <c r="K37" s="11"/>
      <c r="L37" s="18" t="s">
        <v>23</v>
      </c>
      <c r="M37" s="17" t="str">
        <f>"AG02-"&amp;L37</f>
        <v>AG02-KF145</v>
      </c>
      <c r="N37" s="8"/>
    </row>
    <row r="38" spans="2:26" ht="18.75" customHeight="1">
      <c r="B38" s="12"/>
      <c r="C38" s="28" t="s">
        <v>22</v>
      </c>
      <c r="D38" s="27"/>
      <c r="E38" s="11"/>
      <c r="F38" s="26" t="s">
        <v>21</v>
      </c>
      <c r="G38" s="25"/>
      <c r="H38" s="11"/>
      <c r="I38" s="24" t="s">
        <v>20</v>
      </c>
      <c r="J38" s="23"/>
      <c r="K38" s="11"/>
      <c r="L38" s="16" t="s">
        <v>4</v>
      </c>
      <c r="M38" s="15" t="str">
        <f>"PSCGOL-IPSW01/"&amp;22</f>
        <v>PSCGOL-IPSW01/22</v>
      </c>
      <c r="N38" s="8"/>
    </row>
    <row r="39" spans="2:26" ht="18.75" customHeight="1">
      <c r="B39" s="12"/>
      <c r="C39" s="22" t="s">
        <v>19</v>
      </c>
      <c r="D39" s="21" t="s">
        <v>18</v>
      </c>
      <c r="E39" s="11"/>
      <c r="F39" s="22" t="s">
        <v>17</v>
      </c>
      <c r="G39" s="21" t="s">
        <v>16</v>
      </c>
      <c r="H39" s="11"/>
      <c r="I39" s="18" t="s">
        <v>15</v>
      </c>
      <c r="J39" s="17" t="str">
        <f>"AG02-"&amp;I39</f>
        <v>AG02-KF135</v>
      </c>
      <c r="K39" s="11"/>
      <c r="L39" s="18" t="s">
        <v>14</v>
      </c>
      <c r="M39" s="17" t="str">
        <f>"AG02-"&amp;L39</f>
        <v>AG02-KF144</v>
      </c>
      <c r="N39" s="8"/>
    </row>
    <row r="40" spans="2:26" ht="18.75" customHeight="1">
      <c r="B40" s="12"/>
      <c r="C40" s="20" t="s">
        <v>13</v>
      </c>
      <c r="D40" s="19"/>
      <c r="E40" s="11"/>
      <c r="F40" s="20" t="s">
        <v>13</v>
      </c>
      <c r="G40" s="19"/>
      <c r="H40" s="11"/>
      <c r="I40" s="16" t="s">
        <v>4</v>
      </c>
      <c r="J40" s="15" t="str">
        <f>"PSCGOL-IPSW01/"&amp;16</f>
        <v>PSCGOL-IPSW01/16</v>
      </c>
      <c r="K40" s="11"/>
      <c r="L40" s="16" t="s">
        <v>4</v>
      </c>
      <c r="M40" s="15" t="str">
        <f>"PSCGOL-IPSW01/"&amp;21</f>
        <v>PSCGOL-IPSW01/21</v>
      </c>
      <c r="N40" s="8"/>
    </row>
    <row r="41" spans="2:26" ht="18.75" customHeight="1">
      <c r="B41" s="12"/>
      <c r="C41" s="18" t="s">
        <v>12</v>
      </c>
      <c r="D41" s="17" t="str">
        <f>"AG02-"&amp;C41</f>
        <v>AG02-KF116</v>
      </c>
      <c r="E41" s="11"/>
      <c r="F41" s="18" t="s">
        <v>11</v>
      </c>
      <c r="G41" s="17" t="str">
        <f>"AG02-"&amp;F41</f>
        <v>AG02-KF123</v>
      </c>
      <c r="H41" s="11"/>
      <c r="I41" s="18" t="s">
        <v>4</v>
      </c>
      <c r="J41" s="17" t="str">
        <f>"AG02-"&amp;I41</f>
        <v>AG02-ELC</v>
      </c>
      <c r="K41" s="11"/>
      <c r="L41" s="18" t="s">
        <v>10</v>
      </c>
      <c r="M41" s="17" t="str">
        <f>"AG02-"&amp;L41</f>
        <v>AG02-KF143</v>
      </c>
      <c r="N41" s="8"/>
    </row>
    <row r="42" spans="2:26" ht="18.75" customHeight="1">
      <c r="B42" s="12"/>
      <c r="C42" s="16" t="s">
        <v>4</v>
      </c>
      <c r="D42" s="15" t="str">
        <f>"PSCGOL-IPSW01/"&amp;12</f>
        <v>PSCGOL-IPSW01/12</v>
      </c>
      <c r="E42" s="11"/>
      <c r="F42" s="16" t="s">
        <v>4</v>
      </c>
      <c r="G42" s="15" t="str">
        <f>"PSCGOL-IPSW01/"&amp;15</f>
        <v>PSCGOL-IPSW01/15</v>
      </c>
      <c r="H42" s="11"/>
      <c r="I42" s="16" t="s">
        <v>9</v>
      </c>
      <c r="J42" s="15" t="str">
        <f>"PSCGOL-IPSW01/"&amp;17</f>
        <v>PSCGOL-IPSW01/17</v>
      </c>
      <c r="K42" s="11"/>
      <c r="L42" s="16" t="s">
        <v>4</v>
      </c>
      <c r="M42" s="15" t="str">
        <f>"PSCGOL-IPSW01/"&amp;20</f>
        <v>PSCGOL-IPSW01/20</v>
      </c>
      <c r="N42" s="8"/>
    </row>
    <row r="43" spans="2:26" ht="18.75" customHeight="1">
      <c r="B43" s="12"/>
      <c r="C43" s="18" t="s">
        <v>8</v>
      </c>
      <c r="D43" s="17" t="str">
        <f>"AG02-"&amp;C43</f>
        <v>AG02-KF117</v>
      </c>
      <c r="E43" s="11"/>
      <c r="F43" s="18" t="s">
        <v>7</v>
      </c>
      <c r="G43" s="17" t="str">
        <f>"AG02-"&amp;F43</f>
        <v>AG02-KF122</v>
      </c>
      <c r="H43" s="11"/>
      <c r="I43" s="18" t="s">
        <v>6</v>
      </c>
      <c r="J43" s="17" t="str">
        <f>"AG02-"&amp;I43</f>
        <v>AG02-KF137</v>
      </c>
      <c r="K43" s="11"/>
      <c r="L43" s="14" t="s">
        <v>5</v>
      </c>
      <c r="M43" s="13"/>
      <c r="N43" s="8"/>
    </row>
    <row r="44" spans="2:26" ht="18.75" customHeight="1">
      <c r="B44" s="12"/>
      <c r="C44" s="16" t="s">
        <v>4</v>
      </c>
      <c r="D44" s="15" t="str">
        <f>"PSCGOL-IPSW01/"&amp;13</f>
        <v>PSCGOL-IPSW01/13</v>
      </c>
      <c r="E44" s="11"/>
      <c r="F44" s="16" t="s">
        <v>4</v>
      </c>
      <c r="G44" s="15" t="str">
        <f>"PSCGOL-IPSW01/"&amp;14</f>
        <v>PSCGOL-IPSW01/14</v>
      </c>
      <c r="H44" s="11"/>
      <c r="I44" s="16" t="s">
        <v>4</v>
      </c>
      <c r="J44" s="15" t="str">
        <f>"PSCGOL-IPSW01/"&amp;18</f>
        <v>PSCGOL-IPSW01/18</v>
      </c>
      <c r="K44" s="11"/>
      <c r="L44" s="10"/>
      <c r="M44" s="9"/>
      <c r="N44" s="8"/>
    </row>
    <row r="45" spans="2:26" ht="18.75" customHeight="1">
      <c r="B45" s="12"/>
      <c r="C45" s="14" t="s">
        <v>3</v>
      </c>
      <c r="D45" s="13"/>
      <c r="E45" s="11"/>
      <c r="F45" s="14" t="s">
        <v>2</v>
      </c>
      <c r="G45" s="13"/>
      <c r="H45" s="11"/>
      <c r="I45" s="14" t="s">
        <v>1</v>
      </c>
      <c r="J45" s="13"/>
      <c r="K45" s="11"/>
      <c r="L45" s="14" t="s">
        <v>0</v>
      </c>
      <c r="M45" s="13"/>
      <c r="N45" s="8"/>
    </row>
    <row r="46" spans="2:26" ht="18.75" customHeight="1">
      <c r="B46" s="12"/>
      <c r="C46" s="10"/>
      <c r="D46" s="9"/>
      <c r="E46" s="11"/>
      <c r="F46" s="10"/>
      <c r="G46" s="9"/>
      <c r="H46" s="11"/>
      <c r="I46" s="10"/>
      <c r="J46" s="9"/>
      <c r="K46" s="11"/>
      <c r="L46" s="10"/>
      <c r="M46" s="9"/>
      <c r="N46" s="8"/>
    </row>
    <row r="47" spans="2:26" ht="6" customHeight="1" thickBot="1">
      <c r="B47" s="7"/>
      <c r="C47" s="6"/>
      <c r="D47" s="4"/>
      <c r="E47" s="4"/>
      <c r="F47" s="4"/>
      <c r="G47" s="5"/>
      <c r="H47" s="4"/>
      <c r="I47" s="4"/>
      <c r="J47" s="4"/>
      <c r="K47" s="4"/>
      <c r="L47" s="4"/>
      <c r="M47" s="4"/>
      <c r="N47" s="3"/>
    </row>
  </sheetData>
  <autoFilter ref="B1:AA46"/>
  <mergeCells count="96">
    <mergeCell ref="C3:M3"/>
    <mergeCell ref="Q3:AA3"/>
    <mergeCell ref="C5:G5"/>
    <mergeCell ref="I5:M5"/>
    <mergeCell ref="Q5:U5"/>
    <mergeCell ref="W5:AA5"/>
    <mergeCell ref="D7:D8"/>
    <mergeCell ref="G7:G8"/>
    <mergeCell ref="J7:J8"/>
    <mergeCell ref="M7:M8"/>
    <mergeCell ref="R7:R8"/>
    <mergeCell ref="U7:U8"/>
    <mergeCell ref="D9:D10"/>
    <mergeCell ref="G9:G10"/>
    <mergeCell ref="J9:J10"/>
    <mergeCell ref="M9:M10"/>
    <mergeCell ref="R9:R10"/>
    <mergeCell ref="U9:U10"/>
    <mergeCell ref="U13:U14"/>
    <mergeCell ref="X13:X14"/>
    <mergeCell ref="AA13:AA14"/>
    <mergeCell ref="D11:D12"/>
    <mergeCell ref="G11:G12"/>
    <mergeCell ref="J11:J12"/>
    <mergeCell ref="M11:M12"/>
    <mergeCell ref="R11:R12"/>
    <mergeCell ref="U11:U12"/>
    <mergeCell ref="D15:D16"/>
    <mergeCell ref="G15:G16"/>
    <mergeCell ref="R15:R16"/>
    <mergeCell ref="U15:U16"/>
    <mergeCell ref="X11:X12"/>
    <mergeCell ref="AA11:AA12"/>
    <mergeCell ref="D13:D14"/>
    <mergeCell ref="G13:G14"/>
    <mergeCell ref="J13:J14"/>
    <mergeCell ref="R13:R14"/>
    <mergeCell ref="X15:X16"/>
    <mergeCell ref="AA15:AA16"/>
    <mergeCell ref="M17:M18"/>
    <mergeCell ref="R17:R18"/>
    <mergeCell ref="U17:U18"/>
    <mergeCell ref="X17:X18"/>
    <mergeCell ref="AA17:AA18"/>
    <mergeCell ref="D19:D20"/>
    <mergeCell ref="G19:G20"/>
    <mergeCell ref="J19:J20"/>
    <mergeCell ref="M19:M20"/>
    <mergeCell ref="R19:R20"/>
    <mergeCell ref="U19:U20"/>
    <mergeCell ref="X19:X20"/>
    <mergeCell ref="AA19:AA20"/>
    <mergeCell ref="D21:D22"/>
    <mergeCell ref="G21:G22"/>
    <mergeCell ref="J21:J22"/>
    <mergeCell ref="M21:M22"/>
    <mergeCell ref="R21:R22"/>
    <mergeCell ref="U21:U22"/>
    <mergeCell ref="X21:X22"/>
    <mergeCell ref="AA21:AA22"/>
    <mergeCell ref="S25:U26"/>
    <mergeCell ref="W25:Z26"/>
    <mergeCell ref="AF25:AF26"/>
    <mergeCell ref="C27:M27"/>
    <mergeCell ref="S27:U27"/>
    <mergeCell ref="W27:Z27"/>
    <mergeCell ref="W28:Z28"/>
    <mergeCell ref="C29:G29"/>
    <mergeCell ref="I29:M29"/>
    <mergeCell ref="W29:Z29"/>
    <mergeCell ref="W30:Z30"/>
    <mergeCell ref="D31:D32"/>
    <mergeCell ref="G31:G32"/>
    <mergeCell ref="J31:J32"/>
    <mergeCell ref="M31:M32"/>
    <mergeCell ref="W31:Z31"/>
    <mergeCell ref="W32:Z32"/>
    <mergeCell ref="D33:D34"/>
    <mergeCell ref="G33:G34"/>
    <mergeCell ref="J33:J34"/>
    <mergeCell ref="M33:M34"/>
    <mergeCell ref="S33:U33"/>
    <mergeCell ref="D35:D36"/>
    <mergeCell ref="G35:G36"/>
    <mergeCell ref="J35:J36"/>
    <mergeCell ref="M35:M36"/>
    <mergeCell ref="D37:D38"/>
    <mergeCell ref="G37:G38"/>
    <mergeCell ref="J37:J38"/>
    <mergeCell ref="M43:M44"/>
    <mergeCell ref="D45:D46"/>
    <mergeCell ref="G45:G46"/>
    <mergeCell ref="J45:J46"/>
    <mergeCell ref="M45:M46"/>
    <mergeCell ref="D39:D40"/>
    <mergeCell ref="G39:G40"/>
  </mergeCells>
  <pageMargins left="0.41" right="0.27" top="0.74803149606299213" bottom="0.74803149606299213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Opiski</vt:lpstr>
    </vt:vector>
  </TitlesOfParts>
  <Company>Emerson Process Management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Dluzynski, Krzysztof</dc:creator>
  <cp:lastModifiedBy>Dluzynski, Krzysztof</cp:lastModifiedBy>
  <dcterms:created xsi:type="dcterms:W3CDTF">2015-09-08T12:20:59Z</dcterms:created>
  <dcterms:modified xsi:type="dcterms:W3CDTF">2015-09-08T12:21:06Z</dcterms:modified>
</cp:coreProperties>
</file>