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5600" windowHeight="11760"/>
  </bookViews>
  <sheets>
    <sheet name="Reporte de Formatos" sheetId="1" r:id="rId1"/>
    <sheet name="Tabla_393859" sheetId="2" r:id="rId2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G8" i="2"/>
  <c r="F8" i="2"/>
  <c r="E8" i="2"/>
  <c r="H7" i="2"/>
  <c r="G7" i="2"/>
  <c r="F7" i="2"/>
  <c r="D7" i="2"/>
  <c r="E7" i="2"/>
  <c r="H6" i="2"/>
  <c r="G6" i="2"/>
  <c r="F6" i="2"/>
  <c r="E6" i="2"/>
  <c r="H5" i="2"/>
  <c r="G5" i="2"/>
  <c r="F5" i="2"/>
  <c r="E5" i="2"/>
  <c r="H4" i="2"/>
  <c r="G4" i="2"/>
  <c r="F4" i="2"/>
  <c r="E4" i="2"/>
</calcChain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<sst xmlns="http://schemas.openxmlformats.org/spreadsheetml/2006/main" count="67" uniqueCount="58">
  <si>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</si>
  <si>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</si>
  <si>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</si>
  <si>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</si>
  <si>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</si>
  <si>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</si>
  <si>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</si>
  <si>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</si>
  <si>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</si>
  <si>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</si>
  <si>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</si>
  <si>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</si>
  <si>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</si>
  <si>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</si>
  <si>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</si>
  <si>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</si>
  <si>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</si>
  <si>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</si>
  <si>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</si>
  <si>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</si>
  <si>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</si>
  <si>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</si>
  <si>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</si>
  <si>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</si>
  <si>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</si>
  <si>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</si>
  <si>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</si>
  <si>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</si>
  <si>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</si>
  <si>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</si>
  <si>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</si>
  <si>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</si>
  <si>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</si>
  <si>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</si>
  <si>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</si>
  <si>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</si>
  <si>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</si>
  <si>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</si>
  <si>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</si>
  <si>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</si>
  <si>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</si>
  <si>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</si>
  <si>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</si>
  <si>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</si>
  <si>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</si>
  <si>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</si>
  <si>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</si>
  <si>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</si>
  <si>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</si>
  <si>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</si>
  <si>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</si>
  <si>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</si>
  <si>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</si>
  <si>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</si>
  <si>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</si>
  <si>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</si>
  <si>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</si>
  <si>
    <t>https://www.upp.edu.mx/leygralcontabilidad/mc/02-edospres/05-informacion-presupuestaria/2022/a_diciembre_2022/11.estadoanaliticopresupuestoegresos.pdf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</si>
</sst>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4" fillId="0" borderId="1" xfId="1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p.edu.mx/leygralcontabilidad/mc/02-edospres/05-informacion-presupuestaria/2022/a_diciembre_2022/11.estadoanaliticopresupuestoegres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G2" workbookViewId="0">
      <selection activeCell="L7" sqref="L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80.7109375" customWidth="1"/>
    <col min="6" max="6" width="73.140625" bestFit="1" customWidth="1"/>
    <col min="7" max="7" width="24.85546875" customWidth="1"/>
    <col min="8" max="8" width="23" customWidth="1"/>
    <col min="9" max="9" width="31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ht="66" customHeight="1" x14ac:dyDescent="0.25">
      <c r="A3" s="8" t="s">
        <v>4</v>
      </c>
      <c r="B3" s="7"/>
      <c r="C3" s="7"/>
      <c r="D3" s="8" t="s">
        <v>5</v>
      </c>
      <c r="E3" s="7"/>
      <c r="F3" s="7"/>
      <c r="G3" s="10" t="s">
        <v>6</v>
      </c>
      <c r="H3" s="11"/>
      <c r="I3" s="11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60" x14ac:dyDescent="0.25">
      <c r="A8" s="3">
        <v>2022</v>
      </c>
      <c r="B8" s="4">
        <v>44835</v>
      </c>
      <c r="C8" s="4">
        <v>44926</v>
      </c>
      <c r="D8" s="3">
        <v>1</v>
      </c>
      <c r="E8" s="9" t="s">
        <v>57</v>
      </c>
      <c r="F8" s="5" t="s">
        <v>51</v>
      </c>
      <c r="G8" s="4">
        <v>44936</v>
      </c>
      <c r="H8" s="4">
        <v>44936</v>
      </c>
      <c r="I8" s="3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workbookViewId="0">
      <selection activeCell="B13" sqref="B13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46.28515625" customWidth="1"/>
    <col min="4" max="4" width="24.5703125" bestFit="1" customWidth="1"/>
    <col min="5" max="5" width="29.140625" bestFit="1" customWidth="1"/>
    <col min="6" max="6" width="16.28515625" customWidth="1"/>
    <col min="7" max="7" width="17.28515625" customWidth="1"/>
    <col min="8" max="8" width="15.140625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 s="3">
        <v>1</v>
      </c>
      <c r="B4" s="3">
        <v>1000</v>
      </c>
      <c r="C4" s="3" t="s">
        <v>52</v>
      </c>
      <c r="D4" s="3">
        <v>114070849</v>
      </c>
      <c r="E4" s="3">
        <f>F4-D4</f>
        <v>3267548.7699999958</v>
      </c>
      <c r="F4" s="3">
        <f>117338397.77</f>
        <v>117338397.77</v>
      </c>
      <c r="G4" s="3">
        <f>117338397.77</f>
        <v>117338397.77</v>
      </c>
      <c r="H4" s="3">
        <f>113253685.33</f>
        <v>113253685.33</v>
      </c>
      <c r="I4" s="3">
        <v>0</v>
      </c>
    </row>
    <row r="5" spans="1:9" x14ac:dyDescent="0.25">
      <c r="A5" s="3">
        <v>1</v>
      </c>
      <c r="B5" s="3">
        <v>2000</v>
      </c>
      <c r="C5" s="3" t="s">
        <v>53</v>
      </c>
      <c r="D5" s="3">
        <v>2750484</v>
      </c>
      <c r="E5" s="3">
        <f t="shared" ref="E5:E6" si="0">F5-D5</f>
        <v>2191195.2300000004</v>
      </c>
      <c r="F5" s="3">
        <f>4941679.23</f>
        <v>4941679.2300000004</v>
      </c>
      <c r="G5" s="3">
        <f>4941679.23</f>
        <v>4941679.2300000004</v>
      </c>
      <c r="H5" s="3">
        <f>2044534.17</f>
        <v>2044534.17</v>
      </c>
      <c r="I5" s="3">
        <v>0</v>
      </c>
    </row>
    <row r="6" spans="1:9" x14ac:dyDescent="0.25">
      <c r="A6" s="3">
        <v>1</v>
      </c>
      <c r="B6" s="3">
        <v>3000</v>
      </c>
      <c r="C6" s="3" t="s">
        <v>54</v>
      </c>
      <c r="D6" s="3">
        <v>16440244</v>
      </c>
      <c r="E6" s="3">
        <f t="shared" si="0"/>
        <v>3696054.5700000003</v>
      </c>
      <c r="F6" s="3">
        <f>20136298.57</f>
        <v>20136298.57</v>
      </c>
      <c r="G6" s="3">
        <f>20136298.57</f>
        <v>20136298.57</v>
      </c>
      <c r="H6" s="3">
        <f>16583082.22</f>
        <v>16583082.220000001</v>
      </c>
      <c r="I6" s="3">
        <v>0</v>
      </c>
    </row>
    <row r="7" spans="1:9" ht="30" x14ac:dyDescent="0.25">
      <c r="A7" s="3">
        <v>1</v>
      </c>
      <c r="B7" s="3">
        <v>4000</v>
      </c>
      <c r="C7" s="12" t="s">
        <v>55</v>
      </c>
      <c r="D7" s="3">
        <f>625000+1711058.58</f>
        <v>2336058.58</v>
      </c>
      <c r="E7" s="3">
        <f>F7-D7</f>
        <v>-546341.60000000009</v>
      </c>
      <c r="F7" s="3">
        <f>83252+1706464.98</f>
        <v>1789716.98</v>
      </c>
      <c r="G7" s="3">
        <f t="shared" ref="G7:H7" si="1">83252+1706464.98</f>
        <v>1789716.98</v>
      </c>
      <c r="H7" s="3">
        <f t="shared" si="1"/>
        <v>1789716.98</v>
      </c>
      <c r="I7" s="3">
        <v>0</v>
      </c>
    </row>
    <row r="8" spans="1:9" x14ac:dyDescent="0.25">
      <c r="A8" s="3">
        <v>1</v>
      </c>
      <c r="B8" s="3">
        <v>5000</v>
      </c>
      <c r="C8" s="3" t="s">
        <v>56</v>
      </c>
      <c r="D8" s="3">
        <v>1675330</v>
      </c>
      <c r="E8" s="3">
        <f>F8-D8</f>
        <v>-686365.57</v>
      </c>
      <c r="F8" s="3">
        <f>988964.43</f>
        <v>988964.43</v>
      </c>
      <c r="G8" s="3">
        <f>988964.43</f>
        <v>988964.43</v>
      </c>
      <c r="H8" s="3">
        <f>506695.17</f>
        <v>506695.17</v>
      </c>
      <c r="I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2022-06-27T17:44:29Z</dcterms:created>
  <dcterms:modified xsi:type="dcterms:W3CDTF">2023-01-28T16:12:36Z</dcterms:modified>
</cp:coreProperties>
</file>